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3-13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<sst xmlns="http://schemas.openxmlformats.org/spreadsheetml/2006/main" count="40" uniqueCount="29">
  <si>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</si>
  <si>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</si>
  <si>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</si>
  <si>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</si>
  <si>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</si>
  <si>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</si>
  <si>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</si>
  <si>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</si>
  <si>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</si>
  <si>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</si>
  <si>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</si>
  <si>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</si>
  <si>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</si>
  <si>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</si>
  <si>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</si>
  <si>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</si>
  <si>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</si>
  <si>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</si>
  <si>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</si>
  <si>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</si>
  <si>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</si>
  <si>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</si>
  <si>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</si>
  <si>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</si>
  <si>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</si>
  <si>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</si>
  <si>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</si>
  <si>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Строителей д.13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</si>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</sst>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85" t="s">
        <v>6</v>
      </c>
      <c r="D6" s="86"/>
      <c r="E6" s="86"/>
      <c r="F6" s="86"/>
      <c r="G6" s="86"/>
      <c r="H6" s="86"/>
      <c r="I6" s="2"/>
      <c r="J6" s="3" t="s">
        <v>10</v>
      </c>
      <c r="K6" s="4" t="s">
        <v>7</v>
      </c>
      <c r="L6" s="4" t="s">
        <v>7</v>
      </c>
      <c r="M6" s="75">
        <v>6390.9</v>
      </c>
    </row>
    <row r="7" spans="2:12" ht="15.75">
      <c r="B7" s="66">
        <v>1</v>
      </c>
      <c r="C7" s="82" t="s">
        <v>3</v>
      </c>
      <c r="D7" s="83"/>
      <c r="E7" s="83"/>
      <c r="F7" s="83"/>
      <c r="G7" s="83"/>
      <c r="H7" s="83"/>
      <c r="I7" s="84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76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80"/>
      <c r="K9" s="54">
        <f>(9778.08+4281.9+14826.89)*12</f>
        <v>346642.44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77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78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79"/>
      <c r="K12" s="72">
        <f>M6*0.71*12</f>
        <v>54450.46799999999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101615.31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76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77"/>
      <c r="K15" s="22"/>
      <c r="L15" s="22"/>
      <c r="M15" s="70"/>
    </row>
    <row r="16" spans="2:13" ht="18.75" customHeight="1">
      <c r="B16" s="47">
        <v>6</v>
      </c>
      <c r="C16" s="87" t="s">
        <v>13</v>
      </c>
      <c r="D16" s="88"/>
      <c r="E16" s="88"/>
      <c r="F16" s="88"/>
      <c r="G16" s="88"/>
      <c r="H16" s="88"/>
      <c r="I16" s="89"/>
      <c r="J16" s="48" t="s">
        <v>4</v>
      </c>
      <c r="K16" s="71">
        <f>M6*2.5*3+(M6*2.48*9)</f>
        <v>190576.63799999998</v>
      </c>
      <c r="L16" s="74"/>
      <c r="M16" s="70"/>
    </row>
    <row r="17" spans="2:13" ht="21" customHeight="1">
      <c r="B17" s="44">
        <v>7</v>
      </c>
      <c r="C17" s="90" t="s">
        <v>14</v>
      </c>
      <c r="D17" s="91"/>
      <c r="E17" s="91"/>
      <c r="F17" s="91"/>
      <c r="G17" s="91"/>
      <c r="H17" s="91"/>
      <c r="I17" s="92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7" t="s">
        <v>26</v>
      </c>
      <c r="D18" s="88"/>
      <c r="E18" s="88"/>
      <c r="F18" s="88"/>
      <c r="G18" s="88"/>
      <c r="H18" s="88"/>
      <c r="I18" s="89"/>
      <c r="J18" s="48" t="s">
        <v>4</v>
      </c>
      <c r="K18" s="48">
        <f>9714.17*12</f>
        <v>116570.04000000001</v>
      </c>
      <c r="L18" s="49"/>
      <c r="M18" s="70"/>
    </row>
    <row r="19" spans="2:13" ht="18.75" customHeight="1">
      <c r="B19" s="44">
        <v>9</v>
      </c>
      <c r="C19" s="90" t="s">
        <v>15</v>
      </c>
      <c r="D19" s="91"/>
      <c r="E19" s="91"/>
      <c r="F19" s="91"/>
      <c r="G19" s="91"/>
      <c r="H19" s="91"/>
      <c r="I19" s="92"/>
      <c r="J19" s="45" t="s">
        <v>4</v>
      </c>
      <c r="K19" s="48">
        <v>230000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78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81"/>
      <c r="K21" s="54">
        <f>12398.35*12</f>
        <v>148780.2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79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13356.98*12</f>
        <v>160283.76</v>
      </c>
      <c r="L24" s="36"/>
      <c r="M24" s="70"/>
    </row>
    <row r="25" spans="2:12" ht="15.75" customHeight="1">
      <c r="B25" s="47">
        <v>12</v>
      </c>
      <c r="C25" s="87" t="s">
        <v>20</v>
      </c>
      <c r="D25" s="88"/>
      <c r="E25" s="88"/>
      <c r="F25" s="88"/>
      <c r="G25" s="88"/>
      <c r="H25" s="88"/>
      <c r="I25" s="89"/>
      <c r="J25" s="48" t="s">
        <v>21</v>
      </c>
      <c r="K25" s="69">
        <f>SUM(K9:K24)</f>
        <v>1348918.856</v>
      </c>
      <c r="L25" s="49"/>
    </row>
  </sheetData>
  <sheetProtection/>
  <mergeCells count="11">
    <mergeCell ref="C25:I25"/>
    <mergeCell ref="C16:I16"/>
    <mergeCell ref="C17:I17"/>
    <mergeCell ref="C18:I18"/>
    <mergeCell ref="C19:I19"/>
    <mergeCell ref="J14:J15"/>
    <mergeCell ref="J11:J12"/>
    <mergeCell ref="J8:J10"/>
    <mergeCell ref="J20:J22"/>
    <mergeCell ref="C7:I7"/>
    <mergeCell ref="C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2016-10-06T00:06:59Z</dcterms:modified>
  <cp:category/>
  <cp:version/>
  <cp:contentType/>
  <cp:contentStatus/>
</cp:coreProperties>
</file>