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firstSheet="2" activeTab="2"/>
  </bookViews>
  <sheets>
    <sheet name="ДОМА " sheetId="1" state="hidden" r:id="rId1"/>
    <sheet name="ЮРИКИ" sheetId="18" state="hidden" r:id="rId2"/>
    <sheet name="СВОД" sheetId="17" r:id="rId3"/>
    <sheet name="Лист1" sheetId="19" r:id="rId4"/>
  </sheets>
  <calcPr calcId="144525"/>
</workbook>
</file>

<file path=xl/calcChain.xml><?xml version="1.0" encoding="utf-8"?>
<calcChain xmlns="http://schemas.openxmlformats.org/spreadsheetml/2006/main">
  <c r="B73" i="18" l="1"/>
  <c r="B72" i="18"/>
  <c r="B67" i="18"/>
  <c r="B53" i="18"/>
  <c r="I43" i="18"/>
  <c r="J43" i="18"/>
  <c r="K43" i="18"/>
  <c r="L43" i="18"/>
  <c r="M43" i="18"/>
  <c r="I44" i="18"/>
  <c r="J44" i="18"/>
  <c r="K44" i="18"/>
  <c r="L44" i="18"/>
  <c r="M44" i="18"/>
  <c r="I45" i="18"/>
  <c r="J45" i="18"/>
  <c r="K45" i="18"/>
  <c r="L45" i="18"/>
  <c r="M45" i="18"/>
  <c r="I46" i="18"/>
  <c r="J46" i="18"/>
  <c r="K46" i="18"/>
  <c r="L46" i="18"/>
  <c r="M46" i="18"/>
  <c r="I47" i="18"/>
  <c r="J47" i="18"/>
  <c r="K47" i="18"/>
  <c r="L47" i="18"/>
  <c r="M47" i="18"/>
  <c r="B47" i="18"/>
  <c r="B39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1" i="18"/>
  <c r="J41" i="18"/>
  <c r="K41" i="18"/>
  <c r="L41" i="18"/>
  <c r="I42" i="18"/>
  <c r="J42" i="18"/>
  <c r="K42" i="18"/>
  <c r="L42" i="18"/>
  <c r="I49" i="18"/>
  <c r="J49" i="18"/>
  <c r="K49" i="18"/>
  <c r="L49" i="18"/>
  <c r="I50" i="18"/>
  <c r="J50" i="18"/>
  <c r="K50" i="18"/>
  <c r="L50" i="18"/>
  <c r="I51" i="18"/>
  <c r="J51" i="18"/>
  <c r="K51" i="18"/>
  <c r="L51" i="18"/>
  <c r="I52" i="18"/>
  <c r="J52" i="18"/>
  <c r="K52" i="18"/>
  <c r="L52" i="18"/>
  <c r="B21" i="18"/>
  <c r="X936" i="18" l="1"/>
  <c r="AK74" i="1" l="1"/>
  <c r="AH917" i="1" l="1"/>
  <c r="Z917" i="1"/>
  <c r="Z969" i="1" s="1"/>
  <c r="W963" i="1"/>
  <c r="W968" i="1"/>
  <c r="N963" i="1"/>
  <c r="N949" i="1"/>
  <c r="N943" i="1"/>
  <c r="W943" i="1"/>
  <c r="W935" i="1"/>
  <c r="W917" i="1"/>
  <c r="N935" i="1"/>
  <c r="N917" i="1"/>
  <c r="N968" i="1"/>
  <c r="O968" i="1"/>
  <c r="O963" i="1"/>
  <c r="O949" i="1"/>
  <c r="O943" i="1"/>
  <c r="O935" i="1"/>
  <c r="O917" i="1"/>
  <c r="M917" i="1"/>
  <c r="P916" i="1"/>
  <c r="O969" i="1" l="1"/>
  <c r="I969" i="18" l="1"/>
  <c r="I964" i="18"/>
  <c r="I950" i="18"/>
  <c r="I944" i="18"/>
  <c r="I936" i="18"/>
  <c r="I918" i="18"/>
  <c r="I970" i="18" s="1"/>
  <c r="I897" i="18"/>
  <c r="S839" i="18" l="1"/>
  <c r="S840" i="18"/>
  <c r="S841" i="18"/>
  <c r="S842" i="18"/>
  <c r="S843" i="18"/>
  <c r="S844" i="18"/>
  <c r="S845" i="18"/>
  <c r="S846" i="18"/>
  <c r="S847" i="18"/>
  <c r="V771" i="18"/>
  <c r="V772" i="18"/>
  <c r="V773" i="18"/>
  <c r="V774" i="18"/>
  <c r="U771" i="18"/>
  <c r="U772" i="18"/>
  <c r="U773" i="18"/>
  <c r="U774" i="18"/>
  <c r="T771" i="18"/>
  <c r="T772" i="18"/>
  <c r="T773" i="18"/>
  <c r="T774" i="18"/>
  <c r="S771" i="18"/>
  <c r="S772" i="18"/>
  <c r="S773" i="18"/>
  <c r="S774" i="18"/>
  <c r="X897" i="18"/>
  <c r="W870" i="1" l="1"/>
  <c r="W895" i="1"/>
  <c r="W876" i="1"/>
  <c r="N895" i="1"/>
  <c r="S863" i="1"/>
  <c r="S864" i="1"/>
  <c r="P843" i="1"/>
  <c r="B844" i="1"/>
  <c r="X790" i="18" l="1"/>
  <c r="X717" i="18"/>
  <c r="P770" i="1" l="1"/>
  <c r="B822" i="1"/>
  <c r="B823" i="1" s="1"/>
  <c r="B817" i="1"/>
  <c r="B803" i="1"/>
  <c r="B724" i="1"/>
  <c r="B797" i="1"/>
  <c r="B789" i="1"/>
  <c r="B771" i="1"/>
  <c r="W749" i="1" l="1"/>
  <c r="P697" i="1"/>
  <c r="B698" i="1"/>
  <c r="S698" i="18" l="1"/>
  <c r="S699" i="18"/>
  <c r="S700" i="18"/>
  <c r="S701" i="18"/>
  <c r="X670" i="1" l="1"/>
  <c r="X624" i="1"/>
  <c r="N675" i="1" l="1"/>
  <c r="N670" i="1"/>
  <c r="N656" i="1"/>
  <c r="N650" i="1"/>
  <c r="N642" i="1"/>
  <c r="N677" i="1" s="1"/>
  <c r="N624" i="1"/>
  <c r="B624" i="1" l="1"/>
  <c r="B650" i="1"/>
  <c r="P623" i="1"/>
  <c r="AH308" i="18" l="1"/>
  <c r="AH309" i="18"/>
  <c r="AH310" i="18"/>
  <c r="AH311" i="18"/>
  <c r="AH312" i="18"/>
  <c r="AH313" i="18"/>
  <c r="AH314" i="18"/>
  <c r="AH315" i="18"/>
  <c r="AH316" i="18"/>
  <c r="AH317" i="18"/>
  <c r="AH318" i="18"/>
  <c r="AH319" i="18"/>
  <c r="Z388" i="18"/>
  <c r="AH385" i="18"/>
  <c r="AH386" i="18"/>
  <c r="AH387" i="18"/>
  <c r="AH389" i="18"/>
  <c r="AH390" i="18"/>
  <c r="AH391" i="18"/>
  <c r="AH392" i="18"/>
  <c r="AH393" i="18"/>
  <c r="AH394" i="18"/>
  <c r="AH395" i="18"/>
  <c r="AH470" i="18"/>
  <c r="AH552" i="18"/>
  <c r="AH553" i="18"/>
  <c r="AH554" i="18"/>
  <c r="AH555" i="18"/>
  <c r="AH556" i="18"/>
  <c r="AH557" i="18"/>
  <c r="AH558" i="18"/>
  <c r="AH559" i="18"/>
  <c r="AH560" i="18"/>
  <c r="AH561" i="18"/>
  <c r="AH562" i="18"/>
  <c r="AH563" i="18"/>
  <c r="AH564" i="18"/>
  <c r="AH565" i="18"/>
  <c r="AH566" i="18"/>
  <c r="AH584" i="18"/>
  <c r="AH585" i="18"/>
  <c r="AH586" i="18"/>
  <c r="AH587" i="18"/>
  <c r="AH588" i="18"/>
  <c r="AH589" i="18"/>
  <c r="AH590" i="18"/>
  <c r="AH591" i="18"/>
  <c r="AH592" i="18"/>
  <c r="AH593" i="18"/>
  <c r="AH594" i="18"/>
  <c r="AH595" i="18"/>
  <c r="AH596" i="18"/>
  <c r="AH597" i="18"/>
  <c r="AH598" i="18"/>
  <c r="AH599" i="18"/>
  <c r="AH600" i="18"/>
  <c r="AH538" i="18"/>
  <c r="AH539" i="18"/>
  <c r="AH540" i="18"/>
  <c r="AH541" i="18"/>
  <c r="AH542" i="18"/>
  <c r="AH544" i="18"/>
  <c r="AH545" i="18"/>
  <c r="AH546" i="18"/>
  <c r="AH547" i="18"/>
  <c r="AH548" i="18"/>
  <c r="AD538" i="18"/>
  <c r="AD539" i="18"/>
  <c r="AD540" i="18"/>
  <c r="AD541" i="18"/>
  <c r="AD544" i="18"/>
  <c r="AD545" i="18"/>
  <c r="AD546" i="18"/>
  <c r="AD547" i="18"/>
  <c r="AD548" i="18"/>
  <c r="AC538" i="18"/>
  <c r="AC539" i="18"/>
  <c r="AC540" i="18"/>
  <c r="AC541" i="18"/>
  <c r="AC542" i="18"/>
  <c r="AC543" i="18"/>
  <c r="AC544" i="18"/>
  <c r="AC545" i="18"/>
  <c r="AC546" i="18"/>
  <c r="AC547" i="18"/>
  <c r="AC548" i="18"/>
  <c r="AB538" i="18"/>
  <c r="AB539" i="18"/>
  <c r="AB540" i="18"/>
  <c r="AB541" i="18"/>
  <c r="AB542" i="18"/>
  <c r="AB543" i="18"/>
  <c r="AB544" i="18"/>
  <c r="AB545" i="18"/>
  <c r="AB546" i="18"/>
  <c r="AB547" i="18"/>
  <c r="AB548" i="18"/>
  <c r="S479" i="18"/>
  <c r="S480" i="18"/>
  <c r="S481" i="18"/>
  <c r="S482" i="18"/>
  <c r="S483" i="18"/>
  <c r="S484" i="18"/>
  <c r="S485" i="18"/>
  <c r="S486" i="18"/>
  <c r="S487" i="18"/>
  <c r="S488" i="18"/>
  <c r="S489" i="18"/>
  <c r="S490" i="18"/>
  <c r="U476" i="18"/>
  <c r="U477" i="18"/>
  <c r="U478" i="18"/>
  <c r="U479" i="18"/>
  <c r="U480" i="18"/>
  <c r="U481" i="18"/>
  <c r="U482" i="18"/>
  <c r="U483" i="18"/>
  <c r="U484" i="18"/>
  <c r="U485" i="18"/>
  <c r="U486" i="18"/>
  <c r="U487" i="18"/>
  <c r="U488" i="18"/>
  <c r="U489" i="18"/>
  <c r="U490" i="18"/>
  <c r="V476" i="18"/>
  <c r="V477" i="18"/>
  <c r="V478" i="18"/>
  <c r="V479" i="18"/>
  <c r="V480" i="18"/>
  <c r="V481" i="18"/>
  <c r="V482" i="18"/>
  <c r="V483" i="18"/>
  <c r="V484" i="18"/>
  <c r="V485" i="18"/>
  <c r="V486" i="18"/>
  <c r="V487" i="18"/>
  <c r="V488" i="18"/>
  <c r="V489" i="18"/>
  <c r="V490" i="18"/>
  <c r="Z477" i="18"/>
  <c r="Z476" i="18" l="1"/>
  <c r="Z478" i="18"/>
  <c r="W573" i="1" l="1"/>
  <c r="I573" i="1"/>
  <c r="I565" i="1"/>
  <c r="I598" i="1"/>
  <c r="I579" i="1"/>
  <c r="R547" i="1" l="1"/>
  <c r="R565" i="1"/>
  <c r="R573" i="1"/>
  <c r="R599" i="1" s="1"/>
  <c r="R579" i="1"/>
  <c r="R593" i="1"/>
  <c r="P535" i="1"/>
  <c r="I593" i="1"/>
  <c r="B547" i="1"/>
  <c r="P546" i="1"/>
  <c r="X567" i="18" l="1"/>
  <c r="X473" i="18" l="1"/>
  <c r="B473" i="1" l="1"/>
  <c r="N524" i="1"/>
  <c r="N505" i="1"/>
  <c r="P472" i="1" l="1"/>
  <c r="B524" i="1" l="1"/>
  <c r="S398" i="18" l="1"/>
  <c r="S414" i="18" s="1"/>
  <c r="S321" i="18"/>
  <c r="S337" i="18" s="1"/>
  <c r="V370" i="18"/>
  <c r="U370" i="18"/>
  <c r="T370" i="18"/>
  <c r="R370" i="18"/>
  <c r="X365" i="18"/>
  <c r="V365" i="18"/>
  <c r="U365" i="18"/>
  <c r="T365" i="18"/>
  <c r="S365" i="18"/>
  <c r="R365" i="18"/>
  <c r="V351" i="18"/>
  <c r="U351" i="18"/>
  <c r="T351" i="18"/>
  <c r="S351" i="18"/>
  <c r="V345" i="18"/>
  <c r="U345" i="18"/>
  <c r="T345" i="18"/>
  <c r="S345" i="18"/>
  <c r="V337" i="18"/>
  <c r="U337" i="18"/>
  <c r="T337" i="18"/>
  <c r="V319" i="18"/>
  <c r="U319" i="18"/>
  <c r="T319" i="18"/>
  <c r="S319" i="18"/>
  <c r="R319" i="18"/>
  <c r="R337" i="18"/>
  <c r="R345" i="18"/>
  <c r="R351" i="18"/>
  <c r="R300" i="18"/>
  <c r="S396" i="18"/>
  <c r="R396" i="18"/>
  <c r="S422" i="18"/>
  <c r="S428" i="18"/>
  <c r="S442" i="18"/>
  <c r="S447" i="18"/>
  <c r="X396" i="18"/>
  <c r="R371" i="18" l="1"/>
  <c r="X414" i="18"/>
  <c r="X448" i="18" s="1"/>
  <c r="I9" i="18" l="1"/>
  <c r="AE342" i="1"/>
  <c r="AE352" i="1"/>
  <c r="AE371" i="1"/>
  <c r="AE445" i="1"/>
  <c r="AE446" i="1"/>
  <c r="AE444" i="1"/>
  <c r="AE431" i="1"/>
  <c r="AE432" i="1"/>
  <c r="AE433" i="1"/>
  <c r="AE434" i="1"/>
  <c r="AE435" i="1"/>
  <c r="AE436" i="1"/>
  <c r="AE437" i="1"/>
  <c r="AE438" i="1"/>
  <c r="AE439" i="1"/>
  <c r="AE440" i="1"/>
  <c r="AE441" i="1"/>
  <c r="AE430" i="1"/>
  <c r="AE425" i="1"/>
  <c r="AE426" i="1"/>
  <c r="AE427" i="1"/>
  <c r="AE424" i="1"/>
  <c r="AE417" i="1"/>
  <c r="AE418" i="1"/>
  <c r="AE419" i="1"/>
  <c r="AE420" i="1"/>
  <c r="AE421" i="1"/>
  <c r="AE416" i="1"/>
  <c r="AE413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398" i="1"/>
  <c r="AE385" i="1"/>
  <c r="AE386" i="1"/>
  <c r="AE387" i="1"/>
  <c r="AE388" i="1"/>
  <c r="AE389" i="1"/>
  <c r="AE390" i="1"/>
  <c r="AE391" i="1"/>
  <c r="AE392" i="1"/>
  <c r="AE393" i="1"/>
  <c r="AE394" i="1"/>
  <c r="AE395" i="1"/>
  <c r="AE384" i="1"/>
  <c r="W395" i="1"/>
  <c r="B396" i="1"/>
  <c r="AE447" i="1"/>
  <c r="AE428" i="1"/>
  <c r="P395" i="1" l="1"/>
  <c r="B346" i="1" l="1"/>
  <c r="B320" i="1"/>
  <c r="W319" i="18" l="1"/>
  <c r="X319" i="18"/>
  <c r="I896" i="18" l="1"/>
  <c r="I891" i="18"/>
  <c r="I877" i="18"/>
  <c r="I871" i="18"/>
  <c r="I863" i="18"/>
  <c r="I845" i="18"/>
  <c r="I823" i="18"/>
  <c r="I818" i="18"/>
  <c r="I804" i="18"/>
  <c r="I798" i="18"/>
  <c r="I790" i="18"/>
  <c r="I772" i="18"/>
  <c r="I750" i="18"/>
  <c r="I745" i="18"/>
  <c r="I731" i="18"/>
  <c r="I725" i="18"/>
  <c r="I717" i="18"/>
  <c r="I699" i="18"/>
  <c r="I677" i="18"/>
  <c r="I672" i="18"/>
  <c r="I658" i="18"/>
  <c r="I652" i="18"/>
  <c r="I644" i="18"/>
  <c r="I626" i="18"/>
  <c r="I600" i="18"/>
  <c r="I595" i="18"/>
  <c r="I581" i="18"/>
  <c r="I575" i="18"/>
  <c r="I567" i="18"/>
  <c r="I549" i="18"/>
  <c r="I524" i="18"/>
  <c r="I519" i="18"/>
  <c r="I505" i="18"/>
  <c r="I499" i="18"/>
  <c r="I491" i="18"/>
  <c r="I473" i="18"/>
  <c r="I447" i="18"/>
  <c r="I442" i="18"/>
  <c r="I428" i="18"/>
  <c r="I422" i="18"/>
  <c r="I414" i="18"/>
  <c r="I396" i="18"/>
  <c r="I370" i="18"/>
  <c r="I365" i="18"/>
  <c r="I351" i="18"/>
  <c r="I345" i="18"/>
  <c r="I337" i="18"/>
  <c r="I319" i="18"/>
  <c r="I297" i="18"/>
  <c r="I292" i="18"/>
  <c r="I278" i="18"/>
  <c r="I272" i="18"/>
  <c r="I264" i="18"/>
  <c r="I246" i="18"/>
  <c r="I223" i="18"/>
  <c r="I218" i="18"/>
  <c r="I204" i="18"/>
  <c r="I198" i="18"/>
  <c r="I190" i="18"/>
  <c r="I172" i="18"/>
  <c r="R262" i="1" l="1"/>
  <c r="O295" i="1"/>
  <c r="N295" i="1"/>
  <c r="I276" i="1"/>
  <c r="P243" i="1"/>
  <c r="B290" i="1"/>
  <c r="B276" i="1"/>
  <c r="B270" i="1"/>
  <c r="B262" i="1"/>
  <c r="B244" i="1"/>
  <c r="R188" i="1" l="1"/>
  <c r="B170" i="1"/>
  <c r="X9" i="18" l="1"/>
  <c r="X17" i="18"/>
  <c r="X21" i="18"/>
  <c r="X41" i="18"/>
  <c r="X47" i="18" s="1"/>
  <c r="X53" i="18"/>
  <c r="X57" i="18"/>
  <c r="X58" i="18"/>
  <c r="X59" i="18"/>
  <c r="X60" i="18"/>
  <c r="X144" i="18"/>
  <c r="X150" i="18" s="1"/>
  <c r="X198" i="18"/>
  <c r="X218" i="18"/>
  <c r="X272" i="18"/>
  <c r="X292" i="18"/>
  <c r="X298" i="18" s="1"/>
  <c r="X345" i="18"/>
  <c r="X422" i="18"/>
  <c r="X442" i="18"/>
  <c r="X499" i="18"/>
  <c r="X519" i="18"/>
  <c r="X575" i="18"/>
  <c r="X595" i="18"/>
  <c r="X652" i="18"/>
  <c r="X672" i="18"/>
  <c r="X678" i="18" s="1"/>
  <c r="X725" i="18"/>
  <c r="X745" i="18"/>
  <c r="X798" i="18"/>
  <c r="X818" i="18"/>
  <c r="X871" i="18"/>
  <c r="X891" i="18"/>
  <c r="X944" i="18"/>
  <c r="X964" i="18"/>
  <c r="AG970" i="18"/>
  <c r="R969" i="18"/>
  <c r="O969" i="18"/>
  <c r="Q969" i="18"/>
  <c r="B969" i="18"/>
  <c r="AF968" i="18"/>
  <c r="AE968" i="18"/>
  <c r="Q968" i="18"/>
  <c r="P968" i="18"/>
  <c r="N968" i="18"/>
  <c r="M968" i="18"/>
  <c r="L968" i="18"/>
  <c r="K968" i="18"/>
  <c r="AF967" i="18"/>
  <c r="AE967" i="18"/>
  <c r="AE969" i="18" s="1"/>
  <c r="Q967" i="18"/>
  <c r="P967" i="18"/>
  <c r="N967" i="18"/>
  <c r="M967" i="18"/>
  <c r="L967" i="18"/>
  <c r="K967" i="18"/>
  <c r="AF966" i="18"/>
  <c r="AF969" i="18" s="1"/>
  <c r="AE966" i="18"/>
  <c r="Q966" i="18"/>
  <c r="P966" i="18"/>
  <c r="N966" i="18"/>
  <c r="N969" i="18" s="1"/>
  <c r="M966" i="18"/>
  <c r="M969" i="18" s="1"/>
  <c r="L966" i="18"/>
  <c r="L969" i="18" s="1"/>
  <c r="K966" i="18"/>
  <c r="Q965" i="18"/>
  <c r="W964" i="18"/>
  <c r="R964" i="18"/>
  <c r="O964" i="18"/>
  <c r="Q964" i="18"/>
  <c r="B964" i="18"/>
  <c r="AF963" i="18"/>
  <c r="AE963" i="18"/>
  <c r="Q963" i="18"/>
  <c r="P963" i="18"/>
  <c r="N963" i="18"/>
  <c r="M963" i="18"/>
  <c r="AD963" i="18" s="1"/>
  <c r="L963" i="18"/>
  <c r="K963" i="18"/>
  <c r="Q962" i="18"/>
  <c r="N962" i="18"/>
  <c r="M962" i="18"/>
  <c r="L962" i="18"/>
  <c r="K962" i="18"/>
  <c r="Q961" i="18"/>
  <c r="N961" i="18"/>
  <c r="M961" i="18"/>
  <c r="AD961" i="18" s="1"/>
  <c r="AA961" i="18" s="1"/>
  <c r="L961" i="18"/>
  <c r="K961" i="18"/>
  <c r="AF960" i="18"/>
  <c r="AE960" i="18"/>
  <c r="Q960" i="18"/>
  <c r="P960" i="18"/>
  <c r="N960" i="18"/>
  <c r="M960" i="18"/>
  <c r="AD960" i="18" s="1"/>
  <c r="L960" i="18"/>
  <c r="K960" i="18"/>
  <c r="Q959" i="18"/>
  <c r="N959" i="18"/>
  <c r="M959" i="18"/>
  <c r="AD959" i="18" s="1"/>
  <c r="AA959" i="18" s="1"/>
  <c r="L959" i="18"/>
  <c r="K959" i="18"/>
  <c r="Q958" i="18"/>
  <c r="N958" i="18"/>
  <c r="M958" i="18"/>
  <c r="V958" i="18" s="1"/>
  <c r="S958" i="18" s="1"/>
  <c r="L958" i="18"/>
  <c r="K958" i="18"/>
  <c r="AF957" i="18"/>
  <c r="AE957" i="18"/>
  <c r="Q957" i="18"/>
  <c r="P957" i="18"/>
  <c r="N957" i="18"/>
  <c r="M957" i="18"/>
  <c r="AD957" i="18" s="1"/>
  <c r="L957" i="18"/>
  <c r="K957" i="18"/>
  <c r="T957" i="18" s="1"/>
  <c r="AF956" i="18"/>
  <c r="AE956" i="18"/>
  <c r="Q956" i="18"/>
  <c r="P956" i="18"/>
  <c r="T956" i="18" s="1"/>
  <c r="M956" i="18"/>
  <c r="L956" i="18"/>
  <c r="K956" i="18"/>
  <c r="AF955" i="18"/>
  <c r="AE955" i="18"/>
  <c r="Q955" i="18"/>
  <c r="P955" i="18"/>
  <c r="N955" i="18"/>
  <c r="M955" i="18"/>
  <c r="AD955" i="18" s="1"/>
  <c r="L955" i="18"/>
  <c r="K955" i="18"/>
  <c r="AF954" i="18"/>
  <c r="AE954" i="18"/>
  <c r="Q954" i="18"/>
  <c r="P954" i="18"/>
  <c r="N954" i="18"/>
  <c r="M954" i="18"/>
  <c r="AD954" i="18" s="1"/>
  <c r="L954" i="18"/>
  <c r="K954" i="18"/>
  <c r="AF953" i="18"/>
  <c r="AE953" i="18"/>
  <c r="Q953" i="18"/>
  <c r="P953" i="18"/>
  <c r="N953" i="18"/>
  <c r="M953" i="18"/>
  <c r="AD953" i="18" s="1"/>
  <c r="L953" i="18"/>
  <c r="K953" i="18"/>
  <c r="AF952" i="18"/>
  <c r="AE952" i="18"/>
  <c r="Q952" i="18"/>
  <c r="P952" i="18"/>
  <c r="N952" i="18"/>
  <c r="M952" i="18"/>
  <c r="L952" i="18"/>
  <c r="L964" i="18" s="1"/>
  <c r="K952" i="18"/>
  <c r="Q951" i="18"/>
  <c r="R950" i="18"/>
  <c r="O950" i="18"/>
  <c r="Q950" i="18"/>
  <c r="B950" i="18"/>
  <c r="AF949" i="18"/>
  <c r="AE949" i="18"/>
  <c r="Q949" i="18"/>
  <c r="N949" i="18"/>
  <c r="M949" i="18"/>
  <c r="V949" i="18" s="1"/>
  <c r="AD949" i="18" s="1"/>
  <c r="L949" i="18"/>
  <c r="U949" i="18" s="1"/>
  <c r="AC949" i="18" s="1"/>
  <c r="K949" i="18"/>
  <c r="T949" i="18" s="1"/>
  <c r="AF948" i="18"/>
  <c r="AE948" i="18"/>
  <c r="Q948" i="18"/>
  <c r="P948" i="18"/>
  <c r="N948" i="18"/>
  <c r="M948" i="18"/>
  <c r="L948" i="18"/>
  <c r="K948" i="18"/>
  <c r="AF947" i="18"/>
  <c r="AE947" i="18"/>
  <c r="Q947" i="18"/>
  <c r="P947" i="18"/>
  <c r="N947" i="18"/>
  <c r="N950" i="18" s="1"/>
  <c r="M947" i="18"/>
  <c r="L947" i="18"/>
  <c r="K947" i="18"/>
  <c r="AF946" i="18"/>
  <c r="AF950" i="18" s="1"/>
  <c r="AE946" i="18"/>
  <c r="Q946" i="18"/>
  <c r="P946" i="18"/>
  <c r="M946" i="18"/>
  <c r="L946" i="18"/>
  <c r="K946" i="18"/>
  <c r="Q945" i="18"/>
  <c r="W944" i="18"/>
  <c r="W970" i="18" s="1"/>
  <c r="R944" i="18"/>
  <c r="P944" i="18" s="1"/>
  <c r="O944" i="18"/>
  <c r="B944" i="18"/>
  <c r="AF943" i="18"/>
  <c r="AE943" i="18"/>
  <c r="Q943" i="18"/>
  <c r="P943" i="18"/>
  <c r="N943" i="18"/>
  <c r="M943" i="18"/>
  <c r="AD943" i="18" s="1"/>
  <c r="L943" i="18"/>
  <c r="K943" i="18"/>
  <c r="AF942" i="18"/>
  <c r="AE942" i="18"/>
  <c r="Q942" i="18"/>
  <c r="P942" i="18"/>
  <c r="N942" i="18"/>
  <c r="M942" i="18"/>
  <c r="AD942" i="18" s="1"/>
  <c r="L942" i="18"/>
  <c r="K942" i="18"/>
  <c r="AF941" i="18"/>
  <c r="AE941" i="18"/>
  <c r="Q941" i="18"/>
  <c r="P941" i="18"/>
  <c r="N941" i="18"/>
  <c r="M941" i="18"/>
  <c r="AD941" i="18" s="1"/>
  <c r="L941" i="18"/>
  <c r="K941" i="18"/>
  <c r="AF940" i="18"/>
  <c r="AE940" i="18"/>
  <c r="Q940" i="18"/>
  <c r="P940" i="18"/>
  <c r="N940" i="18"/>
  <c r="M940" i="18"/>
  <c r="AD940" i="18" s="1"/>
  <c r="L940" i="18"/>
  <c r="K940" i="18"/>
  <c r="T940" i="18" s="1"/>
  <c r="AB940" i="18" s="1"/>
  <c r="AF939" i="18"/>
  <c r="AE939" i="18"/>
  <c r="Q939" i="18"/>
  <c r="N939" i="18"/>
  <c r="M939" i="18"/>
  <c r="V939" i="18" s="1"/>
  <c r="L939" i="18"/>
  <c r="U939" i="18" s="1"/>
  <c r="AC939" i="18" s="1"/>
  <c r="K939" i="18"/>
  <c r="AF938" i="18"/>
  <c r="AE938" i="18"/>
  <c r="Q938" i="18"/>
  <c r="P938" i="18"/>
  <c r="N938" i="18"/>
  <c r="M938" i="18"/>
  <c r="L938" i="18"/>
  <c r="K938" i="18"/>
  <c r="Q937" i="18"/>
  <c r="R936" i="18"/>
  <c r="Q936" i="18"/>
  <c r="B936" i="18"/>
  <c r="AF935" i="18"/>
  <c r="AE935" i="18"/>
  <c r="Q935" i="18"/>
  <c r="P935" i="18"/>
  <c r="N935" i="18"/>
  <c r="M935" i="18"/>
  <c r="AD935" i="18" s="1"/>
  <c r="L935" i="18"/>
  <c r="K935" i="18"/>
  <c r="AD934" i="18"/>
  <c r="AA934" i="18"/>
  <c r="V934" i="18"/>
  <c r="S934" i="18"/>
  <c r="Q934" i="18"/>
  <c r="AF933" i="18"/>
  <c r="AE933" i="18"/>
  <c r="Q933" i="18"/>
  <c r="P933" i="18"/>
  <c r="N933" i="18"/>
  <c r="M933" i="18"/>
  <c r="AD933" i="18" s="1"/>
  <c r="L933" i="18"/>
  <c r="K933" i="18"/>
  <c r="AF932" i="18"/>
  <c r="AE932" i="18"/>
  <c r="AD932" i="18"/>
  <c r="V932" i="18"/>
  <c r="U932" i="18"/>
  <c r="T932" i="18"/>
  <c r="AB932" i="18" s="1"/>
  <c r="Q932" i="18"/>
  <c r="N932" i="18"/>
  <c r="AF931" i="18"/>
  <c r="AE931" i="18"/>
  <c r="Q931" i="18"/>
  <c r="P931" i="18"/>
  <c r="V931" i="18" s="1"/>
  <c r="N931" i="18"/>
  <c r="M931" i="18"/>
  <c r="AD931" i="18" s="1"/>
  <c r="L931" i="18"/>
  <c r="K931" i="18"/>
  <c r="AF930" i="18"/>
  <c r="AE930" i="18"/>
  <c r="Q930" i="18"/>
  <c r="P930" i="18"/>
  <c r="N930" i="18"/>
  <c r="M930" i="18"/>
  <c r="AD930" i="18" s="1"/>
  <c r="L930" i="18"/>
  <c r="K930" i="18"/>
  <c r="J930" i="18" s="1"/>
  <c r="AF929" i="18"/>
  <c r="AE929" i="18"/>
  <c r="Q929" i="18"/>
  <c r="P929" i="18"/>
  <c r="N929" i="18"/>
  <c r="M929" i="18"/>
  <c r="AD929" i="18" s="1"/>
  <c r="L929" i="18"/>
  <c r="K929" i="18"/>
  <c r="AF928" i="18"/>
  <c r="AE928" i="18"/>
  <c r="Q928" i="18"/>
  <c r="P928" i="18"/>
  <c r="O928" i="18"/>
  <c r="N928" i="18"/>
  <c r="M928" i="18"/>
  <c r="L928" i="18"/>
  <c r="K928" i="18"/>
  <c r="AF927" i="18"/>
  <c r="AE927" i="18"/>
  <c r="Q927" i="18"/>
  <c r="P927" i="18"/>
  <c r="O927" i="18"/>
  <c r="N927" i="18"/>
  <c r="M927" i="18"/>
  <c r="AD927" i="18" s="1"/>
  <c r="L927" i="18"/>
  <c r="K927" i="18"/>
  <c r="AF926" i="18"/>
  <c r="AE926" i="18"/>
  <c r="Q926" i="18"/>
  <c r="P926" i="18"/>
  <c r="O926" i="18"/>
  <c r="N926" i="18"/>
  <c r="M926" i="18"/>
  <c r="AD926" i="18" s="1"/>
  <c r="L926" i="18"/>
  <c r="U926" i="18" s="1"/>
  <c r="AC926" i="18" s="1"/>
  <c r="K926" i="18"/>
  <c r="AF925" i="18"/>
  <c r="AE925" i="18"/>
  <c r="Q925" i="18"/>
  <c r="P925" i="18"/>
  <c r="N925" i="18"/>
  <c r="M925" i="18"/>
  <c r="AD925" i="18" s="1"/>
  <c r="L925" i="18"/>
  <c r="K925" i="18"/>
  <c r="AF924" i="18"/>
  <c r="AE924" i="18"/>
  <c r="Q924" i="18"/>
  <c r="P924" i="18"/>
  <c r="N924" i="18"/>
  <c r="M924" i="18"/>
  <c r="AD924" i="18" s="1"/>
  <c r="L924" i="18"/>
  <c r="K924" i="18"/>
  <c r="AD923" i="18"/>
  <c r="AA923" i="18" s="1"/>
  <c r="V923" i="18"/>
  <c r="Q923" i="18"/>
  <c r="AD922" i="18"/>
  <c r="AA922" i="18" s="1"/>
  <c r="V922" i="18"/>
  <c r="Q922" i="18"/>
  <c r="AD921" i="18"/>
  <c r="AA921" i="18" s="1"/>
  <c r="V921" i="18"/>
  <c r="Q921" i="18"/>
  <c r="AF920" i="18"/>
  <c r="AE920" i="18"/>
  <c r="Q920" i="18"/>
  <c r="P920" i="18"/>
  <c r="N920" i="18"/>
  <c r="M920" i="18"/>
  <c r="L920" i="18"/>
  <c r="K920" i="18"/>
  <c r="Q919" i="18"/>
  <c r="R918" i="18"/>
  <c r="Q970" i="18"/>
  <c r="B918" i="18"/>
  <c r="B970" i="18" s="1"/>
  <c r="AF916" i="18"/>
  <c r="AE916" i="18"/>
  <c r="Q916" i="18"/>
  <c r="P916" i="18"/>
  <c r="U916" i="18" s="1"/>
  <c r="AC916" i="18" s="1"/>
  <c r="N916" i="18"/>
  <c r="M916" i="18"/>
  <c r="AD916" i="18" s="1"/>
  <c r="L916" i="18"/>
  <c r="K916" i="18"/>
  <c r="J916" i="18" s="1"/>
  <c r="Q915" i="18"/>
  <c r="P915" i="18"/>
  <c r="N915" i="18"/>
  <c r="M915" i="18"/>
  <c r="AD915" i="18" s="1"/>
  <c r="L915" i="18"/>
  <c r="K915" i="18"/>
  <c r="AF914" i="18"/>
  <c r="AE914" i="18"/>
  <c r="Q914" i="18"/>
  <c r="P914" i="18"/>
  <c r="N914" i="18"/>
  <c r="M914" i="18"/>
  <c r="AD914" i="18" s="1"/>
  <c r="L914" i="18"/>
  <c r="K914" i="18"/>
  <c r="AD913" i="18"/>
  <c r="AA913" i="18" s="1"/>
  <c r="V913" i="18"/>
  <c r="Q913" i="18"/>
  <c r="AD912" i="18"/>
  <c r="AA912" i="18" s="1"/>
  <c r="V912" i="18"/>
  <c r="Q912" i="18"/>
  <c r="AF911" i="18"/>
  <c r="AE911" i="18"/>
  <c r="Q911" i="18"/>
  <c r="P911" i="18"/>
  <c r="O911" i="18"/>
  <c r="N911" i="18"/>
  <c r="M911" i="18"/>
  <c r="AD911" i="18" s="1"/>
  <c r="L911" i="18"/>
  <c r="K911" i="18"/>
  <c r="AD910" i="18"/>
  <c r="AA910" i="18" s="1"/>
  <c r="V910" i="18"/>
  <c r="S910" i="18" s="1"/>
  <c r="Q910" i="18"/>
  <c r="AF909" i="18"/>
  <c r="AE909" i="18"/>
  <c r="Q909" i="18"/>
  <c r="P909" i="18"/>
  <c r="O909" i="18"/>
  <c r="N909" i="18"/>
  <c r="M909" i="18"/>
  <c r="AD909" i="18" s="1"/>
  <c r="L909" i="18"/>
  <c r="U909" i="18" s="1"/>
  <c r="AC909" i="18" s="1"/>
  <c r="K909" i="18"/>
  <c r="AF908" i="18"/>
  <c r="AE908" i="18"/>
  <c r="Q908" i="18"/>
  <c r="P908" i="18"/>
  <c r="O908" i="18"/>
  <c r="N908" i="18"/>
  <c r="M908" i="18"/>
  <c r="AD908" i="18" s="1"/>
  <c r="L908" i="18"/>
  <c r="K908" i="18"/>
  <c r="AF907" i="18"/>
  <c r="AE907" i="18"/>
  <c r="Q907" i="18"/>
  <c r="P907" i="18"/>
  <c r="N907" i="18"/>
  <c r="M907" i="18"/>
  <c r="AD907" i="18" s="1"/>
  <c r="L907" i="18"/>
  <c r="K907" i="18"/>
  <c r="AF906" i="18"/>
  <c r="AF918" i="18" s="1"/>
  <c r="AE906" i="18"/>
  <c r="Q906" i="18"/>
  <c r="P906" i="18"/>
  <c r="N906" i="18"/>
  <c r="M906" i="18"/>
  <c r="AD906" i="18" s="1"/>
  <c r="L906" i="18"/>
  <c r="K906" i="18"/>
  <c r="AG897" i="18"/>
  <c r="R896" i="18"/>
  <c r="O896" i="18"/>
  <c r="Q896" i="18"/>
  <c r="B896" i="18"/>
  <c r="AF895" i="18"/>
  <c r="AE895" i="18"/>
  <c r="Q895" i="18"/>
  <c r="P895" i="18"/>
  <c r="N895" i="18"/>
  <c r="M895" i="18"/>
  <c r="L895" i="18"/>
  <c r="K895" i="18"/>
  <c r="J895" i="18" s="1"/>
  <c r="AF894" i="18"/>
  <c r="AE894" i="18"/>
  <c r="AE896" i="18" s="1"/>
  <c r="Q894" i="18"/>
  <c r="P894" i="18"/>
  <c r="N894" i="18"/>
  <c r="M894" i="18"/>
  <c r="L894" i="18"/>
  <c r="K894" i="18"/>
  <c r="AF893" i="18"/>
  <c r="AF896" i="18" s="1"/>
  <c r="AE893" i="18"/>
  <c r="Q893" i="18"/>
  <c r="P893" i="18"/>
  <c r="N893" i="18"/>
  <c r="N896" i="18" s="1"/>
  <c r="M893" i="18"/>
  <c r="L893" i="18"/>
  <c r="K893" i="18"/>
  <c r="J893" i="18"/>
  <c r="Q892" i="18"/>
  <c r="W891" i="18"/>
  <c r="R891" i="18"/>
  <c r="O891" i="18"/>
  <c r="Q891" i="18"/>
  <c r="B891" i="18"/>
  <c r="AF890" i="18"/>
  <c r="AE890" i="18"/>
  <c r="Q890" i="18"/>
  <c r="P890" i="18"/>
  <c r="N890" i="18"/>
  <c r="M890" i="18"/>
  <c r="AD890" i="18" s="1"/>
  <c r="L890" i="18"/>
  <c r="K890" i="18"/>
  <c r="Q889" i="18"/>
  <c r="N889" i="18"/>
  <c r="M889" i="18"/>
  <c r="AD889" i="18" s="1"/>
  <c r="AA889" i="18" s="1"/>
  <c r="L889" i="18"/>
  <c r="K889" i="18"/>
  <c r="J889" i="18" s="1"/>
  <c r="Q888" i="18"/>
  <c r="N888" i="18"/>
  <c r="M888" i="18"/>
  <c r="V888" i="18" s="1"/>
  <c r="L888" i="18"/>
  <c r="K888" i="18"/>
  <c r="AF887" i="18"/>
  <c r="AE887" i="18"/>
  <c r="Q887" i="18"/>
  <c r="P887" i="18"/>
  <c r="N887" i="18"/>
  <c r="M887" i="18"/>
  <c r="AD887" i="18" s="1"/>
  <c r="L887" i="18"/>
  <c r="K887" i="18"/>
  <c r="Q886" i="18"/>
  <c r="N886" i="18"/>
  <c r="M886" i="18"/>
  <c r="AD886" i="18" s="1"/>
  <c r="AA886" i="18" s="1"/>
  <c r="L886" i="18"/>
  <c r="K886" i="18"/>
  <c r="Q885" i="18"/>
  <c r="N885" i="18"/>
  <c r="M885" i="18"/>
  <c r="V885" i="18" s="1"/>
  <c r="S885" i="18" s="1"/>
  <c r="L885" i="18"/>
  <c r="K885" i="18"/>
  <c r="AF884" i="18"/>
  <c r="AE884" i="18"/>
  <c r="Q884" i="18"/>
  <c r="P884" i="18"/>
  <c r="N884" i="18"/>
  <c r="M884" i="18"/>
  <c r="AD884" i="18" s="1"/>
  <c r="L884" i="18"/>
  <c r="K884" i="18"/>
  <c r="AF883" i="18"/>
  <c r="AE883" i="18"/>
  <c r="Q883" i="18"/>
  <c r="P883" i="18"/>
  <c r="M883" i="18"/>
  <c r="AD883" i="18" s="1"/>
  <c r="L883" i="18"/>
  <c r="K883" i="18"/>
  <c r="AF882" i="18"/>
  <c r="AE882" i="18"/>
  <c r="Q882" i="18"/>
  <c r="P882" i="18"/>
  <c r="N882" i="18"/>
  <c r="M882" i="18"/>
  <c r="AD882" i="18" s="1"/>
  <c r="L882" i="18"/>
  <c r="K882" i="18"/>
  <c r="AF881" i="18"/>
  <c r="AE881" i="18"/>
  <c r="Q881" i="18"/>
  <c r="P881" i="18"/>
  <c r="N881" i="18"/>
  <c r="M881" i="18"/>
  <c r="AD881" i="18" s="1"/>
  <c r="L881" i="18"/>
  <c r="K881" i="18"/>
  <c r="AF880" i="18"/>
  <c r="AE880" i="18"/>
  <c r="Q880" i="18"/>
  <c r="P880" i="18"/>
  <c r="N880" i="18"/>
  <c r="M880" i="18"/>
  <c r="AD880" i="18" s="1"/>
  <c r="L880" i="18"/>
  <c r="K880" i="18"/>
  <c r="AF879" i="18"/>
  <c r="AF891" i="18" s="1"/>
  <c r="AE879" i="18"/>
  <c r="Q879" i="18"/>
  <c r="P879" i="18"/>
  <c r="N879" i="18"/>
  <c r="M879" i="18"/>
  <c r="L879" i="18"/>
  <c r="K879" i="18"/>
  <c r="Q878" i="18"/>
  <c r="R877" i="18"/>
  <c r="O877" i="18"/>
  <c r="Q877" i="18"/>
  <c r="B877" i="18"/>
  <c r="AF876" i="18"/>
  <c r="AE876" i="18"/>
  <c r="Q876" i="18"/>
  <c r="N876" i="18"/>
  <c r="M876" i="18"/>
  <c r="V876" i="18" s="1"/>
  <c r="AD876" i="18" s="1"/>
  <c r="L876" i="18"/>
  <c r="U876" i="18" s="1"/>
  <c r="K876" i="18"/>
  <c r="AF875" i="18"/>
  <c r="AE875" i="18"/>
  <c r="Q875" i="18"/>
  <c r="P875" i="18"/>
  <c r="N875" i="18"/>
  <c r="M875" i="18"/>
  <c r="L875" i="18"/>
  <c r="K875" i="18"/>
  <c r="AF874" i="18"/>
  <c r="AE874" i="18"/>
  <c r="Q874" i="18"/>
  <c r="P874" i="18"/>
  <c r="N874" i="18"/>
  <c r="M874" i="18"/>
  <c r="L874" i="18"/>
  <c r="K874" i="18"/>
  <c r="AF873" i="18"/>
  <c r="AE873" i="18"/>
  <c r="Q873" i="18"/>
  <c r="P873" i="18"/>
  <c r="M873" i="18"/>
  <c r="L873" i="18"/>
  <c r="K873" i="18"/>
  <c r="Q872" i="18"/>
  <c r="W871" i="18"/>
  <c r="W897" i="18" s="1"/>
  <c r="R871" i="18"/>
  <c r="O871" i="18"/>
  <c r="Q871" i="18"/>
  <c r="B871" i="18"/>
  <c r="AF870" i="18"/>
  <c r="AE870" i="18"/>
  <c r="Q870" i="18"/>
  <c r="P870" i="18"/>
  <c r="N870" i="18"/>
  <c r="M870" i="18"/>
  <c r="AD870" i="18" s="1"/>
  <c r="L870" i="18"/>
  <c r="K870" i="18"/>
  <c r="T870" i="18" s="1"/>
  <c r="AF869" i="18"/>
  <c r="AE869" i="18"/>
  <c r="Q869" i="18"/>
  <c r="P869" i="18"/>
  <c r="N869" i="18"/>
  <c r="M869" i="18"/>
  <c r="AD869" i="18" s="1"/>
  <c r="L869" i="18"/>
  <c r="K869" i="18"/>
  <c r="AF868" i="18"/>
  <c r="AE868" i="18"/>
  <c r="Q868" i="18"/>
  <c r="P868" i="18"/>
  <c r="N868" i="18"/>
  <c r="M868" i="18"/>
  <c r="AD868" i="18" s="1"/>
  <c r="L868" i="18"/>
  <c r="K868" i="18"/>
  <c r="AF867" i="18"/>
  <c r="AE867" i="18"/>
  <c r="Q867" i="18"/>
  <c r="P867" i="18"/>
  <c r="N867" i="18"/>
  <c r="M867" i="18"/>
  <c r="AD867" i="18" s="1"/>
  <c r="L867" i="18"/>
  <c r="K867" i="18"/>
  <c r="AF866" i="18"/>
  <c r="AE866" i="18"/>
  <c r="Q866" i="18"/>
  <c r="N866" i="18"/>
  <c r="M866" i="18"/>
  <c r="V866" i="18" s="1"/>
  <c r="L866" i="18"/>
  <c r="U866" i="18" s="1"/>
  <c r="AC866" i="18" s="1"/>
  <c r="K866" i="18"/>
  <c r="T866" i="18" s="1"/>
  <c r="AF865" i="18"/>
  <c r="AE865" i="18"/>
  <c r="Q865" i="18"/>
  <c r="P865" i="18"/>
  <c r="N865" i="18"/>
  <c r="N871" i="18" s="1"/>
  <c r="M865" i="18"/>
  <c r="V865" i="18" s="1"/>
  <c r="L865" i="18"/>
  <c r="K865" i="18"/>
  <c r="K871" i="18" s="1"/>
  <c r="R863" i="18"/>
  <c r="Q863" i="18"/>
  <c r="B863" i="18"/>
  <c r="AF862" i="18"/>
  <c r="AE862" i="18"/>
  <c r="Q862" i="18"/>
  <c r="P862" i="18"/>
  <c r="N862" i="18"/>
  <c r="M862" i="18"/>
  <c r="AD862" i="18" s="1"/>
  <c r="L862" i="18"/>
  <c r="K862" i="18"/>
  <c r="AD861" i="18"/>
  <c r="AA861" i="18" s="1"/>
  <c r="V861" i="18"/>
  <c r="S861" i="18" s="1"/>
  <c r="Q861" i="18"/>
  <c r="AF860" i="18"/>
  <c r="AE860" i="18"/>
  <c r="Q860" i="18"/>
  <c r="P860" i="18"/>
  <c r="N860" i="18"/>
  <c r="M860" i="18"/>
  <c r="AD860" i="18" s="1"/>
  <c r="L860" i="18"/>
  <c r="K860" i="18"/>
  <c r="AF859" i="18"/>
  <c r="AE859" i="18"/>
  <c r="AD859" i="18"/>
  <c r="V859" i="18"/>
  <c r="U859" i="18"/>
  <c r="AC859" i="18" s="1"/>
  <c r="T859" i="18"/>
  <c r="AB859" i="18" s="1"/>
  <c r="Q859" i="18"/>
  <c r="N859" i="18"/>
  <c r="AF858" i="18"/>
  <c r="AE858" i="18"/>
  <c r="Q858" i="18"/>
  <c r="P858" i="18"/>
  <c r="N858" i="18"/>
  <c r="M858" i="18"/>
  <c r="AD858" i="18" s="1"/>
  <c r="L858" i="18"/>
  <c r="K858" i="18"/>
  <c r="AF857" i="18"/>
  <c r="AE857" i="18"/>
  <c r="Q857" i="18"/>
  <c r="P857" i="18"/>
  <c r="N857" i="18"/>
  <c r="M857" i="18"/>
  <c r="AD857" i="18" s="1"/>
  <c r="L857" i="18"/>
  <c r="K857" i="18"/>
  <c r="AF856" i="18"/>
  <c r="AE856" i="18"/>
  <c r="Q856" i="18"/>
  <c r="P856" i="18"/>
  <c r="N856" i="18"/>
  <c r="M856" i="18"/>
  <c r="AD856" i="18" s="1"/>
  <c r="L856" i="18"/>
  <c r="K856" i="18"/>
  <c r="AF855" i="18"/>
  <c r="AE855" i="18"/>
  <c r="Q855" i="18"/>
  <c r="P855" i="18"/>
  <c r="O855" i="18"/>
  <c r="N855" i="18"/>
  <c r="M855" i="18"/>
  <c r="AD855" i="18" s="1"/>
  <c r="L855" i="18"/>
  <c r="U855" i="18" s="1"/>
  <c r="AC855" i="18" s="1"/>
  <c r="K855" i="18"/>
  <c r="J855" i="18" s="1"/>
  <c r="AF854" i="18"/>
  <c r="AE854" i="18"/>
  <c r="Q854" i="18"/>
  <c r="P854" i="18"/>
  <c r="O854" i="18"/>
  <c r="N854" i="18"/>
  <c r="M854" i="18"/>
  <c r="L854" i="18"/>
  <c r="U854" i="18" s="1"/>
  <c r="AC854" i="18" s="1"/>
  <c r="K854" i="18"/>
  <c r="AF853" i="18"/>
  <c r="AE853" i="18"/>
  <c r="Q853" i="18"/>
  <c r="P853" i="18"/>
  <c r="O853" i="18"/>
  <c r="O863" i="18" s="1"/>
  <c r="N853" i="18"/>
  <c r="M853" i="18"/>
  <c r="AD853" i="18" s="1"/>
  <c r="L853" i="18"/>
  <c r="K853" i="18"/>
  <c r="AF852" i="18"/>
  <c r="AE852" i="18"/>
  <c r="Q852" i="18"/>
  <c r="P852" i="18"/>
  <c r="N852" i="18"/>
  <c r="M852" i="18"/>
  <c r="AD852" i="18" s="1"/>
  <c r="L852" i="18"/>
  <c r="K852" i="18"/>
  <c r="AF851" i="18"/>
  <c r="AE851" i="18"/>
  <c r="Q851" i="18"/>
  <c r="P851" i="18"/>
  <c r="N851" i="18"/>
  <c r="M851" i="18"/>
  <c r="AD851" i="18" s="1"/>
  <c r="L851" i="18"/>
  <c r="K851" i="18"/>
  <c r="AD850" i="18"/>
  <c r="AA850" i="18" s="1"/>
  <c r="V850" i="18"/>
  <c r="Q850" i="18"/>
  <c r="AD849" i="18"/>
  <c r="AA849" i="18"/>
  <c r="V849" i="18"/>
  <c r="Q849" i="18"/>
  <c r="AD848" i="18"/>
  <c r="AA848" i="18"/>
  <c r="V848" i="18"/>
  <c r="Q848" i="18"/>
  <c r="AF847" i="18"/>
  <c r="AE847" i="18"/>
  <c r="AE863" i="18" s="1"/>
  <c r="Q847" i="18"/>
  <c r="P847" i="18"/>
  <c r="N847" i="18"/>
  <c r="N863" i="18" s="1"/>
  <c r="M847" i="18"/>
  <c r="M863" i="18" s="1"/>
  <c r="L847" i="18"/>
  <c r="L863" i="18" s="1"/>
  <c r="K847" i="18"/>
  <c r="K863" i="18" s="1"/>
  <c r="Q846" i="18"/>
  <c r="R845" i="18"/>
  <c r="Q897" i="18"/>
  <c r="B845" i="18"/>
  <c r="B897" i="18" s="1"/>
  <c r="AF843" i="18"/>
  <c r="AE843" i="18"/>
  <c r="Q843" i="18"/>
  <c r="P843" i="18"/>
  <c r="N843" i="18"/>
  <c r="M843" i="18"/>
  <c r="AD843" i="18" s="1"/>
  <c r="L843" i="18"/>
  <c r="K843" i="18"/>
  <c r="Q842" i="18"/>
  <c r="P842" i="18"/>
  <c r="N842" i="18"/>
  <c r="M842" i="18"/>
  <c r="AD842" i="18" s="1"/>
  <c r="L842" i="18"/>
  <c r="K842" i="18"/>
  <c r="AF841" i="18"/>
  <c r="AE841" i="18"/>
  <c r="Q841" i="18"/>
  <c r="P841" i="18"/>
  <c r="N841" i="18"/>
  <c r="M841" i="18"/>
  <c r="AD841" i="18" s="1"/>
  <c r="L841" i="18"/>
  <c r="K841" i="18"/>
  <c r="J841" i="18"/>
  <c r="AD840" i="18"/>
  <c r="AA840" i="18" s="1"/>
  <c r="V840" i="18"/>
  <c r="Q840" i="18"/>
  <c r="AD839" i="18"/>
  <c r="AA839" i="18" s="1"/>
  <c r="V839" i="18"/>
  <c r="Q839" i="18"/>
  <c r="AF838" i="18"/>
  <c r="AE838" i="18"/>
  <c r="Q838" i="18"/>
  <c r="P838" i="18"/>
  <c r="O838" i="18"/>
  <c r="N838" i="18"/>
  <c r="M838" i="18"/>
  <c r="AD838" i="18" s="1"/>
  <c r="L838" i="18"/>
  <c r="U838" i="18" s="1"/>
  <c r="AC838" i="18" s="1"/>
  <c r="K838" i="18"/>
  <c r="AD837" i="18"/>
  <c r="AA837" i="18" s="1"/>
  <c r="V837" i="18"/>
  <c r="S837" i="18" s="1"/>
  <c r="Q837" i="18"/>
  <c r="AF836" i="18"/>
  <c r="AE836" i="18"/>
  <c r="Q836" i="18"/>
  <c r="P836" i="18"/>
  <c r="T836" i="18" s="1"/>
  <c r="O836" i="18"/>
  <c r="N836" i="18"/>
  <c r="M836" i="18"/>
  <c r="AD836" i="18" s="1"/>
  <c r="L836" i="18"/>
  <c r="U836" i="18" s="1"/>
  <c r="AC836" i="18" s="1"/>
  <c r="K836" i="18"/>
  <c r="AF835" i="18"/>
  <c r="AE835" i="18"/>
  <c r="Q835" i="18"/>
  <c r="P835" i="18"/>
  <c r="O835" i="18"/>
  <c r="N835" i="18"/>
  <c r="M835" i="18"/>
  <c r="AD835" i="18" s="1"/>
  <c r="L835" i="18"/>
  <c r="K835" i="18"/>
  <c r="AF834" i="18"/>
  <c r="AE834" i="18"/>
  <c r="Q834" i="18"/>
  <c r="P834" i="18"/>
  <c r="N834" i="18"/>
  <c r="M834" i="18"/>
  <c r="AD834" i="18" s="1"/>
  <c r="L834" i="18"/>
  <c r="K834" i="18"/>
  <c r="AF833" i="18"/>
  <c r="AE833" i="18"/>
  <c r="Q833" i="18"/>
  <c r="P833" i="18"/>
  <c r="N833" i="18"/>
  <c r="M833" i="18"/>
  <c r="L833" i="18"/>
  <c r="L845" i="18" s="1"/>
  <c r="K833" i="18"/>
  <c r="AG824" i="18"/>
  <c r="R823" i="18"/>
  <c r="O823" i="18"/>
  <c r="Q823" i="18"/>
  <c r="B823" i="18"/>
  <c r="AF822" i="18"/>
  <c r="AE822" i="18"/>
  <c r="Q822" i="18"/>
  <c r="P822" i="18"/>
  <c r="N822" i="18"/>
  <c r="M822" i="18"/>
  <c r="L822" i="18"/>
  <c r="K822" i="18"/>
  <c r="AF821" i="18"/>
  <c r="AE821" i="18"/>
  <c r="AE823" i="18" s="1"/>
  <c r="Q821" i="18"/>
  <c r="P821" i="18"/>
  <c r="N821" i="18"/>
  <c r="M821" i="18"/>
  <c r="L821" i="18"/>
  <c r="K821" i="18"/>
  <c r="AF820" i="18"/>
  <c r="AF823" i="18" s="1"/>
  <c r="AE820" i="18"/>
  <c r="Q820" i="18"/>
  <c r="P820" i="18"/>
  <c r="N820" i="18"/>
  <c r="N823" i="18" s="1"/>
  <c r="M820" i="18"/>
  <c r="L820" i="18"/>
  <c r="K820" i="18"/>
  <c r="J820" i="18" s="1"/>
  <c r="Q819" i="18"/>
  <c r="W818" i="18"/>
  <c r="R818" i="18"/>
  <c r="O818" i="18"/>
  <c r="Q818" i="18"/>
  <c r="B818" i="18"/>
  <c r="AF817" i="18"/>
  <c r="AE817" i="18"/>
  <c r="Q817" i="18"/>
  <c r="P817" i="18"/>
  <c r="N817" i="18"/>
  <c r="M817" i="18"/>
  <c r="AD817" i="18" s="1"/>
  <c r="L817" i="18"/>
  <c r="K817" i="18"/>
  <c r="Q816" i="18"/>
  <c r="N816" i="18"/>
  <c r="M816" i="18"/>
  <c r="AD816" i="18" s="1"/>
  <c r="AA816" i="18" s="1"/>
  <c r="L816" i="18"/>
  <c r="K816" i="18"/>
  <c r="Q815" i="18"/>
  <c r="N815" i="18"/>
  <c r="M815" i="18"/>
  <c r="V815" i="18" s="1"/>
  <c r="L815" i="18"/>
  <c r="K815" i="18"/>
  <c r="AF814" i="18"/>
  <c r="AE814" i="18"/>
  <c r="Q814" i="18"/>
  <c r="P814" i="18"/>
  <c r="N814" i="18"/>
  <c r="M814" i="18"/>
  <c r="AD814" i="18" s="1"/>
  <c r="L814" i="18"/>
  <c r="K814" i="18"/>
  <c r="Q813" i="18"/>
  <c r="N813" i="18"/>
  <c r="M813" i="18"/>
  <c r="AD813" i="18" s="1"/>
  <c r="AA813" i="18" s="1"/>
  <c r="L813" i="18"/>
  <c r="K813" i="18"/>
  <c r="Q812" i="18"/>
  <c r="N812" i="18"/>
  <c r="M812" i="18"/>
  <c r="V812" i="18" s="1"/>
  <c r="S812" i="18" s="1"/>
  <c r="L812" i="18"/>
  <c r="K812" i="18"/>
  <c r="AF811" i="18"/>
  <c r="AE811" i="18"/>
  <c r="Q811" i="18"/>
  <c r="P811" i="18"/>
  <c r="N811" i="18"/>
  <c r="M811" i="18"/>
  <c r="AD811" i="18" s="1"/>
  <c r="L811" i="18"/>
  <c r="K811" i="18"/>
  <c r="AF810" i="18"/>
  <c r="AE810" i="18"/>
  <c r="Q810" i="18"/>
  <c r="P810" i="18"/>
  <c r="M810" i="18"/>
  <c r="AD810" i="18" s="1"/>
  <c r="L810" i="18"/>
  <c r="K810" i="18"/>
  <c r="AF809" i="18"/>
  <c r="AE809" i="18"/>
  <c r="Q809" i="18"/>
  <c r="P809" i="18"/>
  <c r="N809" i="18"/>
  <c r="M809" i="18"/>
  <c r="AD809" i="18" s="1"/>
  <c r="L809" i="18"/>
  <c r="K809" i="18"/>
  <c r="AF808" i="18"/>
  <c r="AE808" i="18"/>
  <c r="Q808" i="18"/>
  <c r="P808" i="18"/>
  <c r="N808" i="18"/>
  <c r="M808" i="18"/>
  <c r="AD808" i="18" s="1"/>
  <c r="L808" i="18"/>
  <c r="K808" i="18"/>
  <c r="AF807" i="18"/>
  <c r="AE807" i="18"/>
  <c r="Q807" i="18"/>
  <c r="P807" i="18"/>
  <c r="N807" i="18"/>
  <c r="M807" i="18"/>
  <c r="AD807" i="18" s="1"/>
  <c r="L807" i="18"/>
  <c r="K807" i="18"/>
  <c r="J807" i="18" s="1"/>
  <c r="AF806" i="18"/>
  <c r="AF818" i="18" s="1"/>
  <c r="AE806" i="18"/>
  <c r="Q806" i="18"/>
  <c r="P806" i="18"/>
  <c r="V806" i="18" s="1"/>
  <c r="N806" i="18"/>
  <c r="M806" i="18"/>
  <c r="L806" i="18"/>
  <c r="K806" i="18"/>
  <c r="Q805" i="18"/>
  <c r="R804" i="18"/>
  <c r="O804" i="18"/>
  <c r="B804" i="18"/>
  <c r="AF803" i="18"/>
  <c r="AE803" i="18"/>
  <c r="Q803" i="18"/>
  <c r="N803" i="18"/>
  <c r="M803" i="18"/>
  <c r="V803" i="18" s="1"/>
  <c r="AD803" i="18" s="1"/>
  <c r="L803" i="18"/>
  <c r="U803" i="18" s="1"/>
  <c r="K803" i="18"/>
  <c r="T803" i="18" s="1"/>
  <c r="AB803" i="18" s="1"/>
  <c r="AF802" i="18"/>
  <c r="AE802" i="18"/>
  <c r="AE804" i="18" s="1"/>
  <c r="Q802" i="18"/>
  <c r="P802" i="18"/>
  <c r="N802" i="18"/>
  <c r="M802" i="18"/>
  <c r="L802" i="18"/>
  <c r="K802" i="18"/>
  <c r="J802" i="18" s="1"/>
  <c r="AF801" i="18"/>
  <c r="AE801" i="18"/>
  <c r="Q801" i="18"/>
  <c r="P801" i="18"/>
  <c r="N801" i="18"/>
  <c r="M801" i="18"/>
  <c r="L801" i="18"/>
  <c r="K801" i="18"/>
  <c r="AF800" i="18"/>
  <c r="AE800" i="18"/>
  <c r="Q800" i="18"/>
  <c r="P800" i="18"/>
  <c r="M800" i="18"/>
  <c r="L800" i="18"/>
  <c r="K800" i="18"/>
  <c r="Q799" i="18"/>
  <c r="W798" i="18"/>
  <c r="W824" i="18" s="1"/>
  <c r="R798" i="18"/>
  <c r="O798" i="18"/>
  <c r="Q798" i="18"/>
  <c r="B798" i="18"/>
  <c r="AF797" i="18"/>
  <c r="AE797" i="18"/>
  <c r="Q797" i="18"/>
  <c r="P797" i="18"/>
  <c r="N797" i="18"/>
  <c r="M797" i="18"/>
  <c r="AD797" i="18" s="1"/>
  <c r="L797" i="18"/>
  <c r="K797" i="18"/>
  <c r="AF796" i="18"/>
  <c r="AE796" i="18"/>
  <c r="Q796" i="18"/>
  <c r="P796" i="18"/>
  <c r="N796" i="18"/>
  <c r="M796" i="18"/>
  <c r="AD796" i="18" s="1"/>
  <c r="L796" i="18"/>
  <c r="K796" i="18"/>
  <c r="AF795" i="18"/>
  <c r="AE795" i="18"/>
  <c r="Q795" i="18"/>
  <c r="P795" i="18"/>
  <c r="N795" i="18"/>
  <c r="M795" i="18"/>
  <c r="AD795" i="18" s="1"/>
  <c r="L795" i="18"/>
  <c r="K795" i="18"/>
  <c r="AF794" i="18"/>
  <c r="AE794" i="18"/>
  <c r="Q794" i="18"/>
  <c r="P794" i="18"/>
  <c r="N794" i="18"/>
  <c r="M794" i="18"/>
  <c r="AD794" i="18" s="1"/>
  <c r="L794" i="18"/>
  <c r="K794" i="18"/>
  <c r="AF793" i="18"/>
  <c r="AE793" i="18"/>
  <c r="Q793" i="18"/>
  <c r="N793" i="18"/>
  <c r="M793" i="18"/>
  <c r="AD793" i="18" s="1"/>
  <c r="L793" i="18"/>
  <c r="U793" i="18" s="1"/>
  <c r="AC793" i="18" s="1"/>
  <c r="K793" i="18"/>
  <c r="T793" i="18" s="1"/>
  <c r="AF792" i="18"/>
  <c r="AE792" i="18"/>
  <c r="Q792" i="18"/>
  <c r="P792" i="18"/>
  <c r="N792" i="18"/>
  <c r="N798" i="18" s="1"/>
  <c r="M792" i="18"/>
  <c r="L792" i="18"/>
  <c r="K792" i="18"/>
  <c r="K798" i="18" s="1"/>
  <c r="Q791" i="18"/>
  <c r="R790" i="18"/>
  <c r="Q790" i="18"/>
  <c r="B790" i="18"/>
  <c r="AF789" i="18"/>
  <c r="AE789" i="18"/>
  <c r="Q789" i="18"/>
  <c r="P789" i="18"/>
  <c r="V789" i="18" s="1"/>
  <c r="N789" i="18"/>
  <c r="M789" i="18"/>
  <c r="AD789" i="18" s="1"/>
  <c r="L789" i="18"/>
  <c r="K789" i="18"/>
  <c r="AD788" i="18"/>
  <c r="AA788" i="18" s="1"/>
  <c r="V788" i="18"/>
  <c r="S788" i="18" s="1"/>
  <c r="Q788" i="18"/>
  <c r="AF787" i="18"/>
  <c r="AE787" i="18"/>
  <c r="Q787" i="18"/>
  <c r="P787" i="18"/>
  <c r="N787" i="18"/>
  <c r="M787" i="18"/>
  <c r="AD787" i="18" s="1"/>
  <c r="L787" i="18"/>
  <c r="K787" i="18"/>
  <c r="T787" i="18" s="1"/>
  <c r="AF786" i="18"/>
  <c r="AE786" i="18"/>
  <c r="AD786" i="18"/>
  <c r="V786" i="18"/>
  <c r="U786" i="18"/>
  <c r="AC786" i="18" s="1"/>
  <c r="T786" i="18"/>
  <c r="AB786" i="18" s="1"/>
  <c r="Q786" i="18"/>
  <c r="N786" i="18"/>
  <c r="AF785" i="18"/>
  <c r="AE785" i="18"/>
  <c r="Q785" i="18"/>
  <c r="P785" i="18"/>
  <c r="N785" i="18"/>
  <c r="M785" i="18"/>
  <c r="AD785" i="18" s="1"/>
  <c r="L785" i="18"/>
  <c r="K785" i="18"/>
  <c r="AF784" i="18"/>
  <c r="AE784" i="18"/>
  <c r="Q784" i="18"/>
  <c r="P784" i="18"/>
  <c r="N784" i="18"/>
  <c r="M784" i="18"/>
  <c r="AD784" i="18" s="1"/>
  <c r="L784" i="18"/>
  <c r="K784" i="18"/>
  <c r="AF783" i="18"/>
  <c r="AE783" i="18"/>
  <c r="Q783" i="18"/>
  <c r="P783" i="18"/>
  <c r="N783" i="18"/>
  <c r="M783" i="18"/>
  <c r="AD783" i="18" s="1"/>
  <c r="L783" i="18"/>
  <c r="K783" i="18"/>
  <c r="AF782" i="18"/>
  <c r="AE782" i="18"/>
  <c r="Q782" i="18"/>
  <c r="P782" i="18"/>
  <c r="O782" i="18"/>
  <c r="N782" i="18"/>
  <c r="M782" i="18"/>
  <c r="AD782" i="18" s="1"/>
  <c r="L782" i="18"/>
  <c r="K782" i="18"/>
  <c r="AF781" i="18"/>
  <c r="AE781" i="18"/>
  <c r="Q781" i="18"/>
  <c r="P781" i="18"/>
  <c r="O781" i="18"/>
  <c r="N781" i="18"/>
  <c r="M781" i="18"/>
  <c r="AD781" i="18" s="1"/>
  <c r="L781" i="18"/>
  <c r="U781" i="18" s="1"/>
  <c r="AC781" i="18" s="1"/>
  <c r="K781" i="18"/>
  <c r="AF780" i="18"/>
  <c r="AE780" i="18"/>
  <c r="AD780" i="18"/>
  <c r="Q780" i="18"/>
  <c r="P780" i="18"/>
  <c r="O780" i="18"/>
  <c r="N780" i="18"/>
  <c r="M780" i="18"/>
  <c r="L780" i="18"/>
  <c r="U780" i="18" s="1"/>
  <c r="AC780" i="18" s="1"/>
  <c r="K780" i="18"/>
  <c r="J780" i="18"/>
  <c r="AF779" i="18"/>
  <c r="AF790" i="18" s="1"/>
  <c r="AE779" i="18"/>
  <c r="Q779" i="18"/>
  <c r="P779" i="18"/>
  <c r="V779" i="18" s="1"/>
  <c r="N779" i="18"/>
  <c r="M779" i="18"/>
  <c r="AD779" i="18" s="1"/>
  <c r="L779" i="18"/>
  <c r="K779" i="18"/>
  <c r="J779" i="18" s="1"/>
  <c r="AF778" i="18"/>
  <c r="AE778" i="18"/>
  <c r="Q778" i="18"/>
  <c r="P778" i="18"/>
  <c r="N778" i="18"/>
  <c r="M778" i="18"/>
  <c r="AD778" i="18" s="1"/>
  <c r="L778" i="18"/>
  <c r="K778" i="18"/>
  <c r="J778" i="18" s="1"/>
  <c r="AD777" i="18"/>
  <c r="AA777" i="18" s="1"/>
  <c r="V777" i="18"/>
  <c r="Q777" i="18"/>
  <c r="AD776" i="18"/>
  <c r="AA776" i="18" s="1"/>
  <c r="V776" i="18"/>
  <c r="Q776" i="18"/>
  <c r="AD775" i="18"/>
  <c r="AA775" i="18" s="1"/>
  <c r="V775" i="18"/>
  <c r="Q775" i="18"/>
  <c r="AF774" i="18"/>
  <c r="AE774" i="18"/>
  <c r="Q774" i="18"/>
  <c r="P774" i="18"/>
  <c r="N774" i="18"/>
  <c r="M774" i="18"/>
  <c r="L774" i="18"/>
  <c r="K774" i="18"/>
  <c r="Q773" i="18"/>
  <c r="R772" i="18"/>
  <c r="I824" i="18"/>
  <c r="Q824" i="18" s="1"/>
  <c r="B772" i="18"/>
  <c r="B824" i="18" s="1"/>
  <c r="AF770" i="18"/>
  <c r="AE770" i="18"/>
  <c r="Q770" i="18"/>
  <c r="P770" i="18"/>
  <c r="V770" i="18" s="1"/>
  <c r="N770" i="18"/>
  <c r="M770" i="18"/>
  <c r="AD770" i="18" s="1"/>
  <c r="L770" i="18"/>
  <c r="K770" i="18"/>
  <c r="Q769" i="18"/>
  <c r="P769" i="18"/>
  <c r="N769" i="18"/>
  <c r="M769" i="18"/>
  <c r="AD769" i="18" s="1"/>
  <c r="L769" i="18"/>
  <c r="K769" i="18"/>
  <c r="AF768" i="18"/>
  <c r="AE768" i="18"/>
  <c r="Q768" i="18"/>
  <c r="P768" i="18"/>
  <c r="N768" i="18"/>
  <c r="M768" i="18"/>
  <c r="AD768" i="18" s="1"/>
  <c r="L768" i="18"/>
  <c r="K768" i="18"/>
  <c r="AD767" i="18"/>
  <c r="AA767" i="18" s="1"/>
  <c r="V767" i="18"/>
  <c r="Q767" i="18"/>
  <c r="AD766" i="18"/>
  <c r="AA766" i="18" s="1"/>
  <c r="V766" i="18"/>
  <c r="Q766" i="18"/>
  <c r="AF765" i="18"/>
  <c r="AE765" i="18"/>
  <c r="Q765" i="18"/>
  <c r="P765" i="18"/>
  <c r="O765" i="18"/>
  <c r="N765" i="18"/>
  <c r="M765" i="18"/>
  <c r="AD765" i="18" s="1"/>
  <c r="L765" i="18"/>
  <c r="U765" i="18" s="1"/>
  <c r="AC765" i="18" s="1"/>
  <c r="K765" i="18"/>
  <c r="AD764" i="18"/>
  <c r="AA764" i="18" s="1"/>
  <c r="V764" i="18"/>
  <c r="S764" i="18" s="1"/>
  <c r="Q764" i="18"/>
  <c r="AF763" i="18"/>
  <c r="AE763" i="18"/>
  <c r="Q763" i="18"/>
  <c r="P763" i="18"/>
  <c r="O763" i="18"/>
  <c r="N763" i="18"/>
  <c r="M763" i="18"/>
  <c r="AD763" i="18" s="1"/>
  <c r="L763" i="18"/>
  <c r="U763" i="18" s="1"/>
  <c r="AC763" i="18" s="1"/>
  <c r="K763" i="18"/>
  <c r="AF762" i="18"/>
  <c r="AE762" i="18"/>
  <c r="Q762" i="18"/>
  <c r="P762" i="18"/>
  <c r="O762" i="18"/>
  <c r="O772" i="18" s="1"/>
  <c r="N762" i="18"/>
  <c r="M762" i="18"/>
  <c r="L762" i="18"/>
  <c r="U762" i="18" s="1"/>
  <c r="AC762" i="18" s="1"/>
  <c r="K762" i="18"/>
  <c r="T762" i="18" s="1"/>
  <c r="AF761" i="18"/>
  <c r="AE761" i="18"/>
  <c r="Q761" i="18"/>
  <c r="P761" i="18"/>
  <c r="N761" i="18"/>
  <c r="M761" i="18"/>
  <c r="AD761" i="18" s="1"/>
  <c r="L761" i="18"/>
  <c r="K761" i="18"/>
  <c r="AF760" i="18"/>
  <c r="AE760" i="18"/>
  <c r="Q760" i="18"/>
  <c r="P760" i="18"/>
  <c r="N760" i="18"/>
  <c r="M760" i="18"/>
  <c r="L760" i="18"/>
  <c r="K760" i="18"/>
  <c r="K772" i="18" s="1"/>
  <c r="AG751" i="18"/>
  <c r="R750" i="18"/>
  <c r="O750" i="18"/>
  <c r="Q750" i="18"/>
  <c r="B750" i="18"/>
  <c r="AF749" i="18"/>
  <c r="AE749" i="18"/>
  <c r="Q749" i="18"/>
  <c r="P749" i="18"/>
  <c r="N749" i="18"/>
  <c r="M749" i="18"/>
  <c r="L749" i="18"/>
  <c r="K749" i="18"/>
  <c r="AF748" i="18"/>
  <c r="AE748" i="18"/>
  <c r="AE750" i="18" s="1"/>
  <c r="Q748" i="18"/>
  <c r="P748" i="18"/>
  <c r="N748" i="18"/>
  <c r="M748" i="18"/>
  <c r="L748" i="18"/>
  <c r="K748" i="18"/>
  <c r="AF747" i="18"/>
  <c r="AF750" i="18" s="1"/>
  <c r="AE747" i="18"/>
  <c r="Q747" i="18"/>
  <c r="P747" i="18"/>
  <c r="N747" i="18"/>
  <c r="N750" i="18" s="1"/>
  <c r="M747" i="18"/>
  <c r="M750" i="18" s="1"/>
  <c r="L747" i="18"/>
  <c r="K747" i="18"/>
  <c r="Q746" i="18"/>
  <c r="W745" i="18"/>
  <c r="R745" i="18"/>
  <c r="O745" i="18"/>
  <c r="Q745" i="18"/>
  <c r="B745" i="18"/>
  <c r="AF744" i="18"/>
  <c r="AE744" i="18"/>
  <c r="Q744" i="18"/>
  <c r="P744" i="18"/>
  <c r="N744" i="18"/>
  <c r="M744" i="18"/>
  <c r="AD744" i="18" s="1"/>
  <c r="L744" i="18"/>
  <c r="K744" i="18"/>
  <c r="Q743" i="18"/>
  <c r="N743" i="18"/>
  <c r="M743" i="18"/>
  <c r="AD743" i="18" s="1"/>
  <c r="AA743" i="18" s="1"/>
  <c r="L743" i="18"/>
  <c r="K743" i="18"/>
  <c r="Q742" i="18"/>
  <c r="N742" i="18"/>
  <c r="M742" i="18"/>
  <c r="AD742" i="18" s="1"/>
  <c r="AA742" i="18" s="1"/>
  <c r="L742" i="18"/>
  <c r="K742" i="18"/>
  <c r="AF741" i="18"/>
  <c r="AE741" i="18"/>
  <c r="Q741" i="18"/>
  <c r="P741" i="18"/>
  <c r="N741" i="18"/>
  <c r="M741" i="18"/>
  <c r="AD741" i="18" s="1"/>
  <c r="L741" i="18"/>
  <c r="K741" i="18"/>
  <c r="Q740" i="18"/>
  <c r="N740" i="18"/>
  <c r="M740" i="18"/>
  <c r="AD740" i="18" s="1"/>
  <c r="AA740" i="18" s="1"/>
  <c r="L740" i="18"/>
  <c r="K740" i="18"/>
  <c r="Q739" i="18"/>
  <c r="N739" i="18"/>
  <c r="M739" i="18"/>
  <c r="V739" i="18" s="1"/>
  <c r="S739" i="18" s="1"/>
  <c r="L739" i="18"/>
  <c r="K739" i="18"/>
  <c r="AF738" i="18"/>
  <c r="AE738" i="18"/>
  <c r="Q738" i="18"/>
  <c r="P738" i="18"/>
  <c r="N738" i="18"/>
  <c r="M738" i="18"/>
  <c r="AD738" i="18" s="1"/>
  <c r="L738" i="18"/>
  <c r="K738" i="18"/>
  <c r="AF737" i="18"/>
  <c r="AE737" i="18"/>
  <c r="Q737" i="18"/>
  <c r="P737" i="18"/>
  <c r="T737" i="18" s="1"/>
  <c r="M737" i="18"/>
  <c r="AD737" i="18" s="1"/>
  <c r="L737" i="18"/>
  <c r="K737" i="18"/>
  <c r="AF736" i="18"/>
  <c r="AE736" i="18"/>
  <c r="Q736" i="18"/>
  <c r="P736" i="18"/>
  <c r="V736" i="18" s="1"/>
  <c r="N736" i="18"/>
  <c r="M736" i="18"/>
  <c r="AD736" i="18" s="1"/>
  <c r="L736" i="18"/>
  <c r="K736" i="18"/>
  <c r="AF735" i="18"/>
  <c r="AE735" i="18"/>
  <c r="Q735" i="18"/>
  <c r="P735" i="18"/>
  <c r="V735" i="18" s="1"/>
  <c r="N735" i="18"/>
  <c r="M735" i="18"/>
  <c r="AD735" i="18" s="1"/>
  <c r="L735" i="18"/>
  <c r="K735" i="18"/>
  <c r="AF734" i="18"/>
  <c r="AE734" i="18"/>
  <c r="Q734" i="18"/>
  <c r="P734" i="18"/>
  <c r="V734" i="18" s="1"/>
  <c r="N734" i="18"/>
  <c r="M734" i="18"/>
  <c r="AD734" i="18" s="1"/>
  <c r="L734" i="18"/>
  <c r="K734" i="18"/>
  <c r="AF733" i="18"/>
  <c r="AF745" i="18" s="1"/>
  <c r="AE733" i="18"/>
  <c r="Q733" i="18"/>
  <c r="P733" i="18"/>
  <c r="V733" i="18" s="1"/>
  <c r="N733" i="18"/>
  <c r="N745" i="18" s="1"/>
  <c r="M733" i="18"/>
  <c r="M745" i="18" s="1"/>
  <c r="L733" i="18"/>
  <c r="L745" i="18" s="1"/>
  <c r="K733" i="18"/>
  <c r="K745" i="18" s="1"/>
  <c r="Q732" i="18"/>
  <c r="R731" i="18"/>
  <c r="O731" i="18"/>
  <c r="Q731" i="18"/>
  <c r="B731" i="18"/>
  <c r="AF730" i="18"/>
  <c r="AE730" i="18"/>
  <c r="Q730" i="18"/>
  <c r="N730" i="18"/>
  <c r="M730" i="18"/>
  <c r="V730" i="18" s="1"/>
  <c r="AD730" i="18" s="1"/>
  <c r="L730" i="18"/>
  <c r="U730" i="18" s="1"/>
  <c r="AC730" i="18" s="1"/>
  <c r="K730" i="18"/>
  <c r="AF729" i="18"/>
  <c r="AE729" i="18"/>
  <c r="Q729" i="18"/>
  <c r="P729" i="18"/>
  <c r="N729" i="18"/>
  <c r="M729" i="18"/>
  <c r="L729" i="18"/>
  <c r="K729" i="18"/>
  <c r="AF728" i="18"/>
  <c r="AE728" i="18"/>
  <c r="Q728" i="18"/>
  <c r="P728" i="18"/>
  <c r="N728" i="18"/>
  <c r="N731" i="18" s="1"/>
  <c r="M728" i="18"/>
  <c r="L728" i="18"/>
  <c r="K728" i="18"/>
  <c r="J728" i="18" s="1"/>
  <c r="AF727" i="18"/>
  <c r="AF731" i="18" s="1"/>
  <c r="AE727" i="18"/>
  <c r="Q727" i="18"/>
  <c r="P727" i="18"/>
  <c r="M727" i="18"/>
  <c r="M731" i="18" s="1"/>
  <c r="L727" i="18"/>
  <c r="K727" i="18"/>
  <c r="Q726" i="18"/>
  <c r="W725" i="18"/>
  <c r="W751" i="18" s="1"/>
  <c r="R725" i="18"/>
  <c r="O725" i="18"/>
  <c r="B725" i="18"/>
  <c r="AF724" i="18"/>
  <c r="AE724" i="18"/>
  <c r="Q724" i="18"/>
  <c r="P724" i="18"/>
  <c r="N724" i="18"/>
  <c r="M724" i="18"/>
  <c r="AD724" i="18" s="1"/>
  <c r="L724" i="18"/>
  <c r="K724" i="18"/>
  <c r="AF723" i="18"/>
  <c r="AE723" i="18"/>
  <c r="Q723" i="18"/>
  <c r="P723" i="18"/>
  <c r="N723" i="18"/>
  <c r="M723" i="18"/>
  <c r="AD723" i="18" s="1"/>
  <c r="L723" i="18"/>
  <c r="K723" i="18"/>
  <c r="AF722" i="18"/>
  <c r="AE722" i="18"/>
  <c r="Q722" i="18"/>
  <c r="P722" i="18"/>
  <c r="N722" i="18"/>
  <c r="M722" i="18"/>
  <c r="AD722" i="18" s="1"/>
  <c r="L722" i="18"/>
  <c r="K722" i="18"/>
  <c r="AF721" i="18"/>
  <c r="AE721" i="18"/>
  <c r="Q721" i="18"/>
  <c r="P721" i="18"/>
  <c r="N721" i="18"/>
  <c r="M721" i="18"/>
  <c r="AD721" i="18" s="1"/>
  <c r="L721" i="18"/>
  <c r="K721" i="18"/>
  <c r="AF720" i="18"/>
  <c r="AE720" i="18"/>
  <c r="Q720" i="18"/>
  <c r="N720" i="18"/>
  <c r="M720" i="18"/>
  <c r="V720" i="18" s="1"/>
  <c r="L720" i="18"/>
  <c r="U720" i="18" s="1"/>
  <c r="AC720" i="18" s="1"/>
  <c r="K720" i="18"/>
  <c r="T720" i="18" s="1"/>
  <c r="AF719" i="18"/>
  <c r="AF725" i="18" s="1"/>
  <c r="AE719" i="18"/>
  <c r="Q719" i="18"/>
  <c r="P719" i="18"/>
  <c r="N719" i="18"/>
  <c r="M719" i="18"/>
  <c r="L719" i="18"/>
  <c r="K719" i="18"/>
  <c r="K725" i="18" s="1"/>
  <c r="Q718" i="18"/>
  <c r="R717" i="18"/>
  <c r="Q717" i="18"/>
  <c r="B717" i="18"/>
  <c r="AF716" i="18"/>
  <c r="AE716" i="18"/>
  <c r="Q716" i="18"/>
  <c r="P716" i="18"/>
  <c r="N716" i="18"/>
  <c r="M716" i="18"/>
  <c r="AD716" i="18" s="1"/>
  <c r="L716" i="18"/>
  <c r="K716" i="18"/>
  <c r="AD715" i="18"/>
  <c r="AA715" i="18" s="1"/>
  <c r="V715" i="18"/>
  <c r="S715" i="18" s="1"/>
  <c r="Q715" i="18"/>
  <c r="AF714" i="18"/>
  <c r="AE714" i="18"/>
  <c r="Q714" i="18"/>
  <c r="P714" i="18"/>
  <c r="N714" i="18"/>
  <c r="M714" i="18"/>
  <c r="AD714" i="18" s="1"/>
  <c r="L714" i="18"/>
  <c r="K714" i="18"/>
  <c r="AF713" i="18"/>
  <c r="AE713" i="18"/>
  <c r="AD713" i="18"/>
  <c r="AB713" i="18"/>
  <c r="V713" i="18"/>
  <c r="U713" i="18"/>
  <c r="T713" i="18"/>
  <c r="Q713" i="18"/>
  <c r="N713" i="18"/>
  <c r="AF712" i="18"/>
  <c r="AE712" i="18"/>
  <c r="Q712" i="18"/>
  <c r="P712" i="18"/>
  <c r="V712" i="18" s="1"/>
  <c r="N712" i="18"/>
  <c r="M712" i="18"/>
  <c r="AD712" i="18" s="1"/>
  <c r="L712" i="18"/>
  <c r="K712" i="18"/>
  <c r="J712" i="18" s="1"/>
  <c r="AF711" i="18"/>
  <c r="AE711" i="18"/>
  <c r="Q711" i="18"/>
  <c r="P711" i="18"/>
  <c r="V711" i="18" s="1"/>
  <c r="N711" i="18"/>
  <c r="M711" i="18"/>
  <c r="AD711" i="18" s="1"/>
  <c r="L711" i="18"/>
  <c r="K711" i="18"/>
  <c r="J711" i="18" s="1"/>
  <c r="AF710" i="18"/>
  <c r="AE710" i="18"/>
  <c r="Q710" i="18"/>
  <c r="P710" i="18"/>
  <c r="V710" i="18" s="1"/>
  <c r="N710" i="18"/>
  <c r="M710" i="18"/>
  <c r="AD710" i="18" s="1"/>
  <c r="L710" i="18"/>
  <c r="K710" i="18"/>
  <c r="J710" i="18" s="1"/>
  <c r="AF709" i="18"/>
  <c r="AE709" i="18"/>
  <c r="Q709" i="18"/>
  <c r="P709" i="18"/>
  <c r="V709" i="18" s="1"/>
  <c r="O709" i="18"/>
  <c r="N709" i="18"/>
  <c r="M709" i="18"/>
  <c r="AD709" i="18" s="1"/>
  <c r="L709" i="18"/>
  <c r="U709" i="18" s="1"/>
  <c r="AC709" i="18" s="1"/>
  <c r="K709" i="18"/>
  <c r="AF708" i="18"/>
  <c r="AE708" i="18"/>
  <c r="Q708" i="18"/>
  <c r="P708" i="18"/>
  <c r="O708" i="18"/>
  <c r="N708" i="18"/>
  <c r="M708" i="18"/>
  <c r="AD708" i="18" s="1"/>
  <c r="L708" i="18"/>
  <c r="K708" i="18"/>
  <c r="AF707" i="18"/>
  <c r="AE707" i="18"/>
  <c r="Q707" i="18"/>
  <c r="P707" i="18"/>
  <c r="O707" i="18"/>
  <c r="O717" i="18" s="1"/>
  <c r="N707" i="18"/>
  <c r="M707" i="18"/>
  <c r="AD707" i="18" s="1"/>
  <c r="L707" i="18"/>
  <c r="U707" i="18" s="1"/>
  <c r="AC707" i="18" s="1"/>
  <c r="K707" i="18"/>
  <c r="AF706" i="18"/>
  <c r="AE706" i="18"/>
  <c r="Q706" i="18"/>
  <c r="P706" i="18"/>
  <c r="N706" i="18"/>
  <c r="M706" i="18"/>
  <c r="AD706" i="18" s="1"/>
  <c r="L706" i="18"/>
  <c r="K706" i="18"/>
  <c r="AF705" i="18"/>
  <c r="AE705" i="18"/>
  <c r="Q705" i="18"/>
  <c r="P705" i="18"/>
  <c r="N705" i="18"/>
  <c r="M705" i="18"/>
  <c r="AD705" i="18" s="1"/>
  <c r="L705" i="18"/>
  <c r="K705" i="18"/>
  <c r="AD704" i="18"/>
  <c r="AA704" i="18" s="1"/>
  <c r="V704" i="18"/>
  <c r="Q704" i="18"/>
  <c r="AD703" i="18"/>
  <c r="AA703" i="18" s="1"/>
  <c r="V703" i="18"/>
  <c r="Q703" i="18"/>
  <c r="AD702" i="18"/>
  <c r="AA702" i="18" s="1"/>
  <c r="V702" i="18"/>
  <c r="Q702" i="18"/>
  <c r="AF701" i="18"/>
  <c r="AE701" i="18"/>
  <c r="AE717" i="18" s="1"/>
  <c r="Q701" i="18"/>
  <c r="P701" i="18"/>
  <c r="N701" i="18"/>
  <c r="M701" i="18"/>
  <c r="L701" i="18"/>
  <c r="K701" i="18"/>
  <c r="Q700" i="18"/>
  <c r="R699" i="18"/>
  <c r="I751" i="18"/>
  <c r="Q751" i="18" s="1"/>
  <c r="B699" i="18"/>
  <c r="B751" i="18" s="1"/>
  <c r="AF697" i="18"/>
  <c r="AE697" i="18"/>
  <c r="Q697" i="18"/>
  <c r="P697" i="18"/>
  <c r="N697" i="18"/>
  <c r="M697" i="18"/>
  <c r="AD697" i="18" s="1"/>
  <c r="L697" i="18"/>
  <c r="K697" i="18"/>
  <c r="Q696" i="18"/>
  <c r="P696" i="18"/>
  <c r="N696" i="18"/>
  <c r="M696" i="18"/>
  <c r="AD696" i="18" s="1"/>
  <c r="L696" i="18"/>
  <c r="K696" i="18"/>
  <c r="AF695" i="18"/>
  <c r="AE695" i="18"/>
  <c r="Q695" i="18"/>
  <c r="P695" i="18"/>
  <c r="N695" i="18"/>
  <c r="M695" i="18"/>
  <c r="AD695" i="18" s="1"/>
  <c r="L695" i="18"/>
  <c r="K695" i="18"/>
  <c r="AD694" i="18"/>
  <c r="AA694" i="18"/>
  <c r="V694" i="18"/>
  <c r="Q694" i="18"/>
  <c r="AD693" i="18"/>
  <c r="AA693" i="18"/>
  <c r="V693" i="18"/>
  <c r="Q693" i="18"/>
  <c r="AF692" i="18"/>
  <c r="AE692" i="18"/>
  <c r="Q692" i="18"/>
  <c r="P692" i="18"/>
  <c r="O692" i="18"/>
  <c r="N692" i="18"/>
  <c r="M692" i="18"/>
  <c r="AD692" i="18" s="1"/>
  <c r="L692" i="18"/>
  <c r="K692" i="18"/>
  <c r="AD691" i="18"/>
  <c r="AA691" i="18" s="1"/>
  <c r="V691" i="18"/>
  <c r="S691" i="18" s="1"/>
  <c r="Q691" i="18"/>
  <c r="AF690" i="18"/>
  <c r="AE690" i="18"/>
  <c r="Q690" i="18"/>
  <c r="P690" i="18"/>
  <c r="O690" i="18"/>
  <c r="N690" i="18"/>
  <c r="M690" i="18"/>
  <c r="AD690" i="18" s="1"/>
  <c r="L690" i="18"/>
  <c r="U690" i="18" s="1"/>
  <c r="AC690" i="18" s="1"/>
  <c r="K690" i="18"/>
  <c r="AF689" i="18"/>
  <c r="AE689" i="18"/>
  <c r="Q689" i="18"/>
  <c r="P689" i="18"/>
  <c r="O689" i="18"/>
  <c r="N689" i="18"/>
  <c r="M689" i="18"/>
  <c r="AD689" i="18" s="1"/>
  <c r="L689" i="18"/>
  <c r="U689" i="18" s="1"/>
  <c r="AC689" i="18" s="1"/>
  <c r="K689" i="18"/>
  <c r="AF688" i="18"/>
  <c r="AE688" i="18"/>
  <c r="Q688" i="18"/>
  <c r="P688" i="18"/>
  <c r="N688" i="18"/>
  <c r="M688" i="18"/>
  <c r="AD688" i="18" s="1"/>
  <c r="L688" i="18"/>
  <c r="K688" i="18"/>
  <c r="AF687" i="18"/>
  <c r="AE687" i="18"/>
  <c r="Q687" i="18"/>
  <c r="P687" i="18"/>
  <c r="U687" i="18" s="1"/>
  <c r="N687" i="18"/>
  <c r="M687" i="18"/>
  <c r="L687" i="18"/>
  <c r="K687" i="18"/>
  <c r="AG678" i="18"/>
  <c r="R677" i="18"/>
  <c r="O677" i="18"/>
  <c r="Q677" i="18"/>
  <c r="B677" i="18"/>
  <c r="AF676" i="18"/>
  <c r="AE676" i="18"/>
  <c r="Q676" i="18"/>
  <c r="P676" i="18"/>
  <c r="N676" i="18"/>
  <c r="M676" i="18"/>
  <c r="L676" i="18"/>
  <c r="K676" i="18"/>
  <c r="T676" i="18" s="1"/>
  <c r="AB676" i="18" s="1"/>
  <c r="AF675" i="18"/>
  <c r="AE675" i="18"/>
  <c r="Q675" i="18"/>
  <c r="P675" i="18"/>
  <c r="N675" i="18"/>
  <c r="M675" i="18"/>
  <c r="L675" i="18"/>
  <c r="K675" i="18"/>
  <c r="AF674" i="18"/>
  <c r="AF677" i="18" s="1"/>
  <c r="AE674" i="18"/>
  <c r="Q674" i="18"/>
  <c r="P674" i="18"/>
  <c r="N674" i="18"/>
  <c r="M674" i="18"/>
  <c r="L674" i="18"/>
  <c r="K674" i="18"/>
  <c r="Q673" i="18"/>
  <c r="W672" i="18"/>
  <c r="R672" i="18"/>
  <c r="O672" i="18"/>
  <c r="Q672" i="18"/>
  <c r="B672" i="18"/>
  <c r="AF671" i="18"/>
  <c r="AE671" i="18"/>
  <c r="Q671" i="18"/>
  <c r="P671" i="18"/>
  <c r="N671" i="18"/>
  <c r="M671" i="18"/>
  <c r="AD671" i="18" s="1"/>
  <c r="L671" i="18"/>
  <c r="K671" i="18"/>
  <c r="Q670" i="18"/>
  <c r="N670" i="18"/>
  <c r="M670" i="18"/>
  <c r="AD670" i="18" s="1"/>
  <c r="AA670" i="18" s="1"/>
  <c r="L670" i="18"/>
  <c r="K670" i="18"/>
  <c r="Q669" i="18"/>
  <c r="N669" i="18"/>
  <c r="M669" i="18"/>
  <c r="V669" i="18" s="1"/>
  <c r="L669" i="18"/>
  <c r="K669" i="18"/>
  <c r="AF668" i="18"/>
  <c r="AE668" i="18"/>
  <c r="Q668" i="18"/>
  <c r="P668" i="18"/>
  <c r="N668" i="18"/>
  <c r="M668" i="18"/>
  <c r="AD668" i="18" s="1"/>
  <c r="L668" i="18"/>
  <c r="K668" i="18"/>
  <c r="Q667" i="18"/>
  <c r="N667" i="18"/>
  <c r="M667" i="18"/>
  <c r="AD667" i="18" s="1"/>
  <c r="AA667" i="18" s="1"/>
  <c r="L667" i="18"/>
  <c r="K667" i="18"/>
  <c r="J667" i="18" s="1"/>
  <c r="Q666" i="18"/>
  <c r="N666" i="18"/>
  <c r="M666" i="18"/>
  <c r="L666" i="18"/>
  <c r="K666" i="18"/>
  <c r="AF665" i="18"/>
  <c r="AE665" i="18"/>
  <c r="Q665" i="18"/>
  <c r="P665" i="18"/>
  <c r="N665" i="18"/>
  <c r="M665" i="18"/>
  <c r="AD665" i="18" s="1"/>
  <c r="L665" i="18"/>
  <c r="K665" i="18"/>
  <c r="AF664" i="18"/>
  <c r="AE664" i="18"/>
  <c r="Q664" i="18"/>
  <c r="P664" i="18"/>
  <c r="M664" i="18"/>
  <c r="L664" i="18"/>
  <c r="K664" i="18"/>
  <c r="AF663" i="18"/>
  <c r="AE663" i="18"/>
  <c r="Q663" i="18"/>
  <c r="P663" i="18"/>
  <c r="V663" i="18" s="1"/>
  <c r="N663" i="18"/>
  <c r="M663" i="18"/>
  <c r="AD663" i="18" s="1"/>
  <c r="L663" i="18"/>
  <c r="K663" i="18"/>
  <c r="AF662" i="18"/>
  <c r="AE662" i="18"/>
  <c r="Q662" i="18"/>
  <c r="P662" i="18"/>
  <c r="N662" i="18"/>
  <c r="M662" i="18"/>
  <c r="AD662" i="18" s="1"/>
  <c r="L662" i="18"/>
  <c r="K662" i="18"/>
  <c r="AF661" i="18"/>
  <c r="AE661" i="18"/>
  <c r="Q661" i="18"/>
  <c r="P661" i="18"/>
  <c r="N661" i="18"/>
  <c r="M661" i="18"/>
  <c r="AD661" i="18" s="1"/>
  <c r="L661" i="18"/>
  <c r="K661" i="18"/>
  <c r="J661" i="18" s="1"/>
  <c r="AF660" i="18"/>
  <c r="AF672" i="18" s="1"/>
  <c r="AE660" i="18"/>
  <c r="Q660" i="18"/>
  <c r="P660" i="18"/>
  <c r="N660" i="18"/>
  <c r="M660" i="18"/>
  <c r="L660" i="18"/>
  <c r="K660" i="18"/>
  <c r="Q659" i="18"/>
  <c r="R658" i="18"/>
  <c r="P658" i="18" s="1"/>
  <c r="O658" i="18"/>
  <c r="B658" i="18"/>
  <c r="AF657" i="18"/>
  <c r="AE657" i="18"/>
  <c r="Q657" i="18"/>
  <c r="N657" i="18"/>
  <c r="M657" i="18"/>
  <c r="L657" i="18"/>
  <c r="U657" i="18" s="1"/>
  <c r="AC657" i="18" s="1"/>
  <c r="K657" i="18"/>
  <c r="T657" i="18" s="1"/>
  <c r="AB657" i="18" s="1"/>
  <c r="AF656" i="18"/>
  <c r="AE656" i="18"/>
  <c r="AE658" i="18" s="1"/>
  <c r="Q656" i="18"/>
  <c r="P656" i="18"/>
  <c r="N656" i="18"/>
  <c r="M656" i="18"/>
  <c r="L656" i="18"/>
  <c r="K656" i="18"/>
  <c r="AF655" i="18"/>
  <c r="AE655" i="18"/>
  <c r="Q655" i="18"/>
  <c r="P655" i="18"/>
  <c r="N655" i="18"/>
  <c r="M655" i="18"/>
  <c r="L655" i="18"/>
  <c r="J655" i="18" s="1"/>
  <c r="K655" i="18"/>
  <c r="AF654" i="18"/>
  <c r="AE654" i="18"/>
  <c r="Q654" i="18"/>
  <c r="P654" i="18"/>
  <c r="M654" i="18"/>
  <c r="L654" i="18"/>
  <c r="U654" i="18" s="1"/>
  <c r="K654" i="18"/>
  <c r="Q653" i="18"/>
  <c r="W652" i="18"/>
  <c r="W678" i="18" s="1"/>
  <c r="R652" i="18"/>
  <c r="P652" i="18" s="1"/>
  <c r="O652" i="18"/>
  <c r="Q652" i="18"/>
  <c r="B652" i="18"/>
  <c r="AF651" i="18"/>
  <c r="AE651" i="18"/>
  <c r="Q651" i="18"/>
  <c r="P651" i="18"/>
  <c r="N651" i="18"/>
  <c r="M651" i="18"/>
  <c r="AD651" i="18" s="1"/>
  <c r="L651" i="18"/>
  <c r="K651" i="18"/>
  <c r="J651" i="18"/>
  <c r="AF650" i="18"/>
  <c r="AE650" i="18"/>
  <c r="Q650" i="18"/>
  <c r="P650" i="18"/>
  <c r="N650" i="18"/>
  <c r="M650" i="18"/>
  <c r="AD650" i="18" s="1"/>
  <c r="L650" i="18"/>
  <c r="K650" i="18"/>
  <c r="AF649" i="18"/>
  <c r="AE649" i="18"/>
  <c r="Q649" i="18"/>
  <c r="P649" i="18"/>
  <c r="N649" i="18"/>
  <c r="M649" i="18"/>
  <c r="AD649" i="18" s="1"/>
  <c r="L649" i="18"/>
  <c r="K649" i="18"/>
  <c r="AF648" i="18"/>
  <c r="AE648" i="18"/>
  <c r="Q648" i="18"/>
  <c r="P648" i="18"/>
  <c r="N648" i="18"/>
  <c r="M648" i="18"/>
  <c r="AD648" i="18" s="1"/>
  <c r="L648" i="18"/>
  <c r="K648" i="18"/>
  <c r="T648" i="18" s="1"/>
  <c r="AB648" i="18" s="1"/>
  <c r="AF647" i="18"/>
  <c r="AE647" i="18"/>
  <c r="Q647" i="18"/>
  <c r="N647" i="18"/>
  <c r="M647" i="18"/>
  <c r="AD647" i="18" s="1"/>
  <c r="L647" i="18"/>
  <c r="U647" i="18" s="1"/>
  <c r="AC647" i="18" s="1"/>
  <c r="K647" i="18"/>
  <c r="AF646" i="18"/>
  <c r="AF652" i="18" s="1"/>
  <c r="AE646" i="18"/>
  <c r="Q646" i="18"/>
  <c r="P646" i="18"/>
  <c r="N646" i="18"/>
  <c r="M646" i="18"/>
  <c r="L646" i="18"/>
  <c r="K646" i="18"/>
  <c r="Q645" i="18"/>
  <c r="R644" i="18"/>
  <c r="Q644" i="18"/>
  <c r="B644" i="18"/>
  <c r="AF643" i="18"/>
  <c r="AE643" i="18"/>
  <c r="Q643" i="18"/>
  <c r="P643" i="18"/>
  <c r="N643" i="18"/>
  <c r="M643" i="18"/>
  <c r="AD643" i="18" s="1"/>
  <c r="L643" i="18"/>
  <c r="K643" i="18"/>
  <c r="AD642" i="18"/>
  <c r="AA642" i="18" s="1"/>
  <c r="V642" i="18"/>
  <c r="S642" i="18"/>
  <c r="Q642" i="18"/>
  <c r="AF641" i="18"/>
  <c r="AE641" i="18"/>
  <c r="Q641" i="18"/>
  <c r="P641" i="18"/>
  <c r="N641" i="18"/>
  <c r="M641" i="18"/>
  <c r="AD641" i="18" s="1"/>
  <c r="L641" i="18"/>
  <c r="K641" i="18"/>
  <c r="AF640" i="18"/>
  <c r="AE640" i="18"/>
  <c r="AD640" i="18"/>
  <c r="V640" i="18"/>
  <c r="U640" i="18"/>
  <c r="AC640" i="18" s="1"/>
  <c r="T640" i="18"/>
  <c r="Q640" i="18"/>
  <c r="N640" i="18"/>
  <c r="AF639" i="18"/>
  <c r="AE639" i="18"/>
  <c r="Q639" i="18"/>
  <c r="P639" i="18"/>
  <c r="N639" i="18"/>
  <c r="M639" i="18"/>
  <c r="AD639" i="18" s="1"/>
  <c r="L639" i="18"/>
  <c r="K639" i="18"/>
  <c r="AF638" i="18"/>
  <c r="AE638" i="18"/>
  <c r="Q638" i="18"/>
  <c r="P638" i="18"/>
  <c r="N638" i="18"/>
  <c r="M638" i="18"/>
  <c r="AD638" i="18" s="1"/>
  <c r="L638" i="18"/>
  <c r="K638" i="18"/>
  <c r="AF637" i="18"/>
  <c r="AE637" i="18"/>
  <c r="Q637" i="18"/>
  <c r="P637" i="18"/>
  <c r="N637" i="18"/>
  <c r="M637" i="18"/>
  <c r="AD637" i="18" s="1"/>
  <c r="L637" i="18"/>
  <c r="K637" i="18"/>
  <c r="AF636" i="18"/>
  <c r="AE636" i="18"/>
  <c r="Q636" i="18"/>
  <c r="P636" i="18"/>
  <c r="O636" i="18"/>
  <c r="N636" i="18"/>
  <c r="M636" i="18"/>
  <c r="L636" i="18"/>
  <c r="U636" i="18" s="1"/>
  <c r="AC636" i="18" s="1"/>
  <c r="K636" i="18"/>
  <c r="AF635" i="18"/>
  <c r="AE635" i="18"/>
  <c r="Q635" i="18"/>
  <c r="P635" i="18"/>
  <c r="O635" i="18"/>
  <c r="N635" i="18"/>
  <c r="M635" i="18"/>
  <c r="AD635" i="18" s="1"/>
  <c r="L635" i="18"/>
  <c r="U635" i="18" s="1"/>
  <c r="AC635" i="18" s="1"/>
  <c r="K635" i="18"/>
  <c r="AF634" i="18"/>
  <c r="AE634" i="18"/>
  <c r="Q634" i="18"/>
  <c r="P634" i="18"/>
  <c r="O634" i="18"/>
  <c r="N634" i="18"/>
  <c r="M634" i="18"/>
  <c r="AD634" i="18" s="1"/>
  <c r="L634" i="18"/>
  <c r="U634" i="18" s="1"/>
  <c r="AC634" i="18" s="1"/>
  <c r="K634" i="18"/>
  <c r="AF633" i="18"/>
  <c r="AE633" i="18"/>
  <c r="Q633" i="18"/>
  <c r="P633" i="18"/>
  <c r="N633" i="18"/>
  <c r="M633" i="18"/>
  <c r="AD633" i="18" s="1"/>
  <c r="L633" i="18"/>
  <c r="K633" i="18"/>
  <c r="AF632" i="18"/>
  <c r="AE632" i="18"/>
  <c r="Q632" i="18"/>
  <c r="P632" i="18"/>
  <c r="N632" i="18"/>
  <c r="M632" i="18"/>
  <c r="AD632" i="18" s="1"/>
  <c r="L632" i="18"/>
  <c r="K632" i="18"/>
  <c r="AD631" i="18"/>
  <c r="AA631" i="18" s="1"/>
  <c r="V631" i="18"/>
  <c r="Q631" i="18"/>
  <c r="AD630" i="18"/>
  <c r="AA630" i="18" s="1"/>
  <c r="V630" i="18"/>
  <c r="Q630" i="18"/>
  <c r="AD629" i="18"/>
  <c r="AA629" i="18" s="1"/>
  <c r="V629" i="18"/>
  <c r="Q629" i="18"/>
  <c r="AF628" i="18"/>
  <c r="AE628" i="18"/>
  <c r="Q628" i="18"/>
  <c r="P628" i="18"/>
  <c r="N628" i="18"/>
  <c r="M628" i="18"/>
  <c r="L628" i="18"/>
  <c r="K628" i="18"/>
  <c r="Q627" i="18"/>
  <c r="R626" i="18"/>
  <c r="I678" i="18"/>
  <c r="Q678" i="18" s="1"/>
  <c r="B626" i="18"/>
  <c r="AF624" i="18"/>
  <c r="AE624" i="18"/>
  <c r="Q624" i="18"/>
  <c r="P624" i="18"/>
  <c r="N624" i="18"/>
  <c r="M624" i="18"/>
  <c r="L624" i="18"/>
  <c r="K624" i="18"/>
  <c r="Q623" i="18"/>
  <c r="P623" i="18"/>
  <c r="N623" i="18"/>
  <c r="M623" i="18"/>
  <c r="AD623" i="18" s="1"/>
  <c r="L623" i="18"/>
  <c r="K623" i="18"/>
  <c r="T623" i="18" s="1"/>
  <c r="AF622" i="18"/>
  <c r="AE622" i="18"/>
  <c r="Q622" i="18"/>
  <c r="P622" i="18"/>
  <c r="N622" i="18"/>
  <c r="M622" i="18"/>
  <c r="AD622" i="18" s="1"/>
  <c r="L622" i="18"/>
  <c r="K622" i="18"/>
  <c r="J622" i="18" s="1"/>
  <c r="AD621" i="18"/>
  <c r="AA621" i="18" s="1"/>
  <c r="V621" i="18"/>
  <c r="Q621" i="18"/>
  <c r="AD620" i="18"/>
  <c r="AA620" i="18" s="1"/>
  <c r="V620" i="18"/>
  <c r="Q620" i="18"/>
  <c r="AF619" i="18"/>
  <c r="AE619" i="18"/>
  <c r="Q619" i="18"/>
  <c r="P619" i="18"/>
  <c r="O619" i="18"/>
  <c r="N619" i="18"/>
  <c r="M619" i="18"/>
  <c r="AD619" i="18" s="1"/>
  <c r="L619" i="18"/>
  <c r="U619" i="18" s="1"/>
  <c r="AC619" i="18" s="1"/>
  <c r="K619" i="18"/>
  <c r="AD618" i="18"/>
  <c r="AA618" i="18" s="1"/>
  <c r="V618" i="18"/>
  <c r="S618" i="18" s="1"/>
  <c r="Q618" i="18"/>
  <c r="AF617" i="18"/>
  <c r="AE617" i="18"/>
  <c r="Q617" i="18"/>
  <c r="P617" i="18"/>
  <c r="O617" i="18"/>
  <c r="N617" i="18"/>
  <c r="M617" i="18"/>
  <c r="L617" i="18"/>
  <c r="U617" i="18" s="1"/>
  <c r="AC617" i="18" s="1"/>
  <c r="K617" i="18"/>
  <c r="AF616" i="18"/>
  <c r="AE616" i="18"/>
  <c r="AD616" i="18"/>
  <c r="Q616" i="18"/>
  <c r="P616" i="18"/>
  <c r="O616" i="18"/>
  <c r="O626" i="18" s="1"/>
  <c r="N616" i="18"/>
  <c r="M616" i="18"/>
  <c r="L616" i="18"/>
  <c r="U616" i="18" s="1"/>
  <c r="AC616" i="18" s="1"/>
  <c r="K616" i="18"/>
  <c r="AF615" i="18"/>
  <c r="AE615" i="18"/>
  <c r="Q615" i="18"/>
  <c r="P615" i="18"/>
  <c r="N615" i="18"/>
  <c r="M615" i="18"/>
  <c r="AD615" i="18" s="1"/>
  <c r="L615" i="18"/>
  <c r="K615" i="18"/>
  <c r="AF614" i="18"/>
  <c r="AF626" i="18" s="1"/>
  <c r="AE614" i="18"/>
  <c r="Q614" i="18"/>
  <c r="P614" i="18"/>
  <c r="N614" i="18"/>
  <c r="M614" i="18"/>
  <c r="V614" i="18" s="1"/>
  <c r="L614" i="18"/>
  <c r="K614" i="18"/>
  <c r="AG601" i="18"/>
  <c r="R600" i="18"/>
  <c r="O600" i="18"/>
  <c r="Q600" i="18"/>
  <c r="B600" i="18"/>
  <c r="AF599" i="18"/>
  <c r="AE599" i="18"/>
  <c r="Q599" i="18"/>
  <c r="P599" i="18"/>
  <c r="N599" i="18"/>
  <c r="M599" i="18"/>
  <c r="L599" i="18"/>
  <c r="K599" i="18"/>
  <c r="AF598" i="18"/>
  <c r="AE598" i="18"/>
  <c r="AE600" i="18" s="1"/>
  <c r="Q598" i="18"/>
  <c r="P598" i="18"/>
  <c r="N598" i="18"/>
  <c r="M598" i="18"/>
  <c r="L598" i="18"/>
  <c r="K598" i="18"/>
  <c r="AF597" i="18"/>
  <c r="AF600" i="18" s="1"/>
  <c r="AE597" i="18"/>
  <c r="Q597" i="18"/>
  <c r="P597" i="18"/>
  <c r="N597" i="18"/>
  <c r="N600" i="18" s="1"/>
  <c r="M597" i="18"/>
  <c r="M600" i="18" s="1"/>
  <c r="L597" i="18"/>
  <c r="L600" i="18" s="1"/>
  <c r="K597" i="18"/>
  <c r="K600" i="18" s="1"/>
  <c r="Q596" i="18"/>
  <c r="W595" i="18"/>
  <c r="R595" i="18"/>
  <c r="O595" i="18"/>
  <c r="Q595" i="18"/>
  <c r="B595" i="18"/>
  <c r="AF594" i="18"/>
  <c r="AE594" i="18"/>
  <c r="Q594" i="18"/>
  <c r="P594" i="18"/>
  <c r="N594" i="18"/>
  <c r="M594" i="18"/>
  <c r="AD594" i="18" s="1"/>
  <c r="L594" i="18"/>
  <c r="K594" i="18"/>
  <c r="Q593" i="18"/>
  <c r="N593" i="18"/>
  <c r="M593" i="18"/>
  <c r="L593" i="18"/>
  <c r="K593" i="18"/>
  <c r="Q592" i="18"/>
  <c r="N592" i="18"/>
  <c r="M592" i="18"/>
  <c r="V592" i="18" s="1"/>
  <c r="L592" i="18"/>
  <c r="K592" i="18"/>
  <c r="AF591" i="18"/>
  <c r="AE591" i="18"/>
  <c r="Q591" i="18"/>
  <c r="P591" i="18"/>
  <c r="N591" i="18"/>
  <c r="M591" i="18"/>
  <c r="AD591" i="18" s="1"/>
  <c r="L591" i="18"/>
  <c r="K591" i="18"/>
  <c r="Q590" i="18"/>
  <c r="N590" i="18"/>
  <c r="M590" i="18"/>
  <c r="L590" i="18"/>
  <c r="K590" i="18"/>
  <c r="Q589" i="18"/>
  <c r="N589" i="18"/>
  <c r="M589" i="18"/>
  <c r="V589" i="18" s="1"/>
  <c r="S589" i="18" s="1"/>
  <c r="L589" i="18"/>
  <c r="K589" i="18"/>
  <c r="AF588" i="18"/>
  <c r="AE588" i="18"/>
  <c r="Q588" i="18"/>
  <c r="P588" i="18"/>
  <c r="N588" i="18"/>
  <c r="M588" i="18"/>
  <c r="L588" i="18"/>
  <c r="K588" i="18"/>
  <c r="AF587" i="18"/>
  <c r="AE587" i="18"/>
  <c r="Q587" i="18"/>
  <c r="P587" i="18"/>
  <c r="M587" i="18"/>
  <c r="L587" i="18"/>
  <c r="K587" i="18"/>
  <c r="AE586" i="18"/>
  <c r="Q586" i="18"/>
  <c r="P586" i="18"/>
  <c r="V586" i="18" s="1"/>
  <c r="N586" i="18"/>
  <c r="M586" i="18"/>
  <c r="AD586" i="18" s="1"/>
  <c r="L586" i="18"/>
  <c r="K586" i="18"/>
  <c r="AF585" i="18"/>
  <c r="AE585" i="18"/>
  <c r="Q585" i="18"/>
  <c r="P585" i="18"/>
  <c r="V585" i="18" s="1"/>
  <c r="N585" i="18"/>
  <c r="M585" i="18"/>
  <c r="AD585" i="18" s="1"/>
  <c r="L585" i="18"/>
  <c r="K585" i="18"/>
  <c r="AF584" i="18"/>
  <c r="AE584" i="18"/>
  <c r="Q584" i="18"/>
  <c r="P584" i="18"/>
  <c r="N584" i="18"/>
  <c r="M584" i="18"/>
  <c r="AD584" i="18" s="1"/>
  <c r="L584" i="18"/>
  <c r="K584" i="18"/>
  <c r="AF583" i="18"/>
  <c r="AE583" i="18"/>
  <c r="Q583" i="18"/>
  <c r="P583" i="18"/>
  <c r="N583" i="18"/>
  <c r="M583" i="18"/>
  <c r="L583" i="18"/>
  <c r="K583" i="18"/>
  <c r="Q582" i="18"/>
  <c r="R581" i="18"/>
  <c r="P581" i="18" s="1"/>
  <c r="O581" i="18"/>
  <c r="Q581" i="18"/>
  <c r="B581" i="18"/>
  <c r="AF580" i="18"/>
  <c r="AE580" i="18"/>
  <c r="Q580" i="18"/>
  <c r="N580" i="18"/>
  <c r="M580" i="18"/>
  <c r="V580" i="18" s="1"/>
  <c r="AD580" i="18" s="1"/>
  <c r="L580" i="18"/>
  <c r="U580" i="18" s="1"/>
  <c r="AC580" i="18" s="1"/>
  <c r="K580" i="18"/>
  <c r="T580" i="18" s="1"/>
  <c r="AF579" i="18"/>
  <c r="AE579" i="18"/>
  <c r="Q579" i="18"/>
  <c r="P579" i="18"/>
  <c r="N579" i="18"/>
  <c r="M579" i="18"/>
  <c r="L579" i="18"/>
  <c r="K579" i="18"/>
  <c r="AF578" i="18"/>
  <c r="AE578" i="18"/>
  <c r="Q578" i="18"/>
  <c r="P578" i="18"/>
  <c r="N578" i="18"/>
  <c r="N581" i="18" s="1"/>
  <c r="M578" i="18"/>
  <c r="L578" i="18"/>
  <c r="K578" i="18"/>
  <c r="AF577" i="18"/>
  <c r="AF581" i="18" s="1"/>
  <c r="AE577" i="18"/>
  <c r="Q577" i="18"/>
  <c r="P577" i="18"/>
  <c r="M577" i="18"/>
  <c r="L577" i="18"/>
  <c r="K577" i="18"/>
  <c r="K581" i="18" s="1"/>
  <c r="Q576" i="18"/>
  <c r="W575" i="18"/>
  <c r="R575" i="18"/>
  <c r="P575" i="18" s="1"/>
  <c r="O575" i="18"/>
  <c r="B575" i="18"/>
  <c r="AF574" i="18"/>
  <c r="AE574" i="18"/>
  <c r="Q574" i="18"/>
  <c r="P574" i="18"/>
  <c r="N574" i="18"/>
  <c r="M574" i="18"/>
  <c r="AD574" i="18" s="1"/>
  <c r="L574" i="18"/>
  <c r="K574" i="18"/>
  <c r="AF573" i="18"/>
  <c r="AE573" i="18"/>
  <c r="Q573" i="18"/>
  <c r="P573" i="18"/>
  <c r="U573" i="18" s="1"/>
  <c r="AC573" i="18" s="1"/>
  <c r="N573" i="18"/>
  <c r="M573" i="18"/>
  <c r="AD573" i="18" s="1"/>
  <c r="L573" i="18"/>
  <c r="K573" i="18"/>
  <c r="AF572" i="18"/>
  <c r="AE572" i="18"/>
  <c r="Q572" i="18"/>
  <c r="P572" i="18"/>
  <c r="N572" i="18"/>
  <c r="M572" i="18"/>
  <c r="AD572" i="18" s="1"/>
  <c r="L572" i="18"/>
  <c r="K572" i="18"/>
  <c r="AF571" i="18"/>
  <c r="AE571" i="18"/>
  <c r="Q571" i="18"/>
  <c r="P571" i="18"/>
  <c r="N571" i="18"/>
  <c r="M571" i="18"/>
  <c r="AD571" i="18" s="1"/>
  <c r="L571" i="18"/>
  <c r="K571" i="18"/>
  <c r="AF570" i="18"/>
  <c r="AE570" i="18"/>
  <c r="Q570" i="18"/>
  <c r="N570" i="18"/>
  <c r="M570" i="18"/>
  <c r="V570" i="18" s="1"/>
  <c r="L570" i="18"/>
  <c r="U570" i="18" s="1"/>
  <c r="AC570" i="18" s="1"/>
  <c r="K570" i="18"/>
  <c r="T570" i="18" s="1"/>
  <c r="AB570" i="18" s="1"/>
  <c r="AF569" i="18"/>
  <c r="AE569" i="18"/>
  <c r="Q569" i="18"/>
  <c r="P569" i="18"/>
  <c r="N569" i="18"/>
  <c r="M569" i="18"/>
  <c r="L569" i="18"/>
  <c r="K569" i="18"/>
  <c r="Q568" i="18"/>
  <c r="R567" i="18"/>
  <c r="P567" i="18" s="1"/>
  <c r="Q567" i="18"/>
  <c r="B567" i="18"/>
  <c r="AF566" i="18"/>
  <c r="AE566" i="18"/>
  <c r="Q566" i="18"/>
  <c r="P566" i="18"/>
  <c r="N566" i="18"/>
  <c r="M566" i="18"/>
  <c r="AD566" i="18" s="1"/>
  <c r="L566" i="18"/>
  <c r="K566" i="18"/>
  <c r="AD565" i="18"/>
  <c r="AA565" i="18" s="1"/>
  <c r="V565" i="18"/>
  <c r="S565" i="18" s="1"/>
  <c r="Q565" i="18"/>
  <c r="AF564" i="18"/>
  <c r="AE564" i="18"/>
  <c r="Q564" i="18"/>
  <c r="P564" i="18"/>
  <c r="N564" i="18"/>
  <c r="M564" i="18"/>
  <c r="AD564" i="18" s="1"/>
  <c r="L564" i="18"/>
  <c r="K564" i="18"/>
  <c r="AF563" i="18"/>
  <c r="AE563" i="18"/>
  <c r="AD563" i="18"/>
  <c r="V563" i="18"/>
  <c r="U563" i="18"/>
  <c r="T563" i="18"/>
  <c r="AB563" i="18" s="1"/>
  <c r="Q563" i="18"/>
  <c r="N563" i="18"/>
  <c r="AF562" i="18"/>
  <c r="AE562" i="18"/>
  <c r="Q562" i="18"/>
  <c r="P562" i="18"/>
  <c r="N562" i="18"/>
  <c r="M562" i="18"/>
  <c r="L562" i="18"/>
  <c r="K562" i="18"/>
  <c r="AF561" i="18"/>
  <c r="AE561" i="18"/>
  <c r="Q561" i="18"/>
  <c r="P561" i="18"/>
  <c r="N561" i="18"/>
  <c r="M561" i="18"/>
  <c r="AD561" i="18" s="1"/>
  <c r="L561" i="18"/>
  <c r="K561" i="18"/>
  <c r="AF560" i="18"/>
  <c r="AE560" i="18"/>
  <c r="Q560" i="18"/>
  <c r="P560" i="18"/>
  <c r="N560" i="18"/>
  <c r="M560" i="18"/>
  <c r="AD560" i="18" s="1"/>
  <c r="L560" i="18"/>
  <c r="K560" i="18"/>
  <c r="AF559" i="18"/>
  <c r="AE559" i="18"/>
  <c r="Q559" i="18"/>
  <c r="P559" i="18"/>
  <c r="O559" i="18"/>
  <c r="N559" i="18"/>
  <c r="M559" i="18"/>
  <c r="AD559" i="18" s="1"/>
  <c r="L559" i="18"/>
  <c r="U559" i="18" s="1"/>
  <c r="AC559" i="18" s="1"/>
  <c r="K559" i="18"/>
  <c r="AF558" i="18"/>
  <c r="AE558" i="18"/>
  <c r="Q558" i="18"/>
  <c r="P558" i="18"/>
  <c r="O558" i="18"/>
  <c r="N558" i="18"/>
  <c r="M558" i="18"/>
  <c r="L558" i="18"/>
  <c r="K558" i="18"/>
  <c r="AF557" i="18"/>
  <c r="AE557" i="18"/>
  <c r="Q557" i="18"/>
  <c r="P557" i="18"/>
  <c r="O557" i="18"/>
  <c r="O567" i="18" s="1"/>
  <c r="N557" i="18"/>
  <c r="M557" i="18"/>
  <c r="L557" i="18"/>
  <c r="U557" i="18" s="1"/>
  <c r="AC557" i="18" s="1"/>
  <c r="K557" i="18"/>
  <c r="T557" i="18" s="1"/>
  <c r="AF556" i="18"/>
  <c r="AE556" i="18"/>
  <c r="Q556" i="18"/>
  <c r="P556" i="18"/>
  <c r="N556" i="18"/>
  <c r="M556" i="18"/>
  <c r="AD556" i="18" s="1"/>
  <c r="L556" i="18"/>
  <c r="K556" i="18"/>
  <c r="J556" i="18" s="1"/>
  <c r="AF555" i="18"/>
  <c r="AE555" i="18"/>
  <c r="Q555" i="18"/>
  <c r="P555" i="18"/>
  <c r="U555" i="18" s="1"/>
  <c r="AC555" i="18" s="1"/>
  <c r="N555" i="18"/>
  <c r="M555" i="18"/>
  <c r="L555" i="18"/>
  <c r="K555" i="18"/>
  <c r="AD554" i="18"/>
  <c r="AA554" i="18" s="1"/>
  <c r="V554" i="18"/>
  <c r="Q554" i="18"/>
  <c r="AD553" i="18"/>
  <c r="AA553" i="18" s="1"/>
  <c r="V553" i="18"/>
  <c r="Q553" i="18"/>
  <c r="AD552" i="18"/>
  <c r="AA552" i="18" s="1"/>
  <c r="V552" i="18"/>
  <c r="Q552" i="18"/>
  <c r="AF551" i="18"/>
  <c r="AE551" i="18"/>
  <c r="Q551" i="18"/>
  <c r="P551" i="18"/>
  <c r="N551" i="18"/>
  <c r="M551" i="18"/>
  <c r="L551" i="18"/>
  <c r="K551" i="18"/>
  <c r="Q550" i="18"/>
  <c r="R549" i="18"/>
  <c r="I601" i="18"/>
  <c r="Q601" i="18" s="1"/>
  <c r="B549" i="18"/>
  <c r="AF547" i="18"/>
  <c r="AE547" i="18"/>
  <c r="Q547" i="18"/>
  <c r="P547" i="18"/>
  <c r="N547" i="18"/>
  <c r="M547" i="18"/>
  <c r="L547" i="18"/>
  <c r="K547" i="18"/>
  <c r="Q546" i="18"/>
  <c r="P546" i="18"/>
  <c r="N546" i="18"/>
  <c r="M546" i="18"/>
  <c r="L546" i="18"/>
  <c r="K546" i="18"/>
  <c r="AF545" i="18"/>
  <c r="AE545" i="18"/>
  <c r="Q545" i="18"/>
  <c r="P545" i="18"/>
  <c r="N545" i="18"/>
  <c r="M545" i="18"/>
  <c r="L545" i="18"/>
  <c r="K545" i="18"/>
  <c r="AA544" i="18"/>
  <c r="V544" i="18"/>
  <c r="Q544" i="18"/>
  <c r="AA543" i="18"/>
  <c r="AH543" i="18" s="1"/>
  <c r="V543" i="18"/>
  <c r="Q543" i="18"/>
  <c r="AF542" i="18"/>
  <c r="AE542" i="18"/>
  <c r="Q542" i="18"/>
  <c r="P542" i="18"/>
  <c r="O542" i="18"/>
  <c r="N542" i="18"/>
  <c r="M542" i="18"/>
  <c r="L542" i="18"/>
  <c r="U542" i="18" s="1"/>
  <c r="K542" i="18"/>
  <c r="AA541" i="18"/>
  <c r="V541" i="18"/>
  <c r="S541" i="18" s="1"/>
  <c r="Q541" i="18"/>
  <c r="AF540" i="18"/>
  <c r="AE540" i="18"/>
  <c r="Q540" i="18"/>
  <c r="P540" i="18"/>
  <c r="O540" i="18"/>
  <c r="N540" i="18"/>
  <c r="M540" i="18"/>
  <c r="L540" i="18"/>
  <c r="U540" i="18" s="1"/>
  <c r="K540" i="18"/>
  <c r="AF539" i="18"/>
  <c r="AE539" i="18"/>
  <c r="Q539" i="18"/>
  <c r="P539" i="18"/>
  <c r="O539" i="18"/>
  <c r="O549" i="18" s="1"/>
  <c r="N539" i="18"/>
  <c r="M539" i="18"/>
  <c r="L539" i="18"/>
  <c r="U539" i="18" s="1"/>
  <c r="K539" i="18"/>
  <c r="AF538" i="18"/>
  <c r="AE538" i="18"/>
  <c r="Q538" i="18"/>
  <c r="P538" i="18"/>
  <c r="N538" i="18"/>
  <c r="M538" i="18"/>
  <c r="L538" i="18"/>
  <c r="K538" i="18"/>
  <c r="J538" i="18"/>
  <c r="AF537" i="18"/>
  <c r="AE537" i="18"/>
  <c r="Q537" i="18"/>
  <c r="P537" i="18"/>
  <c r="N537" i="18"/>
  <c r="M537" i="18"/>
  <c r="L537" i="18"/>
  <c r="K537" i="18"/>
  <c r="AG525" i="18"/>
  <c r="R524" i="18"/>
  <c r="O524" i="18"/>
  <c r="Q524" i="18"/>
  <c r="B524" i="18"/>
  <c r="AF523" i="18"/>
  <c r="AE523" i="18"/>
  <c r="Q523" i="18"/>
  <c r="P523" i="18"/>
  <c r="N523" i="18"/>
  <c r="M523" i="18"/>
  <c r="L523" i="18"/>
  <c r="K523" i="18"/>
  <c r="AF522" i="18"/>
  <c r="AE522" i="18"/>
  <c r="AE524" i="18" s="1"/>
  <c r="Q522" i="18"/>
  <c r="P522" i="18"/>
  <c r="N522" i="18"/>
  <c r="M522" i="18"/>
  <c r="L522" i="18"/>
  <c r="K522" i="18"/>
  <c r="AF521" i="18"/>
  <c r="AF524" i="18" s="1"/>
  <c r="AE521" i="18"/>
  <c r="Q521" i="18"/>
  <c r="P521" i="18"/>
  <c r="N521" i="18"/>
  <c r="N524" i="18" s="1"/>
  <c r="M521" i="18"/>
  <c r="M524" i="18" s="1"/>
  <c r="L521" i="18"/>
  <c r="K521" i="18"/>
  <c r="Q520" i="18"/>
  <c r="W519" i="18"/>
  <c r="R519" i="18"/>
  <c r="O519" i="18"/>
  <c r="Q519" i="18"/>
  <c r="B519" i="18"/>
  <c r="AF518" i="18"/>
  <c r="AE518" i="18"/>
  <c r="Q518" i="18"/>
  <c r="P518" i="18"/>
  <c r="N518" i="18"/>
  <c r="M518" i="18"/>
  <c r="AD518" i="18" s="1"/>
  <c r="L518" i="18"/>
  <c r="K518" i="18"/>
  <c r="Q517" i="18"/>
  <c r="N517" i="18"/>
  <c r="M517" i="18"/>
  <c r="V517" i="18" s="1"/>
  <c r="L517" i="18"/>
  <c r="K517" i="18"/>
  <c r="V516" i="18"/>
  <c r="Q516" i="18"/>
  <c r="N516" i="18"/>
  <c r="M516" i="18"/>
  <c r="AD516" i="18" s="1"/>
  <c r="AA516" i="18" s="1"/>
  <c r="L516" i="18"/>
  <c r="K516" i="18"/>
  <c r="AF515" i="18"/>
  <c r="AE515" i="18"/>
  <c r="Q515" i="18"/>
  <c r="P515" i="18"/>
  <c r="N515" i="18"/>
  <c r="M515" i="18"/>
  <c r="AD515" i="18" s="1"/>
  <c r="L515" i="18"/>
  <c r="K515" i="18"/>
  <c r="T515" i="18" s="1"/>
  <c r="Q514" i="18"/>
  <c r="N514" i="18"/>
  <c r="M514" i="18"/>
  <c r="AD514" i="18" s="1"/>
  <c r="AA514" i="18" s="1"/>
  <c r="L514" i="18"/>
  <c r="K514" i="18"/>
  <c r="Q513" i="18"/>
  <c r="N513" i="18"/>
  <c r="M513" i="18"/>
  <c r="V513" i="18" s="1"/>
  <c r="S513" i="18" s="1"/>
  <c r="L513" i="18"/>
  <c r="K513" i="18"/>
  <c r="AF512" i="18"/>
  <c r="AE512" i="18"/>
  <c r="Q512" i="18"/>
  <c r="P512" i="18"/>
  <c r="N512" i="18"/>
  <c r="M512" i="18"/>
  <c r="AD512" i="18" s="1"/>
  <c r="L512" i="18"/>
  <c r="K512" i="18"/>
  <c r="AF511" i="18"/>
  <c r="AE511" i="18"/>
  <c r="Q511" i="18"/>
  <c r="P511" i="18"/>
  <c r="M511" i="18"/>
  <c r="AD511" i="18" s="1"/>
  <c r="L511" i="18"/>
  <c r="K511" i="18"/>
  <c r="AF510" i="18"/>
  <c r="AE510" i="18"/>
  <c r="Q510" i="18"/>
  <c r="P510" i="18"/>
  <c r="N510" i="18"/>
  <c r="M510" i="18"/>
  <c r="AD510" i="18" s="1"/>
  <c r="L510" i="18"/>
  <c r="K510" i="18"/>
  <c r="AF509" i="18"/>
  <c r="AE509" i="18"/>
  <c r="Q509" i="18"/>
  <c r="P509" i="18"/>
  <c r="N509" i="18"/>
  <c r="M509" i="18"/>
  <c r="AD509" i="18" s="1"/>
  <c r="L509" i="18"/>
  <c r="K509" i="18"/>
  <c r="AF508" i="18"/>
  <c r="AE508" i="18"/>
  <c r="Q508" i="18"/>
  <c r="P508" i="18"/>
  <c r="N508" i="18"/>
  <c r="M508" i="18"/>
  <c r="AD508" i="18" s="1"/>
  <c r="L508" i="18"/>
  <c r="K508" i="18"/>
  <c r="AF507" i="18"/>
  <c r="AE507" i="18"/>
  <c r="Q507" i="18"/>
  <c r="P507" i="18"/>
  <c r="N507" i="18"/>
  <c r="M507" i="18"/>
  <c r="L507" i="18"/>
  <c r="K507" i="18"/>
  <c r="Q506" i="18"/>
  <c r="R505" i="18"/>
  <c r="O505" i="18"/>
  <c r="Q505" i="18"/>
  <c r="B505" i="18"/>
  <c r="AF504" i="18"/>
  <c r="AE504" i="18"/>
  <c r="AE505" i="18" s="1"/>
  <c r="Q504" i="18"/>
  <c r="N504" i="18"/>
  <c r="M504" i="18"/>
  <c r="V504" i="18" s="1"/>
  <c r="AD504" i="18" s="1"/>
  <c r="L504" i="18"/>
  <c r="U504" i="18" s="1"/>
  <c r="AC504" i="18" s="1"/>
  <c r="K504" i="18"/>
  <c r="AF503" i="18"/>
  <c r="AE503" i="18"/>
  <c r="Q503" i="18"/>
  <c r="P503" i="18"/>
  <c r="N503" i="18"/>
  <c r="M503" i="18"/>
  <c r="L503" i="18"/>
  <c r="K503" i="18"/>
  <c r="AF502" i="18"/>
  <c r="AE502" i="18"/>
  <c r="Q502" i="18"/>
  <c r="P502" i="18"/>
  <c r="N502" i="18"/>
  <c r="N505" i="18" s="1"/>
  <c r="M502" i="18"/>
  <c r="L502" i="18"/>
  <c r="K502" i="18"/>
  <c r="AF501" i="18"/>
  <c r="AF505" i="18" s="1"/>
  <c r="AE501" i="18"/>
  <c r="Q501" i="18"/>
  <c r="P501" i="18"/>
  <c r="M501" i="18"/>
  <c r="L501" i="18"/>
  <c r="K501" i="18"/>
  <c r="Q500" i="18"/>
  <c r="W499" i="18"/>
  <c r="R499" i="18"/>
  <c r="O499" i="18"/>
  <c r="Q499" i="18"/>
  <c r="B499" i="18"/>
  <c r="AF498" i="18"/>
  <c r="AE498" i="18"/>
  <c r="Q498" i="18"/>
  <c r="P498" i="18"/>
  <c r="N498" i="18"/>
  <c r="M498" i="18"/>
  <c r="AD498" i="18" s="1"/>
  <c r="L498" i="18"/>
  <c r="K498" i="18"/>
  <c r="AF497" i="18"/>
  <c r="AE497" i="18"/>
  <c r="Q497" i="18"/>
  <c r="P497" i="18"/>
  <c r="N497" i="18"/>
  <c r="M497" i="18"/>
  <c r="AD497" i="18" s="1"/>
  <c r="L497" i="18"/>
  <c r="K497" i="18"/>
  <c r="AF496" i="18"/>
  <c r="AE496" i="18"/>
  <c r="Q496" i="18"/>
  <c r="P496" i="18"/>
  <c r="N496" i="18"/>
  <c r="M496" i="18"/>
  <c r="AD496" i="18" s="1"/>
  <c r="L496" i="18"/>
  <c r="K496" i="18"/>
  <c r="AF495" i="18"/>
  <c r="AE495" i="18"/>
  <c r="Q495" i="18"/>
  <c r="P495" i="18"/>
  <c r="V495" i="18" s="1"/>
  <c r="N495" i="18"/>
  <c r="M495" i="18"/>
  <c r="AD495" i="18" s="1"/>
  <c r="L495" i="18"/>
  <c r="K495" i="18"/>
  <c r="AF494" i="18"/>
  <c r="AE494" i="18"/>
  <c r="Q494" i="18"/>
  <c r="N494" i="18"/>
  <c r="M494" i="18"/>
  <c r="L494" i="18"/>
  <c r="U494" i="18" s="1"/>
  <c r="AC494" i="18" s="1"/>
  <c r="K494" i="18"/>
  <c r="T494" i="18" s="1"/>
  <c r="AF493" i="18"/>
  <c r="AE493" i="18"/>
  <c r="Q493" i="18"/>
  <c r="P493" i="18"/>
  <c r="N493" i="18"/>
  <c r="M493" i="18"/>
  <c r="AD493" i="18" s="1"/>
  <c r="L493" i="18"/>
  <c r="K493" i="18"/>
  <c r="Q492" i="18"/>
  <c r="R491" i="18"/>
  <c r="Q491" i="18"/>
  <c r="B491" i="18"/>
  <c r="AF490" i="18"/>
  <c r="AE490" i="18"/>
  <c r="Q490" i="18"/>
  <c r="P490" i="18"/>
  <c r="N490" i="18"/>
  <c r="M490" i="18"/>
  <c r="AD490" i="18" s="1"/>
  <c r="L490" i="18"/>
  <c r="K490" i="18"/>
  <c r="AD489" i="18"/>
  <c r="Z489" i="18"/>
  <c r="Q489" i="18"/>
  <c r="AF488" i="18"/>
  <c r="AE488" i="18"/>
  <c r="Q488" i="18"/>
  <c r="P488" i="18"/>
  <c r="N488" i="18"/>
  <c r="M488" i="18"/>
  <c r="AD488" i="18" s="1"/>
  <c r="L488" i="18"/>
  <c r="K488" i="18"/>
  <c r="AF487" i="18"/>
  <c r="AE487" i="18"/>
  <c r="AD487" i="18"/>
  <c r="AC487" i="18"/>
  <c r="T487" i="18"/>
  <c r="Q487" i="18"/>
  <c r="N487" i="18"/>
  <c r="AF486" i="18"/>
  <c r="AE486" i="18"/>
  <c r="Q486" i="18"/>
  <c r="P486" i="18"/>
  <c r="N486" i="18"/>
  <c r="M486" i="18"/>
  <c r="AD486" i="18" s="1"/>
  <c r="L486" i="18"/>
  <c r="K486" i="18"/>
  <c r="AF485" i="18"/>
  <c r="AE485" i="18"/>
  <c r="Q485" i="18"/>
  <c r="P485" i="18"/>
  <c r="N485" i="18"/>
  <c r="M485" i="18"/>
  <c r="AD485" i="18" s="1"/>
  <c r="L485" i="18"/>
  <c r="K485" i="18"/>
  <c r="AF484" i="18"/>
  <c r="AE484" i="18"/>
  <c r="Q484" i="18"/>
  <c r="P484" i="18"/>
  <c r="N484" i="18"/>
  <c r="M484" i="18"/>
  <c r="AD484" i="18" s="1"/>
  <c r="L484" i="18"/>
  <c r="K484" i="18"/>
  <c r="AF483" i="18"/>
  <c r="AE483" i="18"/>
  <c r="AD483" i="18"/>
  <c r="Q483" i="18"/>
  <c r="P483" i="18"/>
  <c r="O483" i="18"/>
  <c r="N483" i="18"/>
  <c r="M483" i="18"/>
  <c r="L483" i="18"/>
  <c r="AC483" i="18" s="1"/>
  <c r="K483" i="18"/>
  <c r="AF482" i="18"/>
  <c r="AE482" i="18"/>
  <c r="Q482" i="18"/>
  <c r="P482" i="18"/>
  <c r="O482" i="18"/>
  <c r="N482" i="18"/>
  <c r="M482" i="18"/>
  <c r="AD482" i="18" s="1"/>
  <c r="L482" i="18"/>
  <c r="AC482" i="18" s="1"/>
  <c r="K482" i="18"/>
  <c r="AF481" i="18"/>
  <c r="AE481" i="18"/>
  <c r="Q481" i="18"/>
  <c r="P481" i="18"/>
  <c r="O481" i="18"/>
  <c r="N481" i="18"/>
  <c r="M481" i="18"/>
  <c r="AD481" i="18" s="1"/>
  <c r="L481" i="18"/>
  <c r="K481" i="18"/>
  <c r="AF480" i="18"/>
  <c r="AF491" i="18" s="1"/>
  <c r="AE480" i="18"/>
  <c r="Q480" i="18"/>
  <c r="P480" i="18"/>
  <c r="N480" i="18"/>
  <c r="M480" i="18"/>
  <c r="AD480" i="18" s="1"/>
  <c r="L480" i="18"/>
  <c r="K480" i="18"/>
  <c r="AF479" i="18"/>
  <c r="AE479" i="18"/>
  <c r="Q479" i="18"/>
  <c r="P479" i="18"/>
  <c r="N479" i="18"/>
  <c r="M479" i="18"/>
  <c r="AD479" i="18" s="1"/>
  <c r="L479" i="18"/>
  <c r="K479" i="18"/>
  <c r="AD478" i="18"/>
  <c r="AA478" i="18" s="1"/>
  <c r="Q478" i="18"/>
  <c r="AD477" i="18"/>
  <c r="AA477" i="18" s="1"/>
  <c r="Q477" i="18"/>
  <c r="AD476" i="18"/>
  <c r="AA476" i="18" s="1"/>
  <c r="Q476" i="18"/>
  <c r="AF475" i="18"/>
  <c r="AE475" i="18"/>
  <c r="Q475" i="18"/>
  <c r="P475" i="18"/>
  <c r="N475" i="18"/>
  <c r="M475" i="18"/>
  <c r="L475" i="18"/>
  <c r="K475" i="18"/>
  <c r="Q474" i="18"/>
  <c r="R473" i="18"/>
  <c r="R525" i="18" s="1"/>
  <c r="R528" i="18" s="1"/>
  <c r="B473" i="18"/>
  <c r="AF471" i="18"/>
  <c r="AE471" i="18"/>
  <c r="Q471" i="18"/>
  <c r="P471" i="18"/>
  <c r="N471" i="18"/>
  <c r="M471" i="18"/>
  <c r="AD471" i="18" s="1"/>
  <c r="L471" i="18"/>
  <c r="K471" i="18"/>
  <c r="Q470" i="18"/>
  <c r="P470" i="18"/>
  <c r="N470" i="18"/>
  <c r="M470" i="18"/>
  <c r="AD470" i="18" s="1"/>
  <c r="L470" i="18"/>
  <c r="K470" i="18"/>
  <c r="AF469" i="18"/>
  <c r="AE469" i="18"/>
  <c r="Q469" i="18"/>
  <c r="P469" i="18"/>
  <c r="V469" i="18" s="1"/>
  <c r="N469" i="18"/>
  <c r="M469" i="18"/>
  <c r="AD469" i="18" s="1"/>
  <c r="L469" i="18"/>
  <c r="K469" i="18"/>
  <c r="AD468" i="18"/>
  <c r="AA468" i="18"/>
  <c r="V468" i="18"/>
  <c r="Q468" i="18"/>
  <c r="AD467" i="18"/>
  <c r="AA467" i="18"/>
  <c r="V467" i="18"/>
  <c r="Q467" i="18"/>
  <c r="AF466" i="18"/>
  <c r="AE466" i="18"/>
  <c r="Q466" i="18"/>
  <c r="P466" i="18"/>
  <c r="O466" i="18"/>
  <c r="N466" i="18"/>
  <c r="M466" i="18"/>
  <c r="AD466" i="18" s="1"/>
  <c r="L466" i="18"/>
  <c r="U466" i="18" s="1"/>
  <c r="AC466" i="18" s="1"/>
  <c r="K466" i="18"/>
  <c r="AD465" i="18"/>
  <c r="AA465" i="18" s="1"/>
  <c r="V465" i="18"/>
  <c r="S465" i="18" s="1"/>
  <c r="Q465" i="18"/>
  <c r="AF464" i="18"/>
  <c r="AE464" i="18"/>
  <c r="Q464" i="18"/>
  <c r="P464" i="18"/>
  <c r="O464" i="18"/>
  <c r="N464" i="18"/>
  <c r="M464" i="18"/>
  <c r="AD464" i="18" s="1"/>
  <c r="L464" i="18"/>
  <c r="U464" i="18" s="1"/>
  <c r="AC464" i="18" s="1"/>
  <c r="K464" i="18"/>
  <c r="AF463" i="18"/>
  <c r="AE463" i="18"/>
  <c r="AD463" i="18"/>
  <c r="Q463" i="18"/>
  <c r="P463" i="18"/>
  <c r="O463" i="18"/>
  <c r="O473" i="18" s="1"/>
  <c r="N463" i="18"/>
  <c r="M463" i="18"/>
  <c r="L463" i="18"/>
  <c r="U463" i="18" s="1"/>
  <c r="AC463" i="18" s="1"/>
  <c r="K463" i="18"/>
  <c r="AF462" i="18"/>
  <c r="AE462" i="18"/>
  <c r="Q462" i="18"/>
  <c r="P462" i="18"/>
  <c r="N462" i="18"/>
  <c r="M462" i="18"/>
  <c r="AD462" i="18" s="1"/>
  <c r="L462" i="18"/>
  <c r="K462" i="18"/>
  <c r="J462" i="18" s="1"/>
  <c r="AF461" i="18"/>
  <c r="AF473" i="18" s="1"/>
  <c r="AE461" i="18"/>
  <c r="Q461" i="18"/>
  <c r="P461" i="18"/>
  <c r="N461" i="18"/>
  <c r="M461" i="18"/>
  <c r="L461" i="18"/>
  <c r="K461" i="18"/>
  <c r="AG448" i="18"/>
  <c r="R447" i="18"/>
  <c r="O447" i="18"/>
  <c r="Q447" i="18"/>
  <c r="B447" i="18"/>
  <c r="AF446" i="18"/>
  <c r="AE446" i="18"/>
  <c r="Q446" i="18"/>
  <c r="P446" i="18"/>
  <c r="N446" i="18"/>
  <c r="M446" i="18"/>
  <c r="L446" i="18"/>
  <c r="K446" i="18"/>
  <c r="AF445" i="18"/>
  <c r="AE445" i="18"/>
  <c r="Q445" i="18"/>
  <c r="P445" i="18"/>
  <c r="N445" i="18"/>
  <c r="M445" i="18"/>
  <c r="L445" i="18"/>
  <c r="K445" i="18"/>
  <c r="AF444" i="18"/>
  <c r="AF447" i="18" s="1"/>
  <c r="AE444" i="18"/>
  <c r="Q444" i="18"/>
  <c r="P444" i="18"/>
  <c r="N444" i="18"/>
  <c r="M444" i="18"/>
  <c r="L444" i="18"/>
  <c r="K444" i="18"/>
  <c r="Q443" i="18"/>
  <c r="W442" i="18"/>
  <c r="R442" i="18"/>
  <c r="O442" i="18"/>
  <c r="Q442" i="18"/>
  <c r="B442" i="18"/>
  <c r="AF441" i="18"/>
  <c r="AE441" i="18"/>
  <c r="Q441" i="18"/>
  <c r="P441" i="18"/>
  <c r="N441" i="18"/>
  <c r="M441" i="18"/>
  <c r="AD441" i="18" s="1"/>
  <c r="L441" i="18"/>
  <c r="K441" i="18"/>
  <c r="Q440" i="18"/>
  <c r="N440" i="18"/>
  <c r="M440" i="18"/>
  <c r="V440" i="18" s="1"/>
  <c r="L440" i="18"/>
  <c r="K440" i="18"/>
  <c r="J440" i="18" s="1"/>
  <c r="Q439" i="18"/>
  <c r="N439" i="18"/>
  <c r="M439" i="18"/>
  <c r="V439" i="18" s="1"/>
  <c r="L439" i="18"/>
  <c r="K439" i="18"/>
  <c r="AF438" i="18"/>
  <c r="AE438" i="18"/>
  <c r="Q438" i="18"/>
  <c r="P438" i="18"/>
  <c r="N438" i="18"/>
  <c r="M438" i="18"/>
  <c r="AD438" i="18" s="1"/>
  <c r="L438" i="18"/>
  <c r="K438" i="18"/>
  <c r="Q437" i="18"/>
  <c r="N437" i="18"/>
  <c r="M437" i="18"/>
  <c r="AD437" i="18" s="1"/>
  <c r="AA437" i="18" s="1"/>
  <c r="L437" i="18"/>
  <c r="K437" i="18"/>
  <c r="AD436" i="18"/>
  <c r="AA436" i="18" s="1"/>
  <c r="Q436" i="18"/>
  <c r="N436" i="18"/>
  <c r="M436" i="18"/>
  <c r="V436" i="18" s="1"/>
  <c r="S436" i="18" s="1"/>
  <c r="L436" i="18"/>
  <c r="K436" i="18"/>
  <c r="AF435" i="18"/>
  <c r="AE435" i="18"/>
  <c r="Q435" i="18"/>
  <c r="P435" i="18"/>
  <c r="N435" i="18"/>
  <c r="M435" i="18"/>
  <c r="AD435" i="18" s="1"/>
  <c r="L435" i="18"/>
  <c r="K435" i="18"/>
  <c r="AF434" i="18"/>
  <c r="AE434" i="18"/>
  <c r="Q434" i="18"/>
  <c r="P434" i="18"/>
  <c r="M434" i="18"/>
  <c r="AD434" i="18" s="1"/>
  <c r="L434" i="18"/>
  <c r="K434" i="18"/>
  <c r="AF433" i="18"/>
  <c r="AE433" i="18"/>
  <c r="Q433" i="18"/>
  <c r="P433" i="18"/>
  <c r="N433" i="18"/>
  <c r="M433" i="18"/>
  <c r="AD433" i="18" s="1"/>
  <c r="L433" i="18"/>
  <c r="K433" i="18"/>
  <c r="J433" i="18" s="1"/>
  <c r="AF432" i="18"/>
  <c r="AE432" i="18"/>
  <c r="Q432" i="18"/>
  <c r="P432" i="18"/>
  <c r="N432" i="18"/>
  <c r="M432" i="18"/>
  <c r="AD432" i="18" s="1"/>
  <c r="L432" i="18"/>
  <c r="K432" i="18"/>
  <c r="AF431" i="18"/>
  <c r="AE431" i="18"/>
  <c r="Q431" i="18"/>
  <c r="P431" i="18"/>
  <c r="N431" i="18"/>
  <c r="M431" i="18"/>
  <c r="AD431" i="18" s="1"/>
  <c r="L431" i="18"/>
  <c r="K431" i="18"/>
  <c r="AF430" i="18"/>
  <c r="AE430" i="18"/>
  <c r="AE442" i="18" s="1"/>
  <c r="Q430" i="18"/>
  <c r="P430" i="18"/>
  <c r="N430" i="18"/>
  <c r="M430" i="18"/>
  <c r="L430" i="18"/>
  <c r="K430" i="18"/>
  <c r="Q429" i="18"/>
  <c r="R428" i="18"/>
  <c r="O428" i="18"/>
  <c r="B428" i="18"/>
  <c r="AF427" i="18"/>
  <c r="AE427" i="18"/>
  <c r="Q427" i="18"/>
  <c r="N427" i="18"/>
  <c r="M427" i="18"/>
  <c r="V427" i="18" s="1"/>
  <c r="AD427" i="18" s="1"/>
  <c r="L427" i="18"/>
  <c r="U427" i="18" s="1"/>
  <c r="K427" i="18"/>
  <c r="T427" i="18" s="1"/>
  <c r="AB427" i="18" s="1"/>
  <c r="AF426" i="18"/>
  <c r="AE426" i="18"/>
  <c r="Q426" i="18"/>
  <c r="P426" i="18"/>
  <c r="N426" i="18"/>
  <c r="M426" i="18"/>
  <c r="L426" i="18"/>
  <c r="K426" i="18"/>
  <c r="AF425" i="18"/>
  <c r="AE425" i="18"/>
  <c r="Q425" i="18"/>
  <c r="P425" i="18"/>
  <c r="N425" i="18"/>
  <c r="M425" i="18"/>
  <c r="L425" i="18"/>
  <c r="K425" i="18"/>
  <c r="AF424" i="18"/>
  <c r="AE424" i="18"/>
  <c r="Q424" i="18"/>
  <c r="P424" i="18"/>
  <c r="M424" i="18"/>
  <c r="L424" i="18"/>
  <c r="K424" i="18"/>
  <c r="Q423" i="18"/>
  <c r="W422" i="18"/>
  <c r="R422" i="18"/>
  <c r="O422" i="18"/>
  <c r="Q422" i="18"/>
  <c r="B422" i="18"/>
  <c r="AF421" i="18"/>
  <c r="AE421" i="18"/>
  <c r="Q421" i="18"/>
  <c r="P421" i="18"/>
  <c r="N421" i="18"/>
  <c r="M421" i="18"/>
  <c r="AD421" i="18" s="1"/>
  <c r="L421" i="18"/>
  <c r="K421" i="18"/>
  <c r="AF420" i="18"/>
  <c r="AE420" i="18"/>
  <c r="Q420" i="18"/>
  <c r="P420" i="18"/>
  <c r="N420" i="18"/>
  <c r="M420" i="18"/>
  <c r="AD420" i="18" s="1"/>
  <c r="L420" i="18"/>
  <c r="K420" i="18"/>
  <c r="AF419" i="18"/>
  <c r="AE419" i="18"/>
  <c r="Q419" i="18"/>
  <c r="P419" i="18"/>
  <c r="N419" i="18"/>
  <c r="M419" i="18"/>
  <c r="AD419" i="18" s="1"/>
  <c r="L419" i="18"/>
  <c r="K419" i="18"/>
  <c r="AF418" i="18"/>
  <c r="AE418" i="18"/>
  <c r="Q418" i="18"/>
  <c r="P418" i="18"/>
  <c r="N418" i="18"/>
  <c r="M418" i="18"/>
  <c r="AD418" i="18" s="1"/>
  <c r="L418" i="18"/>
  <c r="K418" i="18"/>
  <c r="AF417" i="18"/>
  <c r="AE417" i="18"/>
  <c r="Q417" i="18"/>
  <c r="N417" i="18"/>
  <c r="M417" i="18"/>
  <c r="AD417" i="18" s="1"/>
  <c r="L417" i="18"/>
  <c r="U417" i="18" s="1"/>
  <c r="AC417" i="18" s="1"/>
  <c r="K417" i="18"/>
  <c r="T417" i="18" s="1"/>
  <c r="AF416" i="18"/>
  <c r="AE416" i="18"/>
  <c r="Q416" i="18"/>
  <c r="P416" i="18"/>
  <c r="N416" i="18"/>
  <c r="M416" i="18"/>
  <c r="L416" i="18"/>
  <c r="K416" i="18"/>
  <c r="K422" i="18" s="1"/>
  <c r="Q415" i="18"/>
  <c r="R414" i="18"/>
  <c r="Q414" i="18"/>
  <c r="B414" i="18"/>
  <c r="AF413" i="18"/>
  <c r="AE413" i="18"/>
  <c r="Q413" i="18"/>
  <c r="P413" i="18"/>
  <c r="N413" i="18"/>
  <c r="M413" i="18"/>
  <c r="AD413" i="18" s="1"/>
  <c r="L413" i="18"/>
  <c r="K413" i="18"/>
  <c r="AD412" i="18"/>
  <c r="AA412" i="18" s="1"/>
  <c r="V412" i="18"/>
  <c r="S412" i="18" s="1"/>
  <c r="Q412" i="18"/>
  <c r="AF411" i="18"/>
  <c r="AE411" i="18"/>
  <c r="Q411" i="18"/>
  <c r="P411" i="18"/>
  <c r="N411" i="18"/>
  <c r="M411" i="18"/>
  <c r="AD411" i="18" s="1"/>
  <c r="L411" i="18"/>
  <c r="U411" i="18" s="1"/>
  <c r="AC411" i="18" s="1"/>
  <c r="K411" i="18"/>
  <c r="AF410" i="18"/>
  <c r="AE410" i="18"/>
  <c r="AD410" i="18"/>
  <c r="V410" i="18"/>
  <c r="U410" i="18"/>
  <c r="AC410" i="18" s="1"/>
  <c r="T410" i="18"/>
  <c r="AB410" i="18" s="1"/>
  <c r="Q410" i="18"/>
  <c r="N410" i="18"/>
  <c r="AF409" i="18"/>
  <c r="AE409" i="18"/>
  <c r="Q409" i="18"/>
  <c r="P409" i="18"/>
  <c r="N409" i="18"/>
  <c r="M409" i="18"/>
  <c r="AD409" i="18" s="1"/>
  <c r="L409" i="18"/>
  <c r="U409" i="18" s="1"/>
  <c r="AC409" i="18" s="1"/>
  <c r="K409" i="18"/>
  <c r="AF408" i="18"/>
  <c r="AE408" i="18"/>
  <c r="Q408" i="18"/>
  <c r="P408" i="18"/>
  <c r="N408" i="18"/>
  <c r="M408" i="18"/>
  <c r="AD408" i="18" s="1"/>
  <c r="L408" i="18"/>
  <c r="U408" i="18" s="1"/>
  <c r="AC408" i="18" s="1"/>
  <c r="K408" i="18"/>
  <c r="AF407" i="18"/>
  <c r="AE407" i="18"/>
  <c r="Q407" i="18"/>
  <c r="P407" i="18"/>
  <c r="N407" i="18"/>
  <c r="M407" i="18"/>
  <c r="AD407" i="18" s="1"/>
  <c r="L407" i="18"/>
  <c r="U407" i="18" s="1"/>
  <c r="AC407" i="18" s="1"/>
  <c r="K407" i="18"/>
  <c r="AF406" i="18"/>
  <c r="AE406" i="18"/>
  <c r="Q406" i="18"/>
  <c r="P406" i="18"/>
  <c r="O406" i="18"/>
  <c r="N406" i="18"/>
  <c r="M406" i="18"/>
  <c r="AD406" i="18" s="1"/>
  <c r="L406" i="18"/>
  <c r="U406" i="18" s="1"/>
  <c r="AC406" i="18" s="1"/>
  <c r="K406" i="18"/>
  <c r="J406" i="18" s="1"/>
  <c r="AF405" i="18"/>
  <c r="AE405" i="18"/>
  <c r="Q405" i="18"/>
  <c r="P405" i="18"/>
  <c r="O405" i="18"/>
  <c r="N405" i="18"/>
  <c r="M405" i="18"/>
  <c r="L405" i="18"/>
  <c r="U405" i="18" s="1"/>
  <c r="AC405" i="18" s="1"/>
  <c r="K405" i="18"/>
  <c r="AF404" i="18"/>
  <c r="AE404" i="18"/>
  <c r="Q404" i="18"/>
  <c r="P404" i="18"/>
  <c r="O404" i="18"/>
  <c r="N404" i="18"/>
  <c r="M404" i="18"/>
  <c r="AD404" i="18" s="1"/>
  <c r="L404" i="18"/>
  <c r="U404" i="18" s="1"/>
  <c r="AC404" i="18" s="1"/>
  <c r="K404" i="18"/>
  <c r="AF403" i="18"/>
  <c r="AF414" i="18" s="1"/>
  <c r="AE403" i="18"/>
  <c r="Q403" i="18"/>
  <c r="P403" i="18"/>
  <c r="N403" i="18"/>
  <c r="M403" i="18"/>
  <c r="AD403" i="18" s="1"/>
  <c r="L403" i="18"/>
  <c r="K403" i="18"/>
  <c r="AF402" i="18"/>
  <c r="AE402" i="18"/>
  <c r="Q402" i="18"/>
  <c r="P402" i="18"/>
  <c r="N402" i="18"/>
  <c r="M402" i="18"/>
  <c r="AD402" i="18" s="1"/>
  <c r="L402" i="18"/>
  <c r="K402" i="18"/>
  <c r="AD401" i="18"/>
  <c r="AA401" i="18" s="1"/>
  <c r="V401" i="18"/>
  <c r="Q401" i="18"/>
  <c r="AD400" i="18"/>
  <c r="AA400" i="18" s="1"/>
  <c r="V400" i="18"/>
  <c r="Q400" i="18"/>
  <c r="AD399" i="18"/>
  <c r="AA399" i="18" s="1"/>
  <c r="V399" i="18"/>
  <c r="Q399" i="18"/>
  <c r="AF398" i="18"/>
  <c r="AE398" i="18"/>
  <c r="Q398" i="18"/>
  <c r="P398" i="18"/>
  <c r="N398" i="18"/>
  <c r="M398" i="18"/>
  <c r="AD398" i="18" s="1"/>
  <c r="L398" i="18"/>
  <c r="K398" i="18"/>
  <c r="Q397" i="18"/>
  <c r="B396" i="18"/>
  <c r="AF394" i="18"/>
  <c r="AE394" i="18"/>
  <c r="Q394" i="18"/>
  <c r="P394" i="18"/>
  <c r="N394" i="18"/>
  <c r="M394" i="18"/>
  <c r="AD394" i="18" s="1"/>
  <c r="L394" i="18"/>
  <c r="K394" i="18"/>
  <c r="J394" i="18" s="1"/>
  <c r="Q393" i="18"/>
  <c r="P393" i="18"/>
  <c r="N393" i="18"/>
  <c r="M393" i="18"/>
  <c r="L393" i="18"/>
  <c r="K393" i="18"/>
  <c r="AF392" i="18"/>
  <c r="AE392" i="18"/>
  <c r="Q392" i="18"/>
  <c r="P392" i="18"/>
  <c r="N392" i="18"/>
  <c r="M392" i="18"/>
  <c r="L392" i="18"/>
  <c r="K392" i="18"/>
  <c r="J392" i="18" s="1"/>
  <c r="AD391" i="18"/>
  <c r="AA391" i="18" s="1"/>
  <c r="V391" i="18"/>
  <c r="Q391" i="18"/>
  <c r="AD390" i="18"/>
  <c r="AA390" i="18" s="1"/>
  <c r="V390" i="18"/>
  <c r="Q390" i="18"/>
  <c r="AF389" i="18"/>
  <c r="AE389" i="18"/>
  <c r="Q389" i="18"/>
  <c r="P389" i="18"/>
  <c r="O389" i="18"/>
  <c r="N389" i="18"/>
  <c r="M389" i="18"/>
  <c r="L389" i="18"/>
  <c r="U389" i="18" s="1"/>
  <c r="AC389" i="18" s="1"/>
  <c r="K389" i="18"/>
  <c r="AD388" i="18"/>
  <c r="AA388" i="18" s="1"/>
  <c r="AH388" i="18" s="1"/>
  <c r="V388" i="18"/>
  <c r="S388" i="18"/>
  <c r="Q388" i="18"/>
  <c r="AF387" i="18"/>
  <c r="AE387" i="18"/>
  <c r="Q387" i="18"/>
  <c r="P387" i="18"/>
  <c r="O387" i="18"/>
  <c r="N387" i="18"/>
  <c r="M387" i="18"/>
  <c r="AD387" i="18" s="1"/>
  <c r="L387" i="18"/>
  <c r="U387" i="18" s="1"/>
  <c r="AC387" i="18" s="1"/>
  <c r="K387" i="18"/>
  <c r="AF386" i="18"/>
  <c r="AE386" i="18"/>
  <c r="Q386" i="18"/>
  <c r="P386" i="18"/>
  <c r="O386" i="18"/>
  <c r="O396" i="18" s="1"/>
  <c r="N386" i="18"/>
  <c r="M386" i="18"/>
  <c r="AD386" i="18" s="1"/>
  <c r="L386" i="18"/>
  <c r="U386" i="18" s="1"/>
  <c r="AC386" i="18" s="1"/>
  <c r="K386" i="18"/>
  <c r="AF385" i="18"/>
  <c r="AE385" i="18"/>
  <c r="Q385" i="18"/>
  <c r="P385" i="18"/>
  <c r="N385" i="18"/>
  <c r="M385" i="18"/>
  <c r="AD385" i="18" s="1"/>
  <c r="L385" i="18"/>
  <c r="K385" i="18"/>
  <c r="AF384" i="18"/>
  <c r="AE384" i="18"/>
  <c r="Q384" i="18"/>
  <c r="P384" i="18"/>
  <c r="N384" i="18"/>
  <c r="M384" i="18"/>
  <c r="L384" i="18"/>
  <c r="K384" i="18"/>
  <c r="AG371" i="18"/>
  <c r="P370" i="18"/>
  <c r="O370" i="18"/>
  <c r="Q370" i="18"/>
  <c r="B370" i="18"/>
  <c r="AF369" i="18"/>
  <c r="AE369" i="18"/>
  <c r="Q369" i="18"/>
  <c r="P369" i="18"/>
  <c r="N369" i="18"/>
  <c r="M369" i="18"/>
  <c r="L369" i="18"/>
  <c r="K369" i="18"/>
  <c r="AF368" i="18"/>
  <c r="AE368" i="18"/>
  <c r="Q368" i="18"/>
  <c r="P368" i="18"/>
  <c r="T368" i="18" s="1"/>
  <c r="AB368" i="18" s="1"/>
  <c r="N368" i="18"/>
  <c r="M368" i="18"/>
  <c r="L368" i="18"/>
  <c r="K368" i="18"/>
  <c r="AF367" i="18"/>
  <c r="AE367" i="18"/>
  <c r="Q367" i="18"/>
  <c r="P367" i="18"/>
  <c r="V367" i="18" s="1"/>
  <c r="N367" i="18"/>
  <c r="M367" i="18"/>
  <c r="L367" i="18"/>
  <c r="K367" i="18"/>
  <c r="Q366" i="18"/>
  <c r="W365" i="18"/>
  <c r="O365" i="18"/>
  <c r="Q365" i="18"/>
  <c r="B365" i="18"/>
  <c r="AF364" i="18"/>
  <c r="AE364" i="18"/>
  <c r="Q364" i="18"/>
  <c r="P364" i="18"/>
  <c r="N364" i="18"/>
  <c r="M364" i="18"/>
  <c r="AD364" i="18" s="1"/>
  <c r="L364" i="18"/>
  <c r="K364" i="18"/>
  <c r="Q363" i="18"/>
  <c r="N363" i="18"/>
  <c r="M363" i="18"/>
  <c r="AD363" i="18" s="1"/>
  <c r="AA363" i="18" s="1"/>
  <c r="L363" i="18"/>
  <c r="K363" i="18"/>
  <c r="Q362" i="18"/>
  <c r="N362" i="18"/>
  <c r="M362" i="18"/>
  <c r="V362" i="18" s="1"/>
  <c r="L362" i="18"/>
  <c r="K362" i="18"/>
  <c r="AF361" i="18"/>
  <c r="AE361" i="18"/>
  <c r="Q361" i="18"/>
  <c r="P361" i="18"/>
  <c r="N361" i="18"/>
  <c r="M361" i="18"/>
  <c r="AD361" i="18" s="1"/>
  <c r="L361" i="18"/>
  <c r="K361" i="18"/>
  <c r="Q360" i="18"/>
  <c r="N360" i="18"/>
  <c r="M360" i="18"/>
  <c r="AD360" i="18" s="1"/>
  <c r="AA360" i="18" s="1"/>
  <c r="L360" i="18"/>
  <c r="K360" i="18"/>
  <c r="Q359" i="18"/>
  <c r="N359" i="18"/>
  <c r="M359" i="18"/>
  <c r="V359" i="18" s="1"/>
  <c r="S359" i="18" s="1"/>
  <c r="L359" i="18"/>
  <c r="K359" i="18"/>
  <c r="AF358" i="18"/>
  <c r="AE358" i="18"/>
  <c r="Q358" i="18"/>
  <c r="P358" i="18"/>
  <c r="N358" i="18"/>
  <c r="M358" i="18"/>
  <c r="AD358" i="18" s="1"/>
  <c r="L358" i="18"/>
  <c r="K358" i="18"/>
  <c r="AF357" i="18"/>
  <c r="AE357" i="18"/>
  <c r="Q357" i="18"/>
  <c r="P357" i="18"/>
  <c r="M357" i="18"/>
  <c r="AD357" i="18" s="1"/>
  <c r="L357" i="18"/>
  <c r="K357" i="18"/>
  <c r="AF356" i="18"/>
  <c r="AE356" i="18"/>
  <c r="Q356" i="18"/>
  <c r="P356" i="18"/>
  <c r="V356" i="18" s="1"/>
  <c r="N356" i="18"/>
  <c r="M356" i="18"/>
  <c r="AD356" i="18" s="1"/>
  <c r="L356" i="18"/>
  <c r="K356" i="18"/>
  <c r="AF355" i="18"/>
  <c r="AE355" i="18"/>
  <c r="Q355" i="18"/>
  <c r="P355" i="18"/>
  <c r="T355" i="18" s="1"/>
  <c r="AB355" i="18" s="1"/>
  <c r="N355" i="18"/>
  <c r="M355" i="18"/>
  <c r="AD355" i="18" s="1"/>
  <c r="L355" i="18"/>
  <c r="J355" i="18" s="1"/>
  <c r="K355" i="18"/>
  <c r="AF354" i="18"/>
  <c r="AE354" i="18"/>
  <c r="Q354" i="18"/>
  <c r="P354" i="18"/>
  <c r="T354" i="18" s="1"/>
  <c r="AB354" i="18" s="1"/>
  <c r="N354" i="18"/>
  <c r="M354" i="18"/>
  <c r="L354" i="18"/>
  <c r="K354" i="18"/>
  <c r="AF353" i="18"/>
  <c r="AE353" i="18"/>
  <c r="Q353" i="18"/>
  <c r="P353" i="18"/>
  <c r="N353" i="18"/>
  <c r="M353" i="18"/>
  <c r="L353" i="18"/>
  <c r="K353" i="18"/>
  <c r="Q352" i="18"/>
  <c r="O351" i="18"/>
  <c r="Q351" i="18"/>
  <c r="B351" i="18"/>
  <c r="AF350" i="18"/>
  <c r="AE350" i="18"/>
  <c r="Q350" i="18"/>
  <c r="N350" i="18"/>
  <c r="M350" i="18"/>
  <c r="V350" i="18" s="1"/>
  <c r="AD350" i="18" s="1"/>
  <c r="L350" i="18"/>
  <c r="U350" i="18" s="1"/>
  <c r="K350" i="18"/>
  <c r="AF349" i="18"/>
  <c r="AE349" i="18"/>
  <c r="Q349" i="18"/>
  <c r="P349" i="18"/>
  <c r="N349" i="18"/>
  <c r="M349" i="18"/>
  <c r="L349" i="18"/>
  <c r="K349" i="18"/>
  <c r="AF348" i="18"/>
  <c r="AE348" i="18"/>
  <c r="Q348" i="18"/>
  <c r="P348" i="18"/>
  <c r="T348" i="18" s="1"/>
  <c r="AB348" i="18" s="1"/>
  <c r="N348" i="18"/>
  <c r="M348" i="18"/>
  <c r="L348" i="18"/>
  <c r="K348" i="18"/>
  <c r="AF347" i="18"/>
  <c r="AE347" i="18"/>
  <c r="Q347" i="18"/>
  <c r="P347" i="18"/>
  <c r="M347" i="18"/>
  <c r="L347" i="18"/>
  <c r="K347" i="18"/>
  <c r="K351" i="18" s="1"/>
  <c r="Q346" i="18"/>
  <c r="W345" i="18"/>
  <c r="O345" i="18"/>
  <c r="Q345" i="18"/>
  <c r="B345" i="18"/>
  <c r="AF344" i="18"/>
  <c r="AE344" i="18"/>
  <c r="Q344" i="18"/>
  <c r="P344" i="18"/>
  <c r="T344" i="18" s="1"/>
  <c r="N344" i="18"/>
  <c r="M344" i="18"/>
  <c r="AD344" i="18" s="1"/>
  <c r="L344" i="18"/>
  <c r="K344" i="18"/>
  <c r="AF343" i="18"/>
  <c r="AE343" i="18"/>
  <c r="Q343" i="18"/>
  <c r="P343" i="18"/>
  <c r="N343" i="18"/>
  <c r="M343" i="18"/>
  <c r="AD343" i="18" s="1"/>
  <c r="L343" i="18"/>
  <c r="K343" i="18"/>
  <c r="AF342" i="18"/>
  <c r="AE342" i="18"/>
  <c r="Q342" i="18"/>
  <c r="P342" i="18"/>
  <c r="N342" i="18"/>
  <c r="M342" i="18"/>
  <c r="AD342" i="18" s="1"/>
  <c r="L342" i="18"/>
  <c r="K342" i="18"/>
  <c r="AF341" i="18"/>
  <c r="AE341" i="18"/>
  <c r="Q341" i="18"/>
  <c r="P341" i="18"/>
  <c r="N341" i="18"/>
  <c r="M341" i="18"/>
  <c r="AD341" i="18" s="1"/>
  <c r="L341" i="18"/>
  <c r="K341" i="18"/>
  <c r="AF340" i="18"/>
  <c r="AE340" i="18"/>
  <c r="Q340" i="18"/>
  <c r="N340" i="18"/>
  <c r="M340" i="18"/>
  <c r="AD340" i="18" s="1"/>
  <c r="L340" i="18"/>
  <c r="U340" i="18" s="1"/>
  <c r="AC340" i="18" s="1"/>
  <c r="K340" i="18"/>
  <c r="T340" i="18" s="1"/>
  <c r="AF339" i="18"/>
  <c r="AE339" i="18"/>
  <c r="Q339" i="18"/>
  <c r="P339" i="18"/>
  <c r="V339" i="18" s="1"/>
  <c r="N339" i="18"/>
  <c r="M339" i="18"/>
  <c r="L339" i="18"/>
  <c r="L345" i="18" s="1"/>
  <c r="K339" i="18"/>
  <c r="K345" i="18" s="1"/>
  <c r="Q338" i="18"/>
  <c r="Q337" i="18"/>
  <c r="B337" i="18"/>
  <c r="AF336" i="18"/>
  <c r="AE336" i="18"/>
  <c r="Q336" i="18"/>
  <c r="P336" i="18"/>
  <c r="N336" i="18"/>
  <c r="M336" i="18"/>
  <c r="AD336" i="18" s="1"/>
  <c r="L336" i="18"/>
  <c r="K336" i="18"/>
  <c r="AD335" i="18"/>
  <c r="AA335" i="18" s="1"/>
  <c r="V335" i="18"/>
  <c r="S335" i="18" s="1"/>
  <c r="Q335" i="18"/>
  <c r="AF334" i="18"/>
  <c r="AE334" i="18"/>
  <c r="Q334" i="18"/>
  <c r="P334" i="18"/>
  <c r="N334" i="18"/>
  <c r="M334" i="18"/>
  <c r="AD334" i="18" s="1"/>
  <c r="L334" i="18"/>
  <c r="K334" i="18"/>
  <c r="AF333" i="18"/>
  <c r="AE333" i="18"/>
  <c r="AD333" i="18"/>
  <c r="V333" i="18"/>
  <c r="U333" i="18"/>
  <c r="AC333" i="18" s="1"/>
  <c r="T333" i="18"/>
  <c r="AB333" i="18" s="1"/>
  <c r="Q333" i="18"/>
  <c r="N333" i="18"/>
  <c r="AF332" i="18"/>
  <c r="AE332" i="18"/>
  <c r="Q332" i="18"/>
  <c r="P332" i="18"/>
  <c r="N332" i="18"/>
  <c r="M332" i="18"/>
  <c r="AD332" i="18" s="1"/>
  <c r="L332" i="18"/>
  <c r="K332" i="18"/>
  <c r="AF331" i="18"/>
  <c r="AE331" i="18"/>
  <c r="Q331" i="18"/>
  <c r="P331" i="18"/>
  <c r="N331" i="18"/>
  <c r="M331" i="18"/>
  <c r="AD331" i="18" s="1"/>
  <c r="L331" i="18"/>
  <c r="K331" i="18"/>
  <c r="AF330" i="18"/>
  <c r="AE330" i="18"/>
  <c r="Q330" i="18"/>
  <c r="P330" i="18"/>
  <c r="N330" i="18"/>
  <c r="M330" i="18"/>
  <c r="AD330" i="18" s="1"/>
  <c r="L330" i="18"/>
  <c r="U330" i="18" s="1"/>
  <c r="AC330" i="18" s="1"/>
  <c r="K330" i="18"/>
  <c r="AF329" i="18"/>
  <c r="AE329" i="18"/>
  <c r="Q329" i="18"/>
  <c r="P329" i="18"/>
  <c r="O329" i="18"/>
  <c r="N329" i="18"/>
  <c r="M329" i="18"/>
  <c r="AD329" i="18" s="1"/>
  <c r="L329" i="18"/>
  <c r="U329" i="18" s="1"/>
  <c r="AC329" i="18" s="1"/>
  <c r="K329" i="18"/>
  <c r="J329" i="18" s="1"/>
  <c r="AF328" i="18"/>
  <c r="AE328" i="18"/>
  <c r="Q328" i="18"/>
  <c r="P328" i="18"/>
  <c r="O328" i="18"/>
  <c r="N328" i="18"/>
  <c r="M328" i="18"/>
  <c r="AD328" i="18" s="1"/>
  <c r="L328" i="18"/>
  <c r="U328" i="18" s="1"/>
  <c r="AC328" i="18" s="1"/>
  <c r="K328" i="18"/>
  <c r="AF327" i="18"/>
  <c r="AE327" i="18"/>
  <c r="Q327" i="18"/>
  <c r="P327" i="18"/>
  <c r="O327" i="18"/>
  <c r="N327" i="18"/>
  <c r="M327" i="18"/>
  <c r="AD327" i="18" s="1"/>
  <c r="L327" i="18"/>
  <c r="U327" i="18" s="1"/>
  <c r="AC327" i="18" s="1"/>
  <c r="K327" i="18"/>
  <c r="AF326" i="18"/>
  <c r="AF337" i="18" s="1"/>
  <c r="AE326" i="18"/>
  <c r="Q326" i="18"/>
  <c r="P326" i="18"/>
  <c r="N326" i="18"/>
  <c r="M326" i="18"/>
  <c r="AD326" i="18" s="1"/>
  <c r="L326" i="18"/>
  <c r="K326" i="18"/>
  <c r="AF325" i="18"/>
  <c r="AE325" i="18"/>
  <c r="Q325" i="18"/>
  <c r="P325" i="18"/>
  <c r="N325" i="18"/>
  <c r="M325" i="18"/>
  <c r="AD325" i="18" s="1"/>
  <c r="L325" i="18"/>
  <c r="K325" i="18"/>
  <c r="AD324" i="18"/>
  <c r="AA324" i="18" s="1"/>
  <c r="V324" i="18"/>
  <c r="Q324" i="18"/>
  <c r="AD323" i="18"/>
  <c r="AA323" i="18" s="1"/>
  <c r="V323" i="18"/>
  <c r="Q323" i="18"/>
  <c r="AD322" i="18"/>
  <c r="AA322" i="18" s="1"/>
  <c r="V322" i="18"/>
  <c r="Q322" i="18"/>
  <c r="AF321" i="18"/>
  <c r="AE321" i="18"/>
  <c r="Q321" i="18"/>
  <c r="P321" i="18"/>
  <c r="N321" i="18"/>
  <c r="M321" i="18"/>
  <c r="AD321" i="18" s="1"/>
  <c r="L321" i="18"/>
  <c r="K321" i="18"/>
  <c r="Q320" i="18"/>
  <c r="I371" i="18"/>
  <c r="Q371" i="18" s="1"/>
  <c r="B319" i="18"/>
  <c r="AF317" i="18"/>
  <c r="AE317" i="18"/>
  <c r="Q317" i="18"/>
  <c r="P317" i="18"/>
  <c r="N317" i="18"/>
  <c r="M317" i="18"/>
  <c r="AD317" i="18" s="1"/>
  <c r="L317" i="18"/>
  <c r="K317" i="18"/>
  <c r="Q316" i="18"/>
  <c r="P316" i="18"/>
  <c r="N316" i="18"/>
  <c r="M316" i="18"/>
  <c r="AD316" i="18" s="1"/>
  <c r="L316" i="18"/>
  <c r="K316" i="18"/>
  <c r="AF315" i="18"/>
  <c r="AE315" i="18"/>
  <c r="Q315" i="18"/>
  <c r="P315" i="18"/>
  <c r="T315" i="18" s="1"/>
  <c r="AB315" i="18" s="1"/>
  <c r="N315" i="18"/>
  <c r="M315" i="18"/>
  <c r="L315" i="18"/>
  <c r="K315" i="18"/>
  <c r="AD314" i="18"/>
  <c r="AA314" i="18" s="1"/>
  <c r="V314" i="18"/>
  <c r="Q314" i="18"/>
  <c r="AD313" i="18"/>
  <c r="AA313" i="18" s="1"/>
  <c r="V313" i="18"/>
  <c r="Q313" i="18"/>
  <c r="AF312" i="18"/>
  <c r="AE312" i="18"/>
  <c r="Q312" i="18"/>
  <c r="P312" i="18"/>
  <c r="O312" i="18"/>
  <c r="N312" i="18"/>
  <c r="M312" i="18"/>
  <c r="L312" i="18"/>
  <c r="U312" i="18" s="1"/>
  <c r="AC312" i="18" s="1"/>
  <c r="K312" i="18"/>
  <c r="AD311" i="18"/>
  <c r="AA311" i="18" s="1"/>
  <c r="V311" i="18"/>
  <c r="S311" i="18" s="1"/>
  <c r="Q311" i="18"/>
  <c r="AF310" i="18"/>
  <c r="AE310" i="18"/>
  <c r="Q310" i="18"/>
  <c r="P310" i="18"/>
  <c r="V310" i="18" s="1"/>
  <c r="O310" i="18"/>
  <c r="N310" i="18"/>
  <c r="M310" i="18"/>
  <c r="AD310" i="18" s="1"/>
  <c r="L310" i="18"/>
  <c r="U310" i="18" s="1"/>
  <c r="AC310" i="18" s="1"/>
  <c r="K310" i="18"/>
  <c r="AF309" i="18"/>
  <c r="AE309" i="18"/>
  <c r="Q309" i="18"/>
  <c r="P309" i="18"/>
  <c r="O309" i="18"/>
  <c r="N309" i="18"/>
  <c r="M309" i="18"/>
  <c r="AD309" i="18" s="1"/>
  <c r="L309" i="18"/>
  <c r="U309" i="18" s="1"/>
  <c r="AC309" i="18" s="1"/>
  <c r="K309" i="18"/>
  <c r="AF308" i="18"/>
  <c r="AE308" i="18"/>
  <c r="Q308" i="18"/>
  <c r="P308" i="18"/>
  <c r="N308" i="18"/>
  <c r="M308" i="18"/>
  <c r="AD308" i="18" s="1"/>
  <c r="L308" i="18"/>
  <c r="K308" i="18"/>
  <c r="AF307" i="18"/>
  <c r="AE307" i="18"/>
  <c r="Q307" i="18"/>
  <c r="P307" i="18"/>
  <c r="T307" i="18" s="1"/>
  <c r="N307" i="18"/>
  <c r="M307" i="18"/>
  <c r="L307" i="18"/>
  <c r="K307" i="18"/>
  <c r="J307" i="18" s="1"/>
  <c r="AG298" i="18"/>
  <c r="R297" i="18"/>
  <c r="O297" i="18"/>
  <c r="Q297" i="18"/>
  <c r="B297" i="18"/>
  <c r="AF296" i="18"/>
  <c r="AE296" i="18"/>
  <c r="Q296" i="18"/>
  <c r="P296" i="18"/>
  <c r="N296" i="18"/>
  <c r="M296" i="18"/>
  <c r="L296" i="18"/>
  <c r="K296" i="18"/>
  <c r="AF295" i="18"/>
  <c r="AE295" i="18"/>
  <c r="AE297" i="18" s="1"/>
  <c r="Q295" i="18"/>
  <c r="P295" i="18"/>
  <c r="N295" i="18"/>
  <c r="M295" i="18"/>
  <c r="J295" i="18" s="1"/>
  <c r="L295" i="18"/>
  <c r="K295" i="18"/>
  <c r="AF294" i="18"/>
  <c r="AF297" i="18" s="1"/>
  <c r="AE294" i="18"/>
  <c r="Q294" i="18"/>
  <c r="P294" i="18"/>
  <c r="N294" i="18"/>
  <c r="N297" i="18" s="1"/>
  <c r="M294" i="18"/>
  <c r="L294" i="18"/>
  <c r="K294" i="18"/>
  <c r="J294" i="18" s="1"/>
  <c r="Q293" i="18"/>
  <c r="W292" i="18"/>
  <c r="R292" i="18"/>
  <c r="O292" i="18"/>
  <c r="Q292" i="18"/>
  <c r="B292" i="18"/>
  <c r="AF291" i="18"/>
  <c r="AE291" i="18"/>
  <c r="Q291" i="18"/>
  <c r="P291" i="18"/>
  <c r="N291" i="18"/>
  <c r="M291" i="18"/>
  <c r="AD291" i="18" s="1"/>
  <c r="L291" i="18"/>
  <c r="K291" i="18"/>
  <c r="V290" i="18"/>
  <c r="Q290" i="18"/>
  <c r="N290" i="18"/>
  <c r="M290" i="18"/>
  <c r="AD290" i="18" s="1"/>
  <c r="AA290" i="18" s="1"/>
  <c r="L290" i="18"/>
  <c r="K290" i="18"/>
  <c r="Q289" i="18"/>
  <c r="N289" i="18"/>
  <c r="M289" i="18"/>
  <c r="V289" i="18" s="1"/>
  <c r="L289" i="18"/>
  <c r="K289" i="18"/>
  <c r="J289" i="18" s="1"/>
  <c r="AF288" i="18"/>
  <c r="AE288" i="18"/>
  <c r="Q288" i="18"/>
  <c r="P288" i="18"/>
  <c r="V288" i="18" s="1"/>
  <c r="N288" i="18"/>
  <c r="M288" i="18"/>
  <c r="AD288" i="18" s="1"/>
  <c r="L288" i="18"/>
  <c r="K288" i="18"/>
  <c r="J288" i="18" s="1"/>
  <c r="Q287" i="18"/>
  <c r="N287" i="18"/>
  <c r="M287" i="18"/>
  <c r="AD287" i="18" s="1"/>
  <c r="AA287" i="18" s="1"/>
  <c r="L287" i="18"/>
  <c r="K287" i="18"/>
  <c r="Q286" i="18"/>
  <c r="N286" i="18"/>
  <c r="M286" i="18"/>
  <c r="V286" i="18" s="1"/>
  <c r="S286" i="18" s="1"/>
  <c r="L286" i="18"/>
  <c r="K286" i="18"/>
  <c r="AF285" i="18"/>
  <c r="AE285" i="18"/>
  <c r="Q285" i="18"/>
  <c r="P285" i="18"/>
  <c r="N285" i="18"/>
  <c r="M285" i="18"/>
  <c r="AD285" i="18" s="1"/>
  <c r="L285" i="18"/>
  <c r="K285" i="18"/>
  <c r="AF284" i="18"/>
  <c r="AE284" i="18"/>
  <c r="Q284" i="18"/>
  <c r="P284" i="18"/>
  <c r="M284" i="18"/>
  <c r="AD284" i="18" s="1"/>
  <c r="L284" i="18"/>
  <c r="K284" i="18"/>
  <c r="AF283" i="18"/>
  <c r="AE283" i="18"/>
  <c r="Q283" i="18"/>
  <c r="P283" i="18"/>
  <c r="N283" i="18"/>
  <c r="M283" i="18"/>
  <c r="AD283" i="18" s="1"/>
  <c r="L283" i="18"/>
  <c r="K283" i="18"/>
  <c r="AF282" i="18"/>
  <c r="AE282" i="18"/>
  <c r="Q282" i="18"/>
  <c r="P282" i="18"/>
  <c r="N282" i="18"/>
  <c r="M282" i="18"/>
  <c r="AD282" i="18" s="1"/>
  <c r="L282" i="18"/>
  <c r="K282" i="18"/>
  <c r="AF281" i="18"/>
  <c r="AE281" i="18"/>
  <c r="Q281" i="18"/>
  <c r="P281" i="18"/>
  <c r="N281" i="18"/>
  <c r="M281" i="18"/>
  <c r="AD281" i="18" s="1"/>
  <c r="L281" i="18"/>
  <c r="K281" i="18"/>
  <c r="AF280" i="18"/>
  <c r="AF292" i="18" s="1"/>
  <c r="AE280" i="18"/>
  <c r="Q280" i="18"/>
  <c r="P280" i="18"/>
  <c r="N280" i="18"/>
  <c r="M280" i="18"/>
  <c r="L280" i="18"/>
  <c r="K280" i="18"/>
  <c r="Q279" i="18"/>
  <c r="R278" i="18"/>
  <c r="O278" i="18"/>
  <c r="Q278" i="18"/>
  <c r="B278" i="18"/>
  <c r="AF277" i="18"/>
  <c r="AE277" i="18"/>
  <c r="Q277" i="18"/>
  <c r="N277" i="18"/>
  <c r="M277" i="18"/>
  <c r="V277" i="18" s="1"/>
  <c r="AD277" i="18" s="1"/>
  <c r="L277" i="18"/>
  <c r="U277" i="18" s="1"/>
  <c r="AC277" i="18" s="1"/>
  <c r="K277" i="18"/>
  <c r="T277" i="18" s="1"/>
  <c r="AB277" i="18" s="1"/>
  <c r="J277" i="18"/>
  <c r="AF276" i="18"/>
  <c r="AE276" i="18"/>
  <c r="AE278" i="18" s="1"/>
  <c r="Q276" i="18"/>
  <c r="P276" i="18"/>
  <c r="N276" i="18"/>
  <c r="M276" i="18"/>
  <c r="L276" i="18"/>
  <c r="K276" i="18"/>
  <c r="AF275" i="18"/>
  <c r="AE275" i="18"/>
  <c r="Q275" i="18"/>
  <c r="P275" i="18"/>
  <c r="T275" i="18" s="1"/>
  <c r="N275" i="18"/>
  <c r="M275" i="18"/>
  <c r="L275" i="18"/>
  <c r="K275" i="18"/>
  <c r="AF274" i="18"/>
  <c r="AE274" i="18"/>
  <c r="Q274" i="18"/>
  <c r="P274" i="18"/>
  <c r="T274" i="18" s="1"/>
  <c r="M274" i="18"/>
  <c r="L274" i="18"/>
  <c r="K274" i="18"/>
  <c r="Q273" i="18"/>
  <c r="W272" i="18"/>
  <c r="R272" i="18"/>
  <c r="O272" i="18"/>
  <c r="Q272" i="18"/>
  <c r="B272" i="18"/>
  <c r="AF271" i="18"/>
  <c r="AE271" i="18"/>
  <c r="Q271" i="18"/>
  <c r="P271" i="18"/>
  <c r="N271" i="18"/>
  <c r="M271" i="18"/>
  <c r="AD271" i="18" s="1"/>
  <c r="L271" i="18"/>
  <c r="K271" i="18"/>
  <c r="AF270" i="18"/>
  <c r="AE270" i="18"/>
  <c r="Q270" i="18"/>
  <c r="P270" i="18"/>
  <c r="U270" i="18" s="1"/>
  <c r="AC270" i="18" s="1"/>
  <c r="N270" i="18"/>
  <c r="M270" i="18"/>
  <c r="AD270" i="18" s="1"/>
  <c r="L270" i="18"/>
  <c r="K270" i="18"/>
  <c r="AF269" i="18"/>
  <c r="AE269" i="18"/>
  <c r="Q269" i="18"/>
  <c r="P269" i="18"/>
  <c r="N269" i="18"/>
  <c r="M269" i="18"/>
  <c r="AD269" i="18" s="1"/>
  <c r="L269" i="18"/>
  <c r="K269" i="18"/>
  <c r="J269" i="18" s="1"/>
  <c r="AF268" i="18"/>
  <c r="AE268" i="18"/>
  <c r="Q268" i="18"/>
  <c r="P268" i="18"/>
  <c r="N268" i="18"/>
  <c r="M268" i="18"/>
  <c r="AD268" i="18" s="1"/>
  <c r="L268" i="18"/>
  <c r="K268" i="18"/>
  <c r="J268" i="18" s="1"/>
  <c r="AF267" i="18"/>
  <c r="AE267" i="18"/>
  <c r="Q267" i="18"/>
  <c r="N267" i="18"/>
  <c r="M267" i="18"/>
  <c r="AD267" i="18" s="1"/>
  <c r="L267" i="18"/>
  <c r="U267" i="18" s="1"/>
  <c r="AC267" i="18" s="1"/>
  <c r="K267" i="18"/>
  <c r="T267" i="18" s="1"/>
  <c r="AF266" i="18"/>
  <c r="AE266" i="18"/>
  <c r="Q266" i="18"/>
  <c r="P266" i="18"/>
  <c r="N266" i="18"/>
  <c r="M266" i="18"/>
  <c r="L266" i="18"/>
  <c r="K266" i="18"/>
  <c r="Q265" i="18"/>
  <c r="R264" i="18"/>
  <c r="Q264" i="18"/>
  <c r="B264" i="18"/>
  <c r="AF263" i="18"/>
  <c r="AE263" i="18"/>
  <c r="Q263" i="18"/>
  <c r="P263" i="18"/>
  <c r="N263" i="18"/>
  <c r="M263" i="18"/>
  <c r="AD263" i="18" s="1"/>
  <c r="L263" i="18"/>
  <c r="K263" i="18"/>
  <c r="AD262" i="18"/>
  <c r="AA262" i="18" s="1"/>
  <c r="V262" i="18"/>
  <c r="S262" i="18" s="1"/>
  <c r="Q262" i="18"/>
  <c r="AF261" i="18"/>
  <c r="AE261" i="18"/>
  <c r="Q261" i="18"/>
  <c r="P261" i="18"/>
  <c r="N261" i="18"/>
  <c r="M261" i="18"/>
  <c r="AD261" i="18" s="1"/>
  <c r="L261" i="18"/>
  <c r="K261" i="18"/>
  <c r="AF260" i="18"/>
  <c r="AE260" i="18"/>
  <c r="AD260" i="18"/>
  <c r="V260" i="18"/>
  <c r="U260" i="18"/>
  <c r="AC260" i="18" s="1"/>
  <c r="T260" i="18"/>
  <c r="AB260" i="18" s="1"/>
  <c r="Q260" i="18"/>
  <c r="N260" i="18"/>
  <c r="AF259" i="18"/>
  <c r="AE259" i="18"/>
  <c r="Q259" i="18"/>
  <c r="P259" i="18"/>
  <c r="N259" i="18"/>
  <c r="M259" i="18"/>
  <c r="AD259" i="18" s="1"/>
  <c r="L259" i="18"/>
  <c r="K259" i="18"/>
  <c r="AF258" i="18"/>
  <c r="AE258" i="18"/>
  <c r="Q258" i="18"/>
  <c r="P258" i="18"/>
  <c r="N258" i="18"/>
  <c r="M258" i="18"/>
  <c r="AD258" i="18" s="1"/>
  <c r="L258" i="18"/>
  <c r="K258" i="18"/>
  <c r="AF257" i="18"/>
  <c r="AE257" i="18"/>
  <c r="Q257" i="18"/>
  <c r="P257" i="18"/>
  <c r="U257" i="18" s="1"/>
  <c r="AC257" i="18" s="1"/>
  <c r="N257" i="18"/>
  <c r="M257" i="18"/>
  <c r="AD257" i="18" s="1"/>
  <c r="L257" i="18"/>
  <c r="K257" i="18"/>
  <c r="AF256" i="18"/>
  <c r="AE256" i="18"/>
  <c r="Q256" i="18"/>
  <c r="P256" i="18"/>
  <c r="O256" i="18"/>
  <c r="N256" i="18"/>
  <c r="M256" i="18"/>
  <c r="AD256" i="18" s="1"/>
  <c r="L256" i="18"/>
  <c r="K256" i="18"/>
  <c r="AF255" i="18"/>
  <c r="AE255" i="18"/>
  <c r="Q255" i="18"/>
  <c r="P255" i="18"/>
  <c r="O255" i="18"/>
  <c r="N255" i="18"/>
  <c r="M255" i="18"/>
  <c r="AD255" i="18" s="1"/>
  <c r="L255" i="18"/>
  <c r="U255" i="18" s="1"/>
  <c r="AC255" i="18" s="1"/>
  <c r="K255" i="18"/>
  <c r="AF254" i="18"/>
  <c r="AE254" i="18"/>
  <c r="Q254" i="18"/>
  <c r="P254" i="18"/>
  <c r="O254" i="18"/>
  <c r="N254" i="18"/>
  <c r="M254" i="18"/>
  <c r="AD254" i="18" s="1"/>
  <c r="L254" i="18"/>
  <c r="U254" i="18" s="1"/>
  <c r="AC254" i="18" s="1"/>
  <c r="K254" i="18"/>
  <c r="AF253" i="18"/>
  <c r="AE253" i="18"/>
  <c r="Q253" i="18"/>
  <c r="P253" i="18"/>
  <c r="V253" i="18" s="1"/>
  <c r="N253" i="18"/>
  <c r="M253" i="18"/>
  <c r="AD253" i="18" s="1"/>
  <c r="L253" i="18"/>
  <c r="K253" i="18"/>
  <c r="AF252" i="18"/>
  <c r="AE252" i="18"/>
  <c r="Q252" i="18"/>
  <c r="P252" i="18"/>
  <c r="V252" i="18" s="1"/>
  <c r="N252" i="18"/>
  <c r="M252" i="18"/>
  <c r="AD252" i="18" s="1"/>
  <c r="L252" i="18"/>
  <c r="K252" i="18"/>
  <c r="AD251" i="18"/>
  <c r="AA251" i="18" s="1"/>
  <c r="V251" i="18"/>
  <c r="Q251" i="18"/>
  <c r="AD250" i="18"/>
  <c r="AA250" i="18" s="1"/>
  <c r="V250" i="18"/>
  <c r="Q250" i="18"/>
  <c r="AD249" i="18"/>
  <c r="AA249" i="18" s="1"/>
  <c r="V249" i="18"/>
  <c r="Q249" i="18"/>
  <c r="AF248" i="18"/>
  <c r="AE248" i="18"/>
  <c r="Q248" i="18"/>
  <c r="P248" i="18"/>
  <c r="U248" i="18" s="1"/>
  <c r="N248" i="18"/>
  <c r="M248" i="18"/>
  <c r="L248" i="18"/>
  <c r="K248" i="18"/>
  <c r="Q247" i="18"/>
  <c r="R246" i="18"/>
  <c r="B246" i="18"/>
  <c r="AF244" i="18"/>
  <c r="AE244" i="18"/>
  <c r="Q244" i="18"/>
  <c r="P244" i="18"/>
  <c r="N244" i="18"/>
  <c r="M244" i="18"/>
  <c r="AD244" i="18" s="1"/>
  <c r="L244" i="18"/>
  <c r="K244" i="18"/>
  <c r="Q243" i="18"/>
  <c r="P243" i="18"/>
  <c r="T243" i="18" s="1"/>
  <c r="N243" i="18"/>
  <c r="M243" i="18"/>
  <c r="AD243" i="18" s="1"/>
  <c r="L243" i="18"/>
  <c r="K243" i="18"/>
  <c r="AF242" i="18"/>
  <c r="AE242" i="18"/>
  <c r="Q242" i="18"/>
  <c r="P242" i="18"/>
  <c r="N242" i="18"/>
  <c r="M242" i="18"/>
  <c r="AD242" i="18" s="1"/>
  <c r="L242" i="18"/>
  <c r="U242" i="18" s="1"/>
  <c r="AC242" i="18" s="1"/>
  <c r="K242" i="18"/>
  <c r="AD241" i="18"/>
  <c r="AA241" i="18" s="1"/>
  <c r="V241" i="18"/>
  <c r="Q241" i="18"/>
  <c r="AD240" i="18"/>
  <c r="AA240" i="18" s="1"/>
  <c r="V240" i="18"/>
  <c r="Q240" i="18"/>
  <c r="AF239" i="18"/>
  <c r="AE239" i="18"/>
  <c r="Q239" i="18"/>
  <c r="P239" i="18"/>
  <c r="O239" i="18"/>
  <c r="N239" i="18"/>
  <c r="M239" i="18"/>
  <c r="AD239" i="18" s="1"/>
  <c r="L239" i="18"/>
  <c r="K239" i="18"/>
  <c r="AD238" i="18"/>
  <c r="AA238" i="18" s="1"/>
  <c r="V238" i="18"/>
  <c r="S238" i="18" s="1"/>
  <c r="Q238" i="18"/>
  <c r="AF237" i="18"/>
  <c r="AE237" i="18"/>
  <c r="Q237" i="18"/>
  <c r="P237" i="18"/>
  <c r="O237" i="18"/>
  <c r="N237" i="18"/>
  <c r="M237" i="18"/>
  <c r="AD237" i="18" s="1"/>
  <c r="L237" i="18"/>
  <c r="U237" i="18" s="1"/>
  <c r="AC237" i="18" s="1"/>
  <c r="K237" i="18"/>
  <c r="AF236" i="18"/>
  <c r="AE236" i="18"/>
  <c r="Q236" i="18"/>
  <c r="P236" i="18"/>
  <c r="O236" i="18"/>
  <c r="N236" i="18"/>
  <c r="M236" i="18"/>
  <c r="AD236" i="18" s="1"/>
  <c r="L236" i="18"/>
  <c r="K236" i="18"/>
  <c r="AF235" i="18"/>
  <c r="AE235" i="18"/>
  <c r="Q235" i="18"/>
  <c r="P235" i="18"/>
  <c r="T235" i="18" s="1"/>
  <c r="AB235" i="18" s="1"/>
  <c r="N235" i="18"/>
  <c r="M235" i="18"/>
  <c r="AD235" i="18" s="1"/>
  <c r="L235" i="18"/>
  <c r="K235" i="18"/>
  <c r="AF234" i="18"/>
  <c r="AE234" i="18"/>
  <c r="Q234" i="18"/>
  <c r="P234" i="18"/>
  <c r="N234" i="18"/>
  <c r="M234" i="18"/>
  <c r="L234" i="18"/>
  <c r="K234" i="18"/>
  <c r="N59" i="18"/>
  <c r="M13" i="18"/>
  <c r="M15" i="18"/>
  <c r="M16" i="18"/>
  <c r="M20" i="18"/>
  <c r="M24" i="18"/>
  <c r="M25" i="18"/>
  <c r="M26" i="18"/>
  <c r="L13" i="18"/>
  <c r="L15" i="18"/>
  <c r="L16" i="18"/>
  <c r="L20" i="18"/>
  <c r="L24" i="18"/>
  <c r="L25" i="18"/>
  <c r="L26" i="18"/>
  <c r="K13" i="18"/>
  <c r="K15" i="18"/>
  <c r="K16" i="18"/>
  <c r="K20" i="18"/>
  <c r="K24" i="18"/>
  <c r="K25" i="18"/>
  <c r="K26" i="18"/>
  <c r="N13" i="18"/>
  <c r="N15" i="18"/>
  <c r="N16" i="18"/>
  <c r="N20" i="18"/>
  <c r="N24" i="18"/>
  <c r="N25" i="18"/>
  <c r="N26" i="18"/>
  <c r="J13" i="18"/>
  <c r="J15" i="18"/>
  <c r="J16" i="18"/>
  <c r="J20" i="18"/>
  <c r="J24" i="18"/>
  <c r="J25" i="18"/>
  <c r="J26" i="18"/>
  <c r="I10" i="18"/>
  <c r="I11" i="18"/>
  <c r="I12" i="18"/>
  <c r="I13" i="18"/>
  <c r="I14" i="18"/>
  <c r="I15" i="18"/>
  <c r="I16" i="18"/>
  <c r="I17" i="18"/>
  <c r="I18" i="18"/>
  <c r="I19" i="18"/>
  <c r="I20" i="18"/>
  <c r="I23" i="18"/>
  <c r="I24" i="18"/>
  <c r="I25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9" i="18"/>
  <c r="I70" i="18"/>
  <c r="I71" i="18"/>
  <c r="P222" i="18"/>
  <c r="P220" i="18"/>
  <c r="V146" i="18"/>
  <c r="M148" i="18"/>
  <c r="V148" i="18" s="1"/>
  <c r="M146" i="18"/>
  <c r="K148" i="18"/>
  <c r="K146" i="18"/>
  <c r="M222" i="18"/>
  <c r="M220" i="18"/>
  <c r="K222" i="18"/>
  <c r="K220" i="18"/>
  <c r="AF181" i="18"/>
  <c r="AF182" i="18"/>
  <c r="AE181" i="18"/>
  <c r="AE182" i="18"/>
  <c r="P181" i="18"/>
  <c r="T181" i="18" s="1"/>
  <c r="AB181" i="18" s="1"/>
  <c r="O181" i="18"/>
  <c r="N181" i="18"/>
  <c r="M181" i="18"/>
  <c r="L181" i="18"/>
  <c r="K181" i="18"/>
  <c r="Q181" i="18"/>
  <c r="B223" i="18"/>
  <c r="B218" i="18"/>
  <c r="B204" i="18"/>
  <c r="B198" i="18"/>
  <c r="B190" i="18"/>
  <c r="B172" i="18"/>
  <c r="X970" i="18" l="1"/>
  <c r="AF964" i="18"/>
  <c r="R970" i="18"/>
  <c r="U928" i="18"/>
  <c r="AC928" i="18" s="1"/>
  <c r="T928" i="18"/>
  <c r="U870" i="18"/>
  <c r="AC870" i="18" s="1"/>
  <c r="R897" i="18"/>
  <c r="P897" i="18" s="1"/>
  <c r="V928" i="18"/>
  <c r="U935" i="18"/>
  <c r="AC935" i="18" s="1"/>
  <c r="X824" i="18"/>
  <c r="X751" i="18"/>
  <c r="U807" i="18"/>
  <c r="AC807" i="18" s="1"/>
  <c r="T780" i="18"/>
  <c r="R824" i="18"/>
  <c r="R751" i="18"/>
  <c r="T707" i="18"/>
  <c r="U696" i="18"/>
  <c r="U695" i="18"/>
  <c r="AC695" i="18" s="1"/>
  <c r="AA489" i="18"/>
  <c r="V675" i="18"/>
  <c r="AD675" i="18" s="1"/>
  <c r="U663" i="18"/>
  <c r="AC663" i="18" s="1"/>
  <c r="U622" i="18"/>
  <c r="AC622" i="18" s="1"/>
  <c r="X601" i="18"/>
  <c r="U551" i="18"/>
  <c r="AF519" i="18"/>
  <c r="X525" i="18"/>
  <c r="V445" i="18"/>
  <c r="AD445" i="18" s="1"/>
  <c r="U421" i="18"/>
  <c r="AC421" i="18" s="1"/>
  <c r="U420" i="18"/>
  <c r="AC420" i="18" s="1"/>
  <c r="U419" i="18"/>
  <c r="AC419" i="18" s="1"/>
  <c r="U418" i="18"/>
  <c r="AC418" i="18" s="1"/>
  <c r="U393" i="18"/>
  <c r="V355" i="18"/>
  <c r="U317" i="18"/>
  <c r="AC317" i="18" s="1"/>
  <c r="U316" i="18"/>
  <c r="V315" i="18"/>
  <c r="X371" i="18"/>
  <c r="AF365" i="18"/>
  <c r="J935" i="18"/>
  <c r="V940" i="18"/>
  <c r="L950" i="18"/>
  <c r="V966" i="18"/>
  <c r="V941" i="18"/>
  <c r="V957" i="18"/>
  <c r="V960" i="18"/>
  <c r="V947" i="18"/>
  <c r="AD947" i="18" s="1"/>
  <c r="T960" i="18"/>
  <c r="T841" i="18"/>
  <c r="V893" i="18"/>
  <c r="T838" i="18"/>
  <c r="T842" i="18"/>
  <c r="AD866" i="18"/>
  <c r="M877" i="18"/>
  <c r="J890" i="18"/>
  <c r="U890" i="18"/>
  <c r="AC890" i="18" s="1"/>
  <c r="V841" i="18"/>
  <c r="T851" i="18"/>
  <c r="J876" i="18"/>
  <c r="J880" i="18"/>
  <c r="V880" i="18"/>
  <c r="J881" i="18"/>
  <c r="T778" i="18"/>
  <c r="AB778" i="18" s="1"/>
  <c r="V792" i="18"/>
  <c r="V801" i="18"/>
  <c r="AD801" i="18" s="1"/>
  <c r="V807" i="18"/>
  <c r="J808" i="18"/>
  <c r="V808" i="18"/>
  <c r="J810" i="18"/>
  <c r="T768" i="18"/>
  <c r="AB768" i="18" s="1"/>
  <c r="V782" i="18"/>
  <c r="T802" i="18"/>
  <c r="V820" i="18"/>
  <c r="J770" i="18"/>
  <c r="AB774" i="18"/>
  <c r="V816" i="18"/>
  <c r="T706" i="18"/>
  <c r="AB706" i="18" s="1"/>
  <c r="V738" i="18"/>
  <c r="V743" i="18"/>
  <c r="N717" i="18"/>
  <c r="V728" i="18"/>
  <c r="AD728" i="18" s="1"/>
  <c r="V729" i="18"/>
  <c r="AD729" i="18" s="1"/>
  <c r="J737" i="18"/>
  <c r="T697" i="18"/>
  <c r="AB697" i="18" s="1"/>
  <c r="U719" i="18"/>
  <c r="T614" i="18"/>
  <c r="V635" i="18"/>
  <c r="T650" i="18"/>
  <c r="AB650" i="18" s="1"/>
  <c r="T660" i="18"/>
  <c r="J614" i="18"/>
  <c r="T615" i="18"/>
  <c r="J637" i="18"/>
  <c r="J649" i="18"/>
  <c r="V616" i="18"/>
  <c r="V655" i="18"/>
  <c r="AD655" i="18" s="1"/>
  <c r="V656" i="18"/>
  <c r="AD656" i="18" s="1"/>
  <c r="T566" i="18"/>
  <c r="AB566" i="18" s="1"/>
  <c r="T571" i="18"/>
  <c r="AB571" i="18" s="1"/>
  <c r="U574" i="18"/>
  <c r="AC574" i="18" s="1"/>
  <c r="M581" i="18"/>
  <c r="T537" i="18"/>
  <c r="U556" i="18"/>
  <c r="AC556" i="18" s="1"/>
  <c r="T594" i="18"/>
  <c r="AB594" i="18" s="1"/>
  <c r="T545" i="18"/>
  <c r="J586" i="18"/>
  <c r="J589" i="18"/>
  <c r="T461" i="18"/>
  <c r="J469" i="18"/>
  <c r="N499" i="18"/>
  <c r="J495" i="18"/>
  <c r="J496" i="18"/>
  <c r="J497" i="18"/>
  <c r="J498" i="18"/>
  <c r="T462" i="18"/>
  <c r="V463" i="18"/>
  <c r="V502" i="18"/>
  <c r="AD502" i="18" s="1"/>
  <c r="V503" i="18"/>
  <c r="AD503" i="18" s="1"/>
  <c r="V507" i="18"/>
  <c r="V508" i="18"/>
  <c r="V509" i="18"/>
  <c r="V510" i="18"/>
  <c r="V518" i="18"/>
  <c r="M491" i="18"/>
  <c r="T481" i="18"/>
  <c r="V404" i="18"/>
  <c r="T421" i="18"/>
  <c r="T432" i="18"/>
  <c r="AB432" i="18" s="1"/>
  <c r="T433" i="18"/>
  <c r="AB433" i="18" s="1"/>
  <c r="T393" i="18"/>
  <c r="V438" i="18"/>
  <c r="T445" i="18"/>
  <c r="AB445" i="18" s="1"/>
  <c r="T446" i="18"/>
  <c r="AB446" i="18" s="1"/>
  <c r="U940" i="18"/>
  <c r="AC940" i="18" s="1"/>
  <c r="U960" i="18"/>
  <c r="AC960" i="18" s="1"/>
  <c r="U943" i="18"/>
  <c r="AC943" i="18" s="1"/>
  <c r="U893" i="18"/>
  <c r="T873" i="18"/>
  <c r="U875" i="18"/>
  <c r="AC875" i="18" s="1"/>
  <c r="U883" i="18"/>
  <c r="AC883" i="18" s="1"/>
  <c r="T800" i="18"/>
  <c r="AB800" i="18" s="1"/>
  <c r="U801" i="18"/>
  <c r="AC801" i="18" s="1"/>
  <c r="U822" i="18"/>
  <c r="AC822" i="18" s="1"/>
  <c r="V802" i="18"/>
  <c r="AD802" i="18" s="1"/>
  <c r="T807" i="18"/>
  <c r="AB807" i="18" s="1"/>
  <c r="T636" i="18"/>
  <c r="U650" i="18"/>
  <c r="AC650" i="18" s="1"/>
  <c r="U624" i="18"/>
  <c r="AC624" i="18" s="1"/>
  <c r="U639" i="18"/>
  <c r="AC639" i="18" s="1"/>
  <c r="U675" i="18"/>
  <c r="AC675" i="18" s="1"/>
  <c r="V624" i="18"/>
  <c r="U538" i="18"/>
  <c r="U560" i="18"/>
  <c r="AC560" i="18" s="1"/>
  <c r="U562" i="18"/>
  <c r="AC562" i="18" s="1"/>
  <c r="AC479" i="18"/>
  <c r="U511" i="18"/>
  <c r="AC511" i="18" s="1"/>
  <c r="V405" i="18"/>
  <c r="V430" i="18"/>
  <c r="V446" i="18"/>
  <c r="AD446" i="18" s="1"/>
  <c r="U402" i="18"/>
  <c r="AC402" i="18" s="1"/>
  <c r="U403" i="18"/>
  <c r="AC403" i="18" s="1"/>
  <c r="T405" i="18"/>
  <c r="V312" i="18"/>
  <c r="U348" i="18"/>
  <c r="AC348" i="18" s="1"/>
  <c r="U367" i="18"/>
  <c r="U368" i="18"/>
  <c r="AC368" i="18" s="1"/>
  <c r="U331" i="18"/>
  <c r="AC331" i="18" s="1"/>
  <c r="U332" i="18"/>
  <c r="AC332" i="18" s="1"/>
  <c r="U334" i="18"/>
  <c r="V348" i="18"/>
  <c r="AD348" i="18" s="1"/>
  <c r="V368" i="18"/>
  <c r="AD368" i="18" s="1"/>
  <c r="T312" i="18"/>
  <c r="U325" i="18"/>
  <c r="AC325" i="18" s="1"/>
  <c r="V280" i="18"/>
  <c r="T254" i="18"/>
  <c r="U181" i="18"/>
  <c r="AC181" i="18" s="1"/>
  <c r="U283" i="18"/>
  <c r="AC283" i="18" s="1"/>
  <c r="U282" i="18"/>
  <c r="AC282" i="18" s="1"/>
  <c r="U281" i="18"/>
  <c r="AC281" i="18" s="1"/>
  <c r="U275" i="18"/>
  <c r="AC275" i="18" s="1"/>
  <c r="V275" i="18"/>
  <c r="AD275" i="18" s="1"/>
  <c r="X67" i="18"/>
  <c r="X73" i="18" s="1"/>
  <c r="X224" i="18"/>
  <c r="K69" i="18"/>
  <c r="K71" i="18"/>
  <c r="N246" i="18"/>
  <c r="AF246" i="18"/>
  <c r="V235" i="18"/>
  <c r="T236" i="18"/>
  <c r="J253" i="18"/>
  <c r="J254" i="18"/>
  <c r="V255" i="18"/>
  <c r="J270" i="18"/>
  <c r="U295" i="18"/>
  <c r="AC295" i="18" s="1"/>
  <c r="N319" i="18"/>
  <c r="V307" i="18"/>
  <c r="T309" i="18"/>
  <c r="J310" i="18"/>
  <c r="U315" i="18"/>
  <c r="AC315" i="18" s="1"/>
  <c r="V328" i="18"/>
  <c r="AF345" i="18"/>
  <c r="AE351" i="18"/>
  <c r="AD359" i="18"/>
  <c r="AA359" i="18" s="1"/>
  <c r="T367" i="18"/>
  <c r="AB367" i="18" s="1"/>
  <c r="N414" i="18"/>
  <c r="AF422" i="18"/>
  <c r="AE428" i="18"/>
  <c r="U431" i="18"/>
  <c r="AC431" i="18" s="1"/>
  <c r="V433" i="18"/>
  <c r="J441" i="18"/>
  <c r="U441" i="18"/>
  <c r="AC441" i="18" s="1"/>
  <c r="J463" i="18"/>
  <c r="U475" i="18"/>
  <c r="T479" i="18"/>
  <c r="AB479" i="18" s="1"/>
  <c r="V501" i="18"/>
  <c r="J502" i="18"/>
  <c r="J503" i="18"/>
  <c r="J508" i="18"/>
  <c r="J509" i="18"/>
  <c r="J510" i="18"/>
  <c r="J511" i="18"/>
  <c r="U512" i="18"/>
  <c r="AC512" i="18" s="1"/>
  <c r="AF549" i="18"/>
  <c r="V538" i="18"/>
  <c r="T540" i="18"/>
  <c r="T542" i="18"/>
  <c r="T546" i="18"/>
  <c r="J547" i="18"/>
  <c r="AF567" i="18"/>
  <c r="V560" i="18"/>
  <c r="T562" i="18"/>
  <c r="AB562" i="18" s="1"/>
  <c r="S563" i="18"/>
  <c r="Z563" i="18" s="1"/>
  <c r="AF595" i="18"/>
  <c r="T587" i="18"/>
  <c r="J588" i="18"/>
  <c r="V591" i="18"/>
  <c r="AD592" i="18"/>
  <c r="AA592" i="18" s="1"/>
  <c r="AF644" i="18"/>
  <c r="P644" i="18"/>
  <c r="M652" i="18"/>
  <c r="T651" i="18"/>
  <c r="AB651" i="18" s="1"/>
  <c r="U656" i="18"/>
  <c r="AC656" i="18" s="1"/>
  <c r="T663" i="18"/>
  <c r="AB663" i="18" s="1"/>
  <c r="J668" i="18"/>
  <c r="V668" i="18"/>
  <c r="J669" i="18"/>
  <c r="T480" i="18"/>
  <c r="AB480" i="18" s="1"/>
  <c r="J483" i="18"/>
  <c r="V512" i="18"/>
  <c r="V547" i="18"/>
  <c r="J632" i="18"/>
  <c r="J633" i="18"/>
  <c r="J634" i="18"/>
  <c r="O644" i="18"/>
  <c r="T637" i="18"/>
  <c r="AB637" i="18" s="1"/>
  <c r="J639" i="18"/>
  <c r="N658" i="18"/>
  <c r="T656" i="18"/>
  <c r="T661" i="18"/>
  <c r="AB661" i="18" s="1"/>
  <c r="J670" i="18"/>
  <c r="J676" i="18"/>
  <c r="V676" i="18"/>
  <c r="AD676" i="18" s="1"/>
  <c r="P677" i="18"/>
  <c r="V220" i="18"/>
  <c r="M71" i="18"/>
  <c r="U235" i="18"/>
  <c r="AC235" i="18" s="1"/>
  <c r="V239" i="18"/>
  <c r="V254" i="18"/>
  <c r="J263" i="18"/>
  <c r="J266" i="18"/>
  <c r="J271" i="18"/>
  <c r="M278" i="18"/>
  <c r="U276" i="18"/>
  <c r="AC276" i="18" s="1"/>
  <c r="N292" i="18"/>
  <c r="AE292" i="18"/>
  <c r="J312" i="18"/>
  <c r="AD312" i="18"/>
  <c r="B371" i="18"/>
  <c r="K337" i="18"/>
  <c r="V321" i="18"/>
  <c r="J326" i="18"/>
  <c r="T329" i="18"/>
  <c r="U336" i="18"/>
  <c r="AC336" i="18" s="1"/>
  <c r="V340" i="18"/>
  <c r="U344" i="18"/>
  <c r="AC344" i="18" s="1"/>
  <c r="AF351" i="18"/>
  <c r="J349" i="18"/>
  <c r="J350" i="18"/>
  <c r="J356" i="18"/>
  <c r="AF370" i="18"/>
  <c r="J369" i="18"/>
  <c r="AF396" i="18"/>
  <c r="O414" i="18"/>
  <c r="AD405" i="18"/>
  <c r="U413" i="18"/>
  <c r="AC413" i="18" s="1"/>
  <c r="L422" i="18"/>
  <c r="J426" i="18"/>
  <c r="P428" i="18"/>
  <c r="J430" i="18"/>
  <c r="AF442" i="18"/>
  <c r="U433" i="18"/>
  <c r="AC433" i="18" s="1"/>
  <c r="V434" i="18"/>
  <c r="J435" i="18"/>
  <c r="V435" i="18"/>
  <c r="J436" i="18"/>
  <c r="U470" i="18"/>
  <c r="N491" i="18"/>
  <c r="AC480" i="18"/>
  <c r="O491" i="18"/>
  <c r="P505" i="18"/>
  <c r="J514" i="18"/>
  <c r="V515" i="18"/>
  <c r="P524" i="18"/>
  <c r="M549" i="18"/>
  <c r="T538" i="18"/>
  <c r="V542" i="18"/>
  <c r="V546" i="18"/>
  <c r="T560" i="18"/>
  <c r="V562" i="18"/>
  <c r="J564" i="18"/>
  <c r="V564" i="18"/>
  <c r="AF575" i="18"/>
  <c r="V578" i="18"/>
  <c r="AD578" i="18" s="1"/>
  <c r="L595" i="18"/>
  <c r="T591" i="18"/>
  <c r="P595" i="18"/>
  <c r="R678" i="18"/>
  <c r="P678" i="18" s="1"/>
  <c r="M644" i="18"/>
  <c r="U637" i="18"/>
  <c r="AC637" i="18" s="1"/>
  <c r="T639" i="18"/>
  <c r="AB639" i="18" s="1"/>
  <c r="J643" i="18"/>
  <c r="K652" i="18"/>
  <c r="T649" i="18"/>
  <c r="AB649" i="18" s="1"/>
  <c r="J650" i="18"/>
  <c r="T655" i="18"/>
  <c r="J662" i="18"/>
  <c r="J663" i="18"/>
  <c r="N699" i="18"/>
  <c r="AF699" i="18"/>
  <c r="J275" i="18"/>
  <c r="N278" i="18"/>
  <c r="J290" i="18"/>
  <c r="P292" i="18"/>
  <c r="V294" i="18"/>
  <c r="J308" i="18"/>
  <c r="J348" i="18"/>
  <c r="N351" i="18"/>
  <c r="V358" i="18"/>
  <c r="J363" i="18"/>
  <c r="J368" i="18"/>
  <c r="J385" i="18"/>
  <c r="J386" i="18"/>
  <c r="V432" i="18"/>
  <c r="J434" i="18"/>
  <c r="P447" i="18"/>
  <c r="V496" i="18"/>
  <c r="T512" i="18"/>
  <c r="S512" i="18" s="1"/>
  <c r="Z512" i="18" s="1"/>
  <c r="T547" i="18"/>
  <c r="J561" i="18"/>
  <c r="J562" i="18"/>
  <c r="J592" i="18"/>
  <c r="N626" i="18"/>
  <c r="J616" i="18"/>
  <c r="V661" i="18"/>
  <c r="T833" i="18"/>
  <c r="T854" i="18"/>
  <c r="T874" i="18"/>
  <c r="T875" i="18"/>
  <c r="M891" i="18"/>
  <c r="AE891" i="18"/>
  <c r="U880" i="18"/>
  <c r="AC880" i="18" s="1"/>
  <c r="T893" i="18"/>
  <c r="AB893" i="18" s="1"/>
  <c r="J894" i="18"/>
  <c r="T894" i="18"/>
  <c r="AB894" i="18" s="1"/>
  <c r="L918" i="18"/>
  <c r="V908" i="18"/>
  <c r="M936" i="18"/>
  <c r="AE936" i="18"/>
  <c r="U930" i="18"/>
  <c r="AC930" i="18" s="1"/>
  <c r="J931" i="18"/>
  <c r="V935" i="18"/>
  <c r="J942" i="18"/>
  <c r="U942" i="18"/>
  <c r="AC942" i="18" s="1"/>
  <c r="M950" i="18"/>
  <c r="T963" i="18"/>
  <c r="AB963" i="18" s="1"/>
  <c r="V727" i="18"/>
  <c r="J729" i="18"/>
  <c r="J730" i="18"/>
  <c r="J734" i="18"/>
  <c r="J735" i="18"/>
  <c r="J736" i="18"/>
  <c r="J740" i="18"/>
  <c r="L790" i="18"/>
  <c r="J809" i="18"/>
  <c r="T809" i="18"/>
  <c r="AB809" i="18" s="1"/>
  <c r="J813" i="18"/>
  <c r="U820" i="18"/>
  <c r="P823" i="18"/>
  <c r="T865" i="18"/>
  <c r="T880" i="18"/>
  <c r="AB880" i="18" s="1"/>
  <c r="T881" i="18"/>
  <c r="AB881" i="18" s="1"/>
  <c r="T882" i="18"/>
  <c r="AB882" i="18" s="1"/>
  <c r="J884" i="18"/>
  <c r="J885" i="18"/>
  <c r="T895" i="18"/>
  <c r="AB895" i="18" s="1"/>
  <c r="V930" i="18"/>
  <c r="K677" i="18"/>
  <c r="V674" i="18"/>
  <c r="T675" i="18"/>
  <c r="AB675" i="18" s="1"/>
  <c r="U697" i="18"/>
  <c r="AC697" i="18" s="1"/>
  <c r="V701" i="18"/>
  <c r="U714" i="18"/>
  <c r="AC714" i="18" s="1"/>
  <c r="L725" i="18"/>
  <c r="J741" i="18"/>
  <c r="V741" i="18"/>
  <c r="U744" i="18"/>
  <c r="AC744" i="18" s="1"/>
  <c r="M772" i="18"/>
  <c r="V762" i="18"/>
  <c r="T763" i="18"/>
  <c r="AB763" i="18" s="1"/>
  <c r="J765" i="18"/>
  <c r="U768" i="18"/>
  <c r="AC768" i="18" s="1"/>
  <c r="T769" i="18"/>
  <c r="J774" i="18"/>
  <c r="AE798" i="18"/>
  <c r="P798" i="18"/>
  <c r="U800" i="18"/>
  <c r="T801" i="18"/>
  <c r="AB801" i="18" s="1"/>
  <c r="L818" i="18"/>
  <c r="U809" i="18"/>
  <c r="AC809" i="18" s="1"/>
  <c r="U810" i="18"/>
  <c r="AC810" i="18" s="1"/>
  <c r="M823" i="18"/>
  <c r="T820" i="18"/>
  <c r="AB820" i="18" s="1"/>
  <c r="J821" i="18"/>
  <c r="V821" i="18"/>
  <c r="AD821" i="18" s="1"/>
  <c r="J822" i="18"/>
  <c r="J823" i="18" s="1"/>
  <c r="T822" i="18"/>
  <c r="AB822" i="18" s="1"/>
  <c r="V833" i="18"/>
  <c r="U834" i="18"/>
  <c r="AC834" i="18" s="1"/>
  <c r="U841" i="18"/>
  <c r="AC841" i="18" s="1"/>
  <c r="V851" i="18"/>
  <c r="AF863" i="18"/>
  <c r="V854" i="18"/>
  <c r="J856" i="18"/>
  <c r="U856" i="18"/>
  <c r="AC856" i="18" s="1"/>
  <c r="J857" i="18"/>
  <c r="U857" i="18"/>
  <c r="AC857" i="18" s="1"/>
  <c r="J858" i="18"/>
  <c r="U858" i="18"/>
  <c r="AC858" i="18" s="1"/>
  <c r="J860" i="18"/>
  <c r="V860" i="18"/>
  <c r="V875" i="18"/>
  <c r="AD875" i="18" s="1"/>
  <c r="K891" i="18"/>
  <c r="V879" i="18"/>
  <c r="U882" i="18"/>
  <c r="AC882" i="18" s="1"/>
  <c r="J883" i="18"/>
  <c r="J886" i="18"/>
  <c r="V889" i="18"/>
  <c r="U895" i="18"/>
  <c r="AC895" i="18" s="1"/>
  <c r="K936" i="18"/>
  <c r="AF936" i="18"/>
  <c r="J929" i="18"/>
  <c r="T929" i="18"/>
  <c r="AB929" i="18" s="1"/>
  <c r="T935" i="18"/>
  <c r="AB935" i="18" s="1"/>
  <c r="AF944" i="18"/>
  <c r="K950" i="18"/>
  <c r="V952" i="18"/>
  <c r="J953" i="18"/>
  <c r="V953" i="18"/>
  <c r="V954" i="18"/>
  <c r="U957" i="18"/>
  <c r="AC957" i="18" s="1"/>
  <c r="J958" i="18"/>
  <c r="J961" i="18"/>
  <c r="J966" i="18"/>
  <c r="J967" i="18"/>
  <c r="V690" i="18"/>
  <c r="J705" i="18"/>
  <c r="U705" i="18"/>
  <c r="AC705" i="18" s="1"/>
  <c r="AF717" i="18"/>
  <c r="T708" i="18"/>
  <c r="P731" i="18"/>
  <c r="J747" i="18"/>
  <c r="V747" i="18"/>
  <c r="J748" i="18"/>
  <c r="V748" i="18"/>
  <c r="AD748" i="18" s="1"/>
  <c r="J749" i="18"/>
  <c r="V749" i="18"/>
  <c r="AD749" i="18" s="1"/>
  <c r="AF772" i="18"/>
  <c r="J794" i="18"/>
  <c r="V794" i="18"/>
  <c r="J795" i="18"/>
  <c r="V795" i="18"/>
  <c r="J796" i="18"/>
  <c r="V796" i="18"/>
  <c r="J797" i="18"/>
  <c r="V797" i="18"/>
  <c r="M804" i="18"/>
  <c r="AF804" i="18"/>
  <c r="M818" i="18"/>
  <c r="T806" i="18"/>
  <c r="AB806" i="18" s="1"/>
  <c r="J816" i="18"/>
  <c r="T852" i="18"/>
  <c r="V882" i="18"/>
  <c r="V895" i="18"/>
  <c r="AD895" i="18" s="1"/>
  <c r="J907" i="18"/>
  <c r="T916" i="18"/>
  <c r="AB916" i="18" s="1"/>
  <c r="T930" i="18"/>
  <c r="AB930" i="18" s="1"/>
  <c r="AD181" i="18"/>
  <c r="V181" i="18"/>
  <c r="S181" i="18" s="1"/>
  <c r="Z181" i="18" s="1"/>
  <c r="T252" i="18"/>
  <c r="J252" i="18"/>
  <c r="T268" i="18"/>
  <c r="B224" i="18"/>
  <c r="V222" i="18"/>
  <c r="AE246" i="18"/>
  <c r="T261" i="18"/>
  <c r="AB261" i="18" s="1"/>
  <c r="V261" i="18"/>
  <c r="T266" i="18"/>
  <c r="V266" i="18"/>
  <c r="V282" i="18"/>
  <c r="T282" i="18"/>
  <c r="AB282" i="18" s="1"/>
  <c r="J296" i="18"/>
  <c r="T296" i="18"/>
  <c r="AB296" i="18" s="1"/>
  <c r="J316" i="18"/>
  <c r="T316" i="18"/>
  <c r="V317" i="18"/>
  <c r="L337" i="18"/>
  <c r="T347" i="18"/>
  <c r="T349" i="18"/>
  <c r="AB349" i="18" s="1"/>
  <c r="AE365" i="18"/>
  <c r="AD354" i="18"/>
  <c r="V354" i="18"/>
  <c r="J357" i="18"/>
  <c r="J358" i="18"/>
  <c r="J359" i="18"/>
  <c r="J367" i="18"/>
  <c r="J370" i="18" s="1"/>
  <c r="V403" i="18"/>
  <c r="J411" i="18"/>
  <c r="T411" i="18"/>
  <c r="AB411" i="18" s="1"/>
  <c r="T424" i="18"/>
  <c r="T425" i="18"/>
  <c r="J431" i="18"/>
  <c r="V431" i="18"/>
  <c r="T431" i="18"/>
  <c r="AB431" i="18" s="1"/>
  <c r="M473" i="18"/>
  <c r="V461" i="18"/>
  <c r="J470" i="18"/>
  <c r="V470" i="18"/>
  <c r="T470" i="18"/>
  <c r="T488" i="18"/>
  <c r="T518" i="18"/>
  <c r="J518" i="18"/>
  <c r="U546" i="18"/>
  <c r="J546" i="18"/>
  <c r="V588" i="18"/>
  <c r="T588" i="18"/>
  <c r="U591" i="18"/>
  <c r="AC591" i="18" s="1"/>
  <c r="J591" i="18"/>
  <c r="AD628" i="18"/>
  <c r="T632" i="18"/>
  <c r="T633" i="18"/>
  <c r="V636" i="18"/>
  <c r="AD636" i="18"/>
  <c r="M672" i="18"/>
  <c r="V660" i="18"/>
  <c r="J660" i="18"/>
  <c r="J664" i="18"/>
  <c r="AD664" i="18"/>
  <c r="J297" i="18"/>
  <c r="V295" i="18"/>
  <c r="AD295" i="18" s="1"/>
  <c r="T308" i="18"/>
  <c r="AB308" i="18" s="1"/>
  <c r="T369" i="18"/>
  <c r="AB369" i="18" s="1"/>
  <c r="V426" i="18"/>
  <c r="AD426" i="18" s="1"/>
  <c r="T426" i="18"/>
  <c r="U432" i="18"/>
  <c r="AC432" i="18" s="1"/>
  <c r="J432" i="18"/>
  <c r="K447" i="18"/>
  <c r="J444" i="18"/>
  <c r="V444" i="18"/>
  <c r="V447" i="18" s="1"/>
  <c r="T444" i="18"/>
  <c r="AB444" i="18" s="1"/>
  <c r="AB447" i="18" s="1"/>
  <c r="U638" i="18"/>
  <c r="AC638" i="18" s="1"/>
  <c r="J638" i="18"/>
  <c r="T643" i="18"/>
  <c r="AB643" i="18" s="1"/>
  <c r="U648" i="18"/>
  <c r="AC648" i="18" s="1"/>
  <c r="J648" i="18"/>
  <c r="V657" i="18"/>
  <c r="AD657" i="18" s="1"/>
  <c r="J657" i="18"/>
  <c r="V662" i="18"/>
  <c r="T662" i="18"/>
  <c r="AB662" i="18" s="1"/>
  <c r="U236" i="18"/>
  <c r="AC236" i="18" s="1"/>
  <c r="T269" i="18"/>
  <c r="V281" i="18"/>
  <c r="M69" i="18"/>
  <c r="T234" i="18"/>
  <c r="V234" i="18"/>
  <c r="O264" i="18"/>
  <c r="J256" i="18"/>
  <c r="AE272" i="18"/>
  <c r="V267" i="18"/>
  <c r="K292" i="18"/>
  <c r="T280" i="18"/>
  <c r="V283" i="18"/>
  <c r="J287" i="18"/>
  <c r="K297" i="18"/>
  <c r="J309" i="18"/>
  <c r="O319" i="18"/>
  <c r="J315" i="18"/>
  <c r="J336" i="18"/>
  <c r="T336" i="18"/>
  <c r="J341" i="18"/>
  <c r="T341" i="18"/>
  <c r="J342" i="18"/>
  <c r="T342" i="18"/>
  <c r="J343" i="18"/>
  <c r="V343" i="18"/>
  <c r="T343" i="18"/>
  <c r="V349" i="18"/>
  <c r="AD349" i="18" s="1"/>
  <c r="T350" i="18"/>
  <c r="AB350" i="18" s="1"/>
  <c r="K365" i="18"/>
  <c r="J353" i="18"/>
  <c r="V353" i="18"/>
  <c r="T353" i="18"/>
  <c r="J364" i="18"/>
  <c r="U364" i="18"/>
  <c r="AC364" i="18" s="1"/>
  <c r="M370" i="18"/>
  <c r="AB370" i="18"/>
  <c r="N396" i="18"/>
  <c r="T389" i="18"/>
  <c r="T392" i="18"/>
  <c r="AB392" i="18" s="1"/>
  <c r="U394" i="18"/>
  <c r="AC394" i="18" s="1"/>
  <c r="V425" i="18"/>
  <c r="AD425" i="18" s="1"/>
  <c r="U426" i="18"/>
  <c r="AC426" i="18" s="1"/>
  <c r="N442" i="18"/>
  <c r="AD440" i="18"/>
  <c r="AA440" i="18" s="1"/>
  <c r="U444" i="18"/>
  <c r="U445" i="18"/>
  <c r="AC445" i="18" s="1"/>
  <c r="J445" i="18"/>
  <c r="J446" i="18"/>
  <c r="V471" i="18"/>
  <c r="T471" i="18"/>
  <c r="AB471" i="18" s="1"/>
  <c r="U558" i="18"/>
  <c r="AC558" i="18" s="1"/>
  <c r="J558" i="18"/>
  <c r="V561" i="18"/>
  <c r="T561" i="18"/>
  <c r="U239" i="18"/>
  <c r="AC239" i="18" s="1"/>
  <c r="J239" i="18"/>
  <c r="AE264" i="18"/>
  <c r="U263" i="18"/>
  <c r="AC263" i="18" s="1"/>
  <c r="N272" i="18"/>
  <c r="T271" i="18"/>
  <c r="T276" i="18"/>
  <c r="V276" i="18"/>
  <c r="AD276" i="18" s="1"/>
  <c r="V308" i="18"/>
  <c r="J325" i="18"/>
  <c r="T325" i="18"/>
  <c r="V325" i="18"/>
  <c r="T326" i="18"/>
  <c r="V326" i="18"/>
  <c r="J334" i="18"/>
  <c r="V334" i="18"/>
  <c r="T334" i="18"/>
  <c r="AB334" i="18" s="1"/>
  <c r="L365" i="18"/>
  <c r="U354" i="18"/>
  <c r="AC354" i="18" s="1"/>
  <c r="J354" i="18"/>
  <c r="T356" i="18"/>
  <c r="AB356" i="18" s="1"/>
  <c r="V369" i="18"/>
  <c r="AD369" i="18" s="1"/>
  <c r="K396" i="18"/>
  <c r="T384" i="18"/>
  <c r="T385" i="18"/>
  <c r="O448" i="18"/>
  <c r="AD414" i="18"/>
  <c r="AE414" i="18"/>
  <c r="V402" i="18"/>
  <c r="J404" i="18"/>
  <c r="J413" i="18"/>
  <c r="T413" i="18"/>
  <c r="T416" i="18"/>
  <c r="V416" i="18"/>
  <c r="K442" i="18"/>
  <c r="T430" i="18"/>
  <c r="J438" i="18"/>
  <c r="J439" i="18"/>
  <c r="L473" i="18"/>
  <c r="J461" i="18"/>
  <c r="V462" i="18"/>
  <c r="O525" i="18"/>
  <c r="T469" i="18"/>
  <c r="U471" i="18"/>
  <c r="AC471" i="18" s="1"/>
  <c r="K499" i="18"/>
  <c r="J493" i="18"/>
  <c r="V493" i="18"/>
  <c r="T493" i="18"/>
  <c r="J504" i="18"/>
  <c r="T504" i="18"/>
  <c r="K519" i="18"/>
  <c r="S546" i="18"/>
  <c r="Z546" i="18" s="1"/>
  <c r="U234" i="18"/>
  <c r="J244" i="18"/>
  <c r="V244" i="18"/>
  <c r="B298" i="18"/>
  <c r="K264" i="18"/>
  <c r="T248" i="18"/>
  <c r="AB248" i="18" s="1"/>
  <c r="J257" i="18"/>
  <c r="P264" i="18"/>
  <c r="L272" i="18"/>
  <c r="J267" i="18"/>
  <c r="J272" i="18" s="1"/>
  <c r="T270" i="18"/>
  <c r="L292" i="18"/>
  <c r="T283" i="18"/>
  <c r="AB283" i="18" s="1"/>
  <c r="V284" i="18"/>
  <c r="J291" i="18"/>
  <c r="U291" i="18"/>
  <c r="AC291" i="18" s="1"/>
  <c r="T295" i="18"/>
  <c r="AB295" i="18" s="1"/>
  <c r="AE319" i="18"/>
  <c r="U308" i="18"/>
  <c r="AC308" i="18" s="1"/>
  <c r="P371" i="18"/>
  <c r="AD337" i="18"/>
  <c r="AE337" i="18"/>
  <c r="U326" i="18"/>
  <c r="AC326" i="18" s="1"/>
  <c r="J327" i="18"/>
  <c r="O337" i="18"/>
  <c r="P337" i="18"/>
  <c r="AE345" i="18"/>
  <c r="U341" i="18"/>
  <c r="AC341" i="18" s="1"/>
  <c r="U342" i="18"/>
  <c r="AC342" i="18" s="1"/>
  <c r="U343" i="18"/>
  <c r="AC343" i="18" s="1"/>
  <c r="J344" i="18"/>
  <c r="V344" i="18"/>
  <c r="P345" i="18"/>
  <c r="U347" i="18"/>
  <c r="U349" i="18"/>
  <c r="AC349" i="18" s="1"/>
  <c r="M365" i="18"/>
  <c r="U356" i="18"/>
  <c r="AC356" i="18" s="1"/>
  <c r="J360" i="18"/>
  <c r="V363" i="18"/>
  <c r="N370" i="18"/>
  <c r="AE370" i="18"/>
  <c r="U369" i="18"/>
  <c r="AC369" i="18" s="1"/>
  <c r="U392" i="18"/>
  <c r="AC392" i="18" s="1"/>
  <c r="B448" i="18"/>
  <c r="K414" i="18"/>
  <c r="V398" i="18"/>
  <c r="J402" i="18"/>
  <c r="T402" i="18"/>
  <c r="T406" i="18"/>
  <c r="J407" i="18"/>
  <c r="T407" i="18"/>
  <c r="J408" i="18"/>
  <c r="T408" i="18"/>
  <c r="J409" i="18"/>
  <c r="T409" i="18"/>
  <c r="P414" i="18"/>
  <c r="V417" i="18"/>
  <c r="J418" i="18"/>
  <c r="T418" i="18"/>
  <c r="J419" i="18"/>
  <c r="T419" i="18"/>
  <c r="J420" i="18"/>
  <c r="T420" i="18"/>
  <c r="J421" i="18"/>
  <c r="V421" i="18"/>
  <c r="P422" i="18"/>
  <c r="U424" i="18"/>
  <c r="U425" i="18"/>
  <c r="AC425" i="18" s="1"/>
  <c r="AF428" i="18"/>
  <c r="AF448" i="18" s="1"/>
  <c r="L442" i="18"/>
  <c r="U434" i="18"/>
  <c r="AC434" i="18" s="1"/>
  <c r="M447" i="18"/>
  <c r="N473" i="18"/>
  <c r="U469" i="18"/>
  <c r="AC469" i="18" s="1"/>
  <c r="B525" i="18"/>
  <c r="J481" i="18"/>
  <c r="J513" i="18"/>
  <c r="J516" i="18"/>
  <c r="J521" i="18"/>
  <c r="V521" i="18"/>
  <c r="J522" i="18"/>
  <c r="V522" i="18"/>
  <c r="AD522" i="18" s="1"/>
  <c r="J523" i="18"/>
  <c r="V523" i="18"/>
  <c r="AD523" i="18" s="1"/>
  <c r="AE549" i="18"/>
  <c r="J539" i="18"/>
  <c r="O601" i="18"/>
  <c r="J545" i="18"/>
  <c r="V545" i="18"/>
  <c r="J571" i="18"/>
  <c r="V571" i="18"/>
  <c r="L581" i="18"/>
  <c r="U587" i="18"/>
  <c r="AC587" i="18" s="1"/>
  <c r="V590" i="18"/>
  <c r="S590" i="18" s="1"/>
  <c r="AD590" i="18"/>
  <c r="AA590" i="18" s="1"/>
  <c r="L626" i="18"/>
  <c r="M246" i="18"/>
  <c r="T239" i="18"/>
  <c r="T242" i="18"/>
  <c r="AB242" i="18" s="1"/>
  <c r="V243" i="18"/>
  <c r="I298" i="18"/>
  <c r="Q298" i="18" s="1"/>
  <c r="T255" i="18"/>
  <c r="J258" i="18"/>
  <c r="U258" i="18"/>
  <c r="AC258" i="18" s="1"/>
  <c r="J259" i="18"/>
  <c r="U259" i="18"/>
  <c r="AC259" i="18" s="1"/>
  <c r="P272" i="18"/>
  <c r="AF278" i="18"/>
  <c r="M292" i="18"/>
  <c r="T281" i="18"/>
  <c r="AB281" i="18" s="1"/>
  <c r="J285" i="18"/>
  <c r="V285" i="18"/>
  <c r="J286" i="18"/>
  <c r="M297" i="18"/>
  <c r="P297" i="18"/>
  <c r="L319" i="18"/>
  <c r="J317" i="18"/>
  <c r="T317" i="18"/>
  <c r="N337" i="18"/>
  <c r="V327" i="18"/>
  <c r="T328" i="18"/>
  <c r="J330" i="18"/>
  <c r="T330" i="18"/>
  <c r="J331" i="18"/>
  <c r="T331" i="18"/>
  <c r="J332" i="18"/>
  <c r="T332" i="18"/>
  <c r="N345" i="18"/>
  <c r="W371" i="18"/>
  <c r="N365" i="18"/>
  <c r="U355" i="18"/>
  <c r="AC355" i="18" s="1"/>
  <c r="V357" i="18"/>
  <c r="J361" i="18"/>
  <c r="V361" i="18"/>
  <c r="J362" i="18"/>
  <c r="K370" i="18"/>
  <c r="M396" i="18"/>
  <c r="V387" i="18"/>
  <c r="V392" i="18"/>
  <c r="L414" i="18"/>
  <c r="J403" i="18"/>
  <c r="T403" i="18"/>
  <c r="N422" i="18"/>
  <c r="AE422" i="18"/>
  <c r="W448" i="18"/>
  <c r="M428" i="18"/>
  <c r="M442" i="18"/>
  <c r="J437" i="18"/>
  <c r="N447" i="18"/>
  <c r="AE447" i="18"/>
  <c r="U446" i="18"/>
  <c r="AC446" i="18" s="1"/>
  <c r="K473" i="18"/>
  <c r="AE473" i="18"/>
  <c r="U462" i="18"/>
  <c r="AC462" i="18" s="1"/>
  <c r="T464" i="18"/>
  <c r="J466" i="18"/>
  <c r="I525" i="18"/>
  <c r="Q525" i="18" s="1"/>
  <c r="AE499" i="18"/>
  <c r="V494" i="18"/>
  <c r="AD494" i="18"/>
  <c r="AD499" i="18" s="1"/>
  <c r="U501" i="18"/>
  <c r="M519" i="18"/>
  <c r="AE519" i="18"/>
  <c r="J517" i="18"/>
  <c r="K549" i="18"/>
  <c r="J537" i="18"/>
  <c r="V537" i="18"/>
  <c r="J566" i="18"/>
  <c r="V566" i="18"/>
  <c r="J572" i="18"/>
  <c r="T572" i="18"/>
  <c r="J574" i="18"/>
  <c r="W601" i="18"/>
  <c r="J584" i="18"/>
  <c r="V584" i="18"/>
  <c r="V594" i="18"/>
  <c r="J615" i="18"/>
  <c r="V615" i="18"/>
  <c r="S640" i="18"/>
  <c r="Z640" i="18" s="1"/>
  <c r="AB640" i="18"/>
  <c r="AE652" i="18"/>
  <c r="V666" i="18"/>
  <c r="S666" i="18" s="1"/>
  <c r="AD666" i="18"/>
  <c r="AA666" i="18" s="1"/>
  <c r="V677" i="18"/>
  <c r="V623" i="18"/>
  <c r="B678" i="18"/>
  <c r="K644" i="18"/>
  <c r="T628" i="18"/>
  <c r="T646" i="18"/>
  <c r="J647" i="18"/>
  <c r="U649" i="18"/>
  <c r="AC649" i="18" s="1"/>
  <c r="U651" i="18"/>
  <c r="AC651" i="18" s="1"/>
  <c r="M658" i="18"/>
  <c r="U655" i="18"/>
  <c r="AC655" i="18" s="1"/>
  <c r="K672" i="18"/>
  <c r="AE672" i="18"/>
  <c r="U661" i="18"/>
  <c r="AC661" i="18" s="1"/>
  <c r="J665" i="18"/>
  <c r="V665" i="18"/>
  <c r="J666" i="18"/>
  <c r="J671" i="18"/>
  <c r="U671" i="18"/>
  <c r="AC671" i="18" s="1"/>
  <c r="U674" i="18"/>
  <c r="J688" i="18"/>
  <c r="T688" i="18"/>
  <c r="AE491" i="18"/>
  <c r="J482" i="18"/>
  <c r="J484" i="18"/>
  <c r="J485" i="18"/>
  <c r="J486" i="18"/>
  <c r="P491" i="18"/>
  <c r="L499" i="18"/>
  <c r="K505" i="18"/>
  <c r="N519" i="18"/>
  <c r="U518" i="18"/>
  <c r="AC518" i="18" s="1"/>
  <c r="L549" i="18"/>
  <c r="AF601" i="18"/>
  <c r="R601" i="18"/>
  <c r="P601" i="18" s="1"/>
  <c r="M567" i="18"/>
  <c r="AE567" i="18"/>
  <c r="J559" i="18"/>
  <c r="J569" i="18"/>
  <c r="U569" i="18"/>
  <c r="J570" i="18"/>
  <c r="U571" i="18"/>
  <c r="AC571" i="18" s="1"/>
  <c r="AE581" i="18"/>
  <c r="M595" i="18"/>
  <c r="J585" i="18"/>
  <c r="AE595" i="18"/>
  <c r="U588" i="18"/>
  <c r="AC588" i="18" s="1"/>
  <c r="J590" i="18"/>
  <c r="M626" i="18"/>
  <c r="O678" i="18"/>
  <c r="V617" i="18"/>
  <c r="AD624" i="18"/>
  <c r="L644" i="18"/>
  <c r="V638" i="18"/>
  <c r="J641" i="18"/>
  <c r="V641" i="18"/>
  <c r="L652" i="18"/>
  <c r="T647" i="18"/>
  <c r="AB647" i="18" s="1"/>
  <c r="AF658" i="18"/>
  <c r="AF678" i="18" s="1"/>
  <c r="L672" i="18"/>
  <c r="U664" i="18"/>
  <c r="AC664" i="18" s="1"/>
  <c r="M677" i="18"/>
  <c r="T674" i="18"/>
  <c r="AB674" i="18" s="1"/>
  <c r="AB677" i="18" s="1"/>
  <c r="J675" i="18"/>
  <c r="V695" i="18"/>
  <c r="V670" i="18"/>
  <c r="J674" i="18"/>
  <c r="N677" i="18"/>
  <c r="AE677" i="18"/>
  <c r="U676" i="18"/>
  <c r="AC676" i="18" s="1"/>
  <c r="AE699" i="18"/>
  <c r="V688" i="18"/>
  <c r="J697" i="18"/>
  <c r="J475" i="18"/>
  <c r="T475" i="18"/>
  <c r="Z487" i="18"/>
  <c r="AC488" i="18"/>
  <c r="J490" i="18"/>
  <c r="U497" i="18"/>
  <c r="AC497" i="18" s="1"/>
  <c r="P499" i="18"/>
  <c r="W525" i="18"/>
  <c r="M505" i="18"/>
  <c r="L519" i="18"/>
  <c r="U515" i="18"/>
  <c r="AC515" i="18" s="1"/>
  <c r="U521" i="18"/>
  <c r="U522" i="18"/>
  <c r="AC522" i="18" s="1"/>
  <c r="U523" i="18"/>
  <c r="AC523" i="18" s="1"/>
  <c r="N549" i="18"/>
  <c r="T539" i="18"/>
  <c r="U545" i="18"/>
  <c r="B601" i="18"/>
  <c r="K567" i="18"/>
  <c r="T551" i="18"/>
  <c r="U561" i="18"/>
  <c r="AC561" i="18" s="1"/>
  <c r="U566" i="18"/>
  <c r="AC566" i="18" s="1"/>
  <c r="M575" i="18"/>
  <c r="V577" i="18"/>
  <c r="AD577" i="18" s="1"/>
  <c r="AD581" i="18" s="1"/>
  <c r="J578" i="18"/>
  <c r="J579" i="18"/>
  <c r="V579" i="18"/>
  <c r="AD579" i="18" s="1"/>
  <c r="J580" i="18"/>
  <c r="K595" i="18"/>
  <c r="V583" i="18"/>
  <c r="J587" i="18"/>
  <c r="N595" i="18"/>
  <c r="J593" i="18"/>
  <c r="K626" i="18"/>
  <c r="AE626" i="18"/>
  <c r="U615" i="18"/>
  <c r="AC615" i="18" s="1"/>
  <c r="T617" i="18"/>
  <c r="S617" i="18" s="1"/>
  <c r="Z617" i="18" s="1"/>
  <c r="T619" i="18"/>
  <c r="AB619" i="18" s="1"/>
  <c r="V622" i="18"/>
  <c r="J624" i="18"/>
  <c r="T624" i="18"/>
  <c r="AB624" i="18" s="1"/>
  <c r="N644" i="18"/>
  <c r="AE644" i="18"/>
  <c r="U632" i="18"/>
  <c r="AC632" i="18" s="1"/>
  <c r="U633" i="18"/>
  <c r="AC633" i="18" s="1"/>
  <c r="T634" i="18"/>
  <c r="J635" i="18"/>
  <c r="V637" i="18"/>
  <c r="T638" i="18"/>
  <c r="AB638" i="18" s="1"/>
  <c r="U643" i="18"/>
  <c r="AC643" i="18" s="1"/>
  <c r="N652" i="18"/>
  <c r="U658" i="18"/>
  <c r="AC654" i="18"/>
  <c r="N672" i="18"/>
  <c r="U662" i="18"/>
  <c r="AC662" i="18" s="1"/>
  <c r="V664" i="18"/>
  <c r="V689" i="18"/>
  <c r="T690" i="18"/>
  <c r="J696" i="18"/>
  <c r="T696" i="18"/>
  <c r="V697" i="18"/>
  <c r="M717" i="18"/>
  <c r="T701" i="18"/>
  <c r="AB701" i="18" s="1"/>
  <c r="J707" i="18"/>
  <c r="J708" i="18"/>
  <c r="J709" i="18"/>
  <c r="S713" i="18"/>
  <c r="Z713" i="18" s="1"/>
  <c r="J716" i="18"/>
  <c r="V716" i="18"/>
  <c r="J719" i="18"/>
  <c r="N725" i="18"/>
  <c r="N751" i="18" s="1"/>
  <c r="AE725" i="18"/>
  <c r="J724" i="18"/>
  <c r="U724" i="18"/>
  <c r="AC724" i="18" s="1"/>
  <c r="AE745" i="18"/>
  <c r="V742" i="18"/>
  <c r="T744" i="18"/>
  <c r="T770" i="18"/>
  <c r="K790" i="18"/>
  <c r="AE790" i="18"/>
  <c r="V780" i="18"/>
  <c r="S780" i="18" s="1"/>
  <c r="Z780" i="18" s="1"/>
  <c r="M798" i="18"/>
  <c r="T792" i="18"/>
  <c r="U802" i="18"/>
  <c r="AC802" i="18" s="1"/>
  <c r="K818" i="18"/>
  <c r="AE818" i="18"/>
  <c r="T808" i="18"/>
  <c r="AB808" i="18" s="1"/>
  <c r="V809" i="18"/>
  <c r="J811" i="18"/>
  <c r="V811" i="18"/>
  <c r="J812" i="18"/>
  <c r="J817" i="18"/>
  <c r="U817" i="18"/>
  <c r="AC817" i="18" s="1"/>
  <c r="T821" i="18"/>
  <c r="AB821" i="18" s="1"/>
  <c r="AB823" i="18" s="1"/>
  <c r="V822" i="18"/>
  <c r="AD822" i="18" s="1"/>
  <c r="N845" i="18"/>
  <c r="J842" i="18"/>
  <c r="V842" i="18"/>
  <c r="V714" i="18"/>
  <c r="J743" i="18"/>
  <c r="V765" i="18"/>
  <c r="P772" i="18"/>
  <c r="T781" i="18"/>
  <c r="AB781" i="18" s="1"/>
  <c r="J787" i="18"/>
  <c r="J789" i="18"/>
  <c r="J792" i="18"/>
  <c r="AC800" i="18"/>
  <c r="AD812" i="18"/>
  <c r="AA812" i="18" s="1"/>
  <c r="V696" i="18"/>
  <c r="K717" i="18"/>
  <c r="J706" i="18"/>
  <c r="J720" i="18"/>
  <c r="K731" i="18"/>
  <c r="J738" i="18"/>
  <c r="T738" i="18"/>
  <c r="T741" i="18"/>
  <c r="V787" i="18"/>
  <c r="V793" i="18"/>
  <c r="S793" i="18" s="1"/>
  <c r="Z793" i="18" s="1"/>
  <c r="L699" i="18"/>
  <c r="U688" i="18"/>
  <c r="AC688" i="18" s="1"/>
  <c r="J689" i="18"/>
  <c r="O699" i="18"/>
  <c r="O751" i="18" s="1"/>
  <c r="J692" i="18"/>
  <c r="T692" i="18"/>
  <c r="J695" i="18"/>
  <c r="T695" i="18"/>
  <c r="P699" i="18"/>
  <c r="U701" i="18"/>
  <c r="T705" i="18"/>
  <c r="AB705" i="18" s="1"/>
  <c r="U706" i="18"/>
  <c r="AC706" i="18" s="1"/>
  <c r="V707" i="18"/>
  <c r="AC713" i="18"/>
  <c r="J714" i="18"/>
  <c r="T714" i="18"/>
  <c r="M725" i="18"/>
  <c r="T719" i="18"/>
  <c r="J721" i="18"/>
  <c r="V721" i="18"/>
  <c r="J722" i="18"/>
  <c r="V722" i="18"/>
  <c r="J723" i="18"/>
  <c r="V723" i="18"/>
  <c r="U727" i="18"/>
  <c r="AC727" i="18" s="1"/>
  <c r="AE731" i="18"/>
  <c r="U737" i="18"/>
  <c r="AC737" i="18" s="1"/>
  <c r="V737" i="18"/>
  <c r="U738" i="18"/>
  <c r="AC738" i="18" s="1"/>
  <c r="J739" i="18"/>
  <c r="U741" i="18"/>
  <c r="AC741" i="18" s="1"/>
  <c r="J742" i="18"/>
  <c r="J744" i="18"/>
  <c r="U747" i="18"/>
  <c r="U748" i="18"/>
  <c r="AC748" i="18" s="1"/>
  <c r="U749" i="18"/>
  <c r="AC749" i="18" s="1"/>
  <c r="V760" i="18"/>
  <c r="J761" i="18"/>
  <c r="V761" i="18"/>
  <c r="U769" i="18"/>
  <c r="N790" i="18"/>
  <c r="AC774" i="18"/>
  <c r="V778" i="18"/>
  <c r="T779" i="18"/>
  <c r="AB779" i="18" s="1"/>
  <c r="O790" i="18"/>
  <c r="O824" i="18" s="1"/>
  <c r="J782" i="18"/>
  <c r="J783" i="18"/>
  <c r="V783" i="18"/>
  <c r="J784" i="18"/>
  <c r="V784" i="18"/>
  <c r="J785" i="18"/>
  <c r="V785" i="18"/>
  <c r="S786" i="18"/>
  <c r="Z786" i="18" s="1"/>
  <c r="P790" i="18"/>
  <c r="L798" i="18"/>
  <c r="J793" i="18"/>
  <c r="P804" i="18"/>
  <c r="J806" i="18"/>
  <c r="N818" i="18"/>
  <c r="U808" i="18"/>
  <c r="AC808" i="18" s="1"/>
  <c r="V810" i="18"/>
  <c r="J814" i="18"/>
  <c r="V814" i="18"/>
  <c r="J815" i="18"/>
  <c r="K823" i="18"/>
  <c r="U821" i="18"/>
  <c r="AC821" i="18" s="1"/>
  <c r="T843" i="18"/>
  <c r="V843" i="18"/>
  <c r="M845" i="18"/>
  <c r="T834" i="18"/>
  <c r="AB834" i="18" s="1"/>
  <c r="J851" i="18"/>
  <c r="V852" i="18"/>
  <c r="J853" i="18"/>
  <c r="V853" i="18"/>
  <c r="T855" i="18"/>
  <c r="U860" i="18"/>
  <c r="AC860" i="18" s="1"/>
  <c r="J862" i="18"/>
  <c r="U862" i="18"/>
  <c r="AC862" i="18" s="1"/>
  <c r="AE871" i="18"/>
  <c r="V874" i="18"/>
  <c r="AD874" i="18" s="1"/>
  <c r="AE877" i="18"/>
  <c r="T876" i="18"/>
  <c r="AB876" i="18" s="1"/>
  <c r="AF877" i="18"/>
  <c r="L891" i="18"/>
  <c r="V881" i="18"/>
  <c r="AD885" i="18"/>
  <c r="AA885" i="18" s="1"/>
  <c r="M896" i="18"/>
  <c r="AB896" i="18"/>
  <c r="V894" i="18"/>
  <c r="AD894" i="18" s="1"/>
  <c r="K918" i="18"/>
  <c r="T906" i="18"/>
  <c r="AB906" i="18" s="1"/>
  <c r="V909" i="18"/>
  <c r="V914" i="18"/>
  <c r="U915" i="18"/>
  <c r="J920" i="18"/>
  <c r="N936" i="18"/>
  <c r="AD920" i="18"/>
  <c r="J924" i="18"/>
  <c r="U924" i="18"/>
  <c r="AC924" i="18" s="1"/>
  <c r="U925" i="18"/>
  <c r="AC925" i="18" s="1"/>
  <c r="T926" i="18"/>
  <c r="AB926" i="18" s="1"/>
  <c r="O936" i="18"/>
  <c r="V929" i="18"/>
  <c r="U931" i="18"/>
  <c r="AC931" i="18" s="1"/>
  <c r="S932" i="18"/>
  <c r="Z932" i="18" s="1"/>
  <c r="P936" i="18"/>
  <c r="M944" i="18"/>
  <c r="J941" i="18"/>
  <c r="V946" i="18"/>
  <c r="AD946" i="18" s="1"/>
  <c r="AD950" i="18" s="1"/>
  <c r="J947" i="18"/>
  <c r="J948" i="18"/>
  <c r="V948" i="18"/>
  <c r="AD948" i="18" s="1"/>
  <c r="J949" i="18"/>
  <c r="K964" i="18"/>
  <c r="U956" i="18"/>
  <c r="AC956" i="18" s="1"/>
  <c r="V963" i="18"/>
  <c r="T860" i="18"/>
  <c r="AB860" i="18" s="1"/>
  <c r="J865" i="18"/>
  <c r="T879" i="18"/>
  <c r="J896" i="18"/>
  <c r="V896" i="18"/>
  <c r="P896" i="18"/>
  <c r="T907" i="18"/>
  <c r="AB907" i="18" s="1"/>
  <c r="V915" i="18"/>
  <c r="T920" i="18"/>
  <c r="AB920" i="18" s="1"/>
  <c r="T931" i="18"/>
  <c r="AB931" i="18" s="1"/>
  <c r="J940" i="18"/>
  <c r="P950" i="18"/>
  <c r="AE964" i="18"/>
  <c r="J959" i="18"/>
  <c r="J960" i="18"/>
  <c r="V967" i="18"/>
  <c r="AD967" i="18" s="1"/>
  <c r="J968" i="18"/>
  <c r="J969" i="18" s="1"/>
  <c r="V968" i="18"/>
  <c r="AD968" i="18" s="1"/>
  <c r="K845" i="18"/>
  <c r="AE845" i="18"/>
  <c r="V834" i="18"/>
  <c r="J835" i="18"/>
  <c r="T835" i="18"/>
  <c r="J836" i="18"/>
  <c r="U842" i="18"/>
  <c r="J852" i="18"/>
  <c r="P863" i="18"/>
  <c r="J867" i="18"/>
  <c r="U867" i="18"/>
  <c r="AC867" i="18" s="1"/>
  <c r="J868" i="18"/>
  <c r="U868" i="18"/>
  <c r="AC868" i="18" s="1"/>
  <c r="J869" i="18"/>
  <c r="U869" i="18"/>
  <c r="AC869" i="18" s="1"/>
  <c r="J870" i="18"/>
  <c r="V870" i="18"/>
  <c r="P871" i="18"/>
  <c r="U873" i="18"/>
  <c r="AC873" i="18" s="1"/>
  <c r="U874" i="18"/>
  <c r="AC874" i="18" s="1"/>
  <c r="J879" i="18"/>
  <c r="N891" i="18"/>
  <c r="U881" i="18"/>
  <c r="AC881" i="18" s="1"/>
  <c r="V883" i="18"/>
  <c r="J887" i="18"/>
  <c r="V887" i="18"/>
  <c r="J888" i="18"/>
  <c r="K896" i="18"/>
  <c r="U894" i="18"/>
  <c r="AC894" i="18" s="1"/>
  <c r="V906" i="18"/>
  <c r="U907" i="18"/>
  <c r="AC907" i="18" s="1"/>
  <c r="J908" i="18"/>
  <c r="O918" i="18"/>
  <c r="O970" i="18" s="1"/>
  <c r="J911" i="18"/>
  <c r="T911" i="18"/>
  <c r="AB911" i="18" s="1"/>
  <c r="J914" i="18"/>
  <c r="T914" i="18"/>
  <c r="AB914" i="18" s="1"/>
  <c r="L936" i="18"/>
  <c r="J927" i="18"/>
  <c r="V927" i="18"/>
  <c r="U929" i="18"/>
  <c r="AC929" i="18" s="1"/>
  <c r="J933" i="18"/>
  <c r="V933" i="18"/>
  <c r="J938" i="18"/>
  <c r="U938" i="18"/>
  <c r="AC938" i="18" s="1"/>
  <c r="J939" i="18"/>
  <c r="J943" i="18"/>
  <c r="AE950" i="18"/>
  <c r="M964" i="18"/>
  <c r="AD952" i="18"/>
  <c r="J954" i="18"/>
  <c r="V961" i="18"/>
  <c r="P964" i="18"/>
  <c r="U968" i="18"/>
  <c r="AC968" i="18" s="1"/>
  <c r="T847" i="18"/>
  <c r="J875" i="18"/>
  <c r="J882" i="18"/>
  <c r="V884" i="18"/>
  <c r="V907" i="18"/>
  <c r="J915" i="18"/>
  <c r="T915" i="18"/>
  <c r="U920" i="18"/>
  <c r="AC920" i="18" s="1"/>
  <c r="J955" i="18"/>
  <c r="J957" i="18"/>
  <c r="N964" i="18"/>
  <c r="K969" i="18"/>
  <c r="AD918" i="18"/>
  <c r="J906" i="18"/>
  <c r="N918" i="18"/>
  <c r="AE918" i="18"/>
  <c r="V916" i="18"/>
  <c r="Q918" i="18"/>
  <c r="U908" i="18"/>
  <c r="AC908" i="18" s="1"/>
  <c r="M918" i="18"/>
  <c r="U906" i="18"/>
  <c r="T908" i="18"/>
  <c r="J909" i="18"/>
  <c r="U911" i="18"/>
  <c r="AC911" i="18" s="1"/>
  <c r="U914" i="18"/>
  <c r="AC914" i="18" s="1"/>
  <c r="T924" i="18"/>
  <c r="V924" i="18"/>
  <c r="AB928" i="18"/>
  <c r="S928" i="18"/>
  <c r="Z928" i="18" s="1"/>
  <c r="T909" i="18"/>
  <c r="V911" i="18"/>
  <c r="AI932" i="18"/>
  <c r="J925" i="18"/>
  <c r="P970" i="18"/>
  <c r="V920" i="18"/>
  <c r="V925" i="18"/>
  <c r="T927" i="18"/>
  <c r="J928" i="18"/>
  <c r="AD928" i="18"/>
  <c r="AD936" i="18" s="1"/>
  <c r="S930" i="18"/>
  <c r="Z930" i="18" s="1"/>
  <c r="Z936" i="18" s="1"/>
  <c r="S931" i="18"/>
  <c r="Z931" i="18" s="1"/>
  <c r="T933" i="18"/>
  <c r="S935" i="18"/>
  <c r="Z935" i="18" s="1"/>
  <c r="L944" i="18"/>
  <c r="L970" i="18" s="1"/>
  <c r="V938" i="18"/>
  <c r="AD939" i="18"/>
  <c r="S940" i="18"/>
  <c r="Z940" i="18" s="1"/>
  <c r="T941" i="18"/>
  <c r="T943" i="18"/>
  <c r="V943" i="18"/>
  <c r="K944" i="18"/>
  <c r="V955" i="18"/>
  <c r="J956" i="18"/>
  <c r="S957" i="18"/>
  <c r="Z957" i="18" s="1"/>
  <c r="AB957" i="18"/>
  <c r="V962" i="18"/>
  <c r="AD962" i="18"/>
  <c r="AA962" i="18" s="1"/>
  <c r="AD966" i="18"/>
  <c r="AD969" i="18" s="1"/>
  <c r="V926" i="18"/>
  <c r="S926" i="18" s="1"/>
  <c r="Z926" i="18" s="1"/>
  <c r="U927" i="18"/>
  <c r="AC927" i="18" s="1"/>
  <c r="U933" i="18"/>
  <c r="AC933" i="18" s="1"/>
  <c r="AD938" i="18"/>
  <c r="T939" i="18"/>
  <c r="U941" i="18"/>
  <c r="AC941" i="18" s="1"/>
  <c r="S949" i="18"/>
  <c r="AB949" i="18"/>
  <c r="AB956" i="18"/>
  <c r="S960" i="18"/>
  <c r="Z960" i="18" s="1"/>
  <c r="AB960" i="18"/>
  <c r="U963" i="18"/>
  <c r="AC963" i="18" s="1"/>
  <c r="J963" i="18"/>
  <c r="P918" i="18"/>
  <c r="T925" i="18"/>
  <c r="J926" i="18"/>
  <c r="AC932" i="18"/>
  <c r="AA932" i="18" s="1"/>
  <c r="AH932" i="18" s="1"/>
  <c r="N944" i="18"/>
  <c r="T938" i="18"/>
  <c r="AE944" i="18"/>
  <c r="T942" i="18"/>
  <c r="V942" i="18"/>
  <c r="U946" i="18"/>
  <c r="J946" i="18"/>
  <c r="J950" i="18" s="1"/>
  <c r="AD956" i="18"/>
  <c r="V956" i="18"/>
  <c r="S956" i="18" s="1"/>
  <c r="Z956" i="18" s="1"/>
  <c r="J962" i="18"/>
  <c r="Q944" i="18"/>
  <c r="T946" i="18"/>
  <c r="T947" i="18"/>
  <c r="T948" i="18"/>
  <c r="J952" i="18"/>
  <c r="T952" i="18"/>
  <c r="T953" i="18"/>
  <c r="T954" i="18"/>
  <c r="T955" i="18"/>
  <c r="AD958" i="18"/>
  <c r="AA958" i="18" s="1"/>
  <c r="V959" i="18"/>
  <c r="S959" i="18" s="1"/>
  <c r="T966" i="18"/>
  <c r="T967" i="18"/>
  <c r="T968" i="18"/>
  <c r="P969" i="18"/>
  <c r="U947" i="18"/>
  <c r="AC947" i="18" s="1"/>
  <c r="U948" i="18"/>
  <c r="AC948" i="18" s="1"/>
  <c r="U952" i="18"/>
  <c r="U953" i="18"/>
  <c r="AC953" i="18" s="1"/>
  <c r="U954" i="18"/>
  <c r="AC954" i="18" s="1"/>
  <c r="U955" i="18"/>
  <c r="AC955" i="18" s="1"/>
  <c r="U966" i="18"/>
  <c r="U967" i="18"/>
  <c r="AC967" i="18" s="1"/>
  <c r="AB835" i="18"/>
  <c r="AB836" i="18"/>
  <c r="S834" i="18"/>
  <c r="Z834" i="18" s="1"/>
  <c r="U835" i="18"/>
  <c r="AC835" i="18" s="1"/>
  <c r="AB841" i="18"/>
  <c r="Z841" i="18"/>
  <c r="J843" i="18"/>
  <c r="U843" i="18"/>
  <c r="AC843" i="18" s="1"/>
  <c r="AB866" i="18"/>
  <c r="S866" i="18"/>
  <c r="Z866" i="18" s="1"/>
  <c r="AB873" i="18"/>
  <c r="T877" i="18"/>
  <c r="AD833" i="18"/>
  <c r="AD845" i="18" s="1"/>
  <c r="V835" i="18"/>
  <c r="V836" i="18"/>
  <c r="S836" i="18" s="1"/>
  <c r="Z836" i="18" s="1"/>
  <c r="AB847" i="18"/>
  <c r="J833" i="18"/>
  <c r="T845" i="18"/>
  <c r="J834" i="18"/>
  <c r="AB838" i="18"/>
  <c r="AB855" i="18"/>
  <c r="U833" i="18"/>
  <c r="AB833" i="18"/>
  <c r="AF845" i="18"/>
  <c r="O845" i="18"/>
  <c r="O897" i="18" s="1"/>
  <c r="J838" i="18"/>
  <c r="V838" i="18"/>
  <c r="S838" i="18" s="1"/>
  <c r="Z838" i="18" s="1"/>
  <c r="AB854" i="18"/>
  <c r="S854" i="18"/>
  <c r="Z854" i="18" s="1"/>
  <c r="AB843" i="18"/>
  <c r="Q845" i="18"/>
  <c r="J847" i="18"/>
  <c r="U847" i="18"/>
  <c r="U851" i="18"/>
  <c r="AC851" i="18" s="1"/>
  <c r="AB851" i="18"/>
  <c r="U852" i="18"/>
  <c r="AC852" i="18" s="1"/>
  <c r="AB852" i="18"/>
  <c r="T853" i="18"/>
  <c r="J854" i="18"/>
  <c r="AD854" i="18"/>
  <c r="V855" i="18"/>
  <c r="S855" i="18" s="1"/>
  <c r="Z855" i="18" s="1"/>
  <c r="V856" i="18"/>
  <c r="V857" i="18"/>
  <c r="V858" i="18"/>
  <c r="S859" i="18"/>
  <c r="Z859" i="18" s="1"/>
  <c r="V862" i="18"/>
  <c r="U865" i="18"/>
  <c r="AB865" i="18"/>
  <c r="AF871" i="18"/>
  <c r="V867" i="18"/>
  <c r="V868" i="18"/>
  <c r="V869" i="18"/>
  <c r="AB875" i="18"/>
  <c r="S875" i="18"/>
  <c r="S876" i="18"/>
  <c r="V847" i="18"/>
  <c r="U853" i="18"/>
  <c r="AC853" i="18" s="1"/>
  <c r="S870" i="18"/>
  <c r="Z870" i="18" s="1"/>
  <c r="AB870" i="18"/>
  <c r="L871" i="18"/>
  <c r="V873" i="18"/>
  <c r="AD847" i="18"/>
  <c r="T856" i="18"/>
  <c r="T857" i="18"/>
  <c r="T858" i="18"/>
  <c r="T862" i="18"/>
  <c r="M871" i="18"/>
  <c r="M897" i="18" s="1"/>
  <c r="S865" i="18"/>
  <c r="AD865" i="18"/>
  <c r="AD871" i="18" s="1"/>
  <c r="T867" i="18"/>
  <c r="T868" i="18"/>
  <c r="T869" i="18"/>
  <c r="AB874" i="18"/>
  <c r="S874" i="18"/>
  <c r="P845" i="18"/>
  <c r="J866" i="18"/>
  <c r="J871" i="18" s="1"/>
  <c r="K877" i="18"/>
  <c r="K897" i="18" s="1"/>
  <c r="J873" i="18"/>
  <c r="J874" i="18"/>
  <c r="N877" i="18"/>
  <c r="N897" i="18" s="1"/>
  <c r="AC893" i="18"/>
  <c r="AC896" i="18" s="1"/>
  <c r="U896" i="18"/>
  <c r="L877" i="18"/>
  <c r="P877" i="18"/>
  <c r="AD879" i="18"/>
  <c r="S880" i="18"/>
  <c r="Z880" i="18" s="1"/>
  <c r="S881" i="18"/>
  <c r="Z881" i="18" s="1"/>
  <c r="S882" i="18"/>
  <c r="Z882" i="18" s="1"/>
  <c r="T883" i="18"/>
  <c r="T884" i="18"/>
  <c r="T887" i="18"/>
  <c r="AD888" i="18"/>
  <c r="AA888" i="18" s="1"/>
  <c r="V890" i="18"/>
  <c r="S893" i="18"/>
  <c r="AD893" i="18"/>
  <c r="AD896" i="18" s="1"/>
  <c r="S894" i="18"/>
  <c r="S895" i="18"/>
  <c r="U884" i="18"/>
  <c r="AC884" i="18" s="1"/>
  <c r="V886" i="18"/>
  <c r="S886" i="18" s="1"/>
  <c r="U887" i="18"/>
  <c r="AC887" i="18" s="1"/>
  <c r="L896" i="18"/>
  <c r="T896" i="18"/>
  <c r="AC876" i="18"/>
  <c r="AC877" i="18" s="1"/>
  <c r="U879" i="18"/>
  <c r="AB879" i="18"/>
  <c r="T890" i="18"/>
  <c r="P891" i="18"/>
  <c r="AB762" i="18"/>
  <c r="S762" i="18"/>
  <c r="Z762" i="18" s="1"/>
  <c r="J760" i="18"/>
  <c r="N772" i="18"/>
  <c r="T760" i="18"/>
  <c r="AE772" i="18"/>
  <c r="AE824" i="18" s="1"/>
  <c r="T761" i="18"/>
  <c r="J762" i="18"/>
  <c r="AD762" i="18"/>
  <c r="V763" i="18"/>
  <c r="T765" i="18"/>
  <c r="J768" i="18"/>
  <c r="AB770" i="18"/>
  <c r="AB780" i="18"/>
  <c r="AA786" i="18"/>
  <c r="AH786" i="18" s="1"/>
  <c r="AI786" i="18"/>
  <c r="AC803" i="18"/>
  <c r="S803" i="18"/>
  <c r="U760" i="18"/>
  <c r="U761" i="18"/>
  <c r="AC761" i="18" s="1"/>
  <c r="J763" i="18"/>
  <c r="V768" i="18"/>
  <c r="S768" i="18" s="1"/>
  <c r="Z768" i="18" s="1"/>
  <c r="AB787" i="18"/>
  <c r="AB793" i="18"/>
  <c r="L772" i="18"/>
  <c r="J769" i="18"/>
  <c r="J798" i="18"/>
  <c r="AD760" i="18"/>
  <c r="V769" i="18"/>
  <c r="AD774" i="18"/>
  <c r="AD790" i="18" s="1"/>
  <c r="T782" i="18"/>
  <c r="T783" i="18"/>
  <c r="T784" i="18"/>
  <c r="T785" i="18"/>
  <c r="U787" i="18"/>
  <c r="AC787" i="18" s="1"/>
  <c r="T789" i="18"/>
  <c r="AD792" i="18"/>
  <c r="AD798" i="18" s="1"/>
  <c r="T794" i="18"/>
  <c r="T795" i="18"/>
  <c r="T796" i="18"/>
  <c r="T797" i="18"/>
  <c r="AB802" i="18"/>
  <c r="S802" i="18"/>
  <c r="V781" i="18"/>
  <c r="U782" i="18"/>
  <c r="AC782" i="18" s="1"/>
  <c r="U783" i="18"/>
  <c r="AC783" i="18" s="1"/>
  <c r="U784" i="18"/>
  <c r="AC784" i="18" s="1"/>
  <c r="U785" i="18"/>
  <c r="AC785" i="18" s="1"/>
  <c r="U789" i="18"/>
  <c r="AC789" i="18" s="1"/>
  <c r="M790" i="18"/>
  <c r="U794" i="18"/>
  <c r="AC794" i="18" s="1"/>
  <c r="U795" i="18"/>
  <c r="AC795" i="18" s="1"/>
  <c r="U796" i="18"/>
  <c r="AC796" i="18" s="1"/>
  <c r="U797" i="18"/>
  <c r="AC797" i="18" s="1"/>
  <c r="V800" i="18"/>
  <c r="Q804" i="18"/>
  <c r="U770" i="18"/>
  <c r="AC770" i="18" s="1"/>
  <c r="Q772" i="18"/>
  <c r="U778" i="18"/>
  <c r="AC778" i="18" s="1"/>
  <c r="U779" i="18"/>
  <c r="AC779" i="18" s="1"/>
  <c r="J781" i="18"/>
  <c r="U792" i="18"/>
  <c r="AB792" i="18"/>
  <c r="AF798" i="18"/>
  <c r="AF824" i="18" s="1"/>
  <c r="P824" i="18"/>
  <c r="K804" i="18"/>
  <c r="K824" i="18" s="1"/>
  <c r="J800" i="18"/>
  <c r="J801" i="18"/>
  <c r="N804" i="18"/>
  <c r="J803" i="18"/>
  <c r="AC820" i="18"/>
  <c r="L804" i="18"/>
  <c r="AD806" i="18"/>
  <c r="S808" i="18"/>
  <c r="Z808" i="18" s="1"/>
  <c r="T810" i="18"/>
  <c r="T811" i="18"/>
  <c r="T814" i="18"/>
  <c r="AD815" i="18"/>
  <c r="AA815" i="18" s="1"/>
  <c r="V817" i="18"/>
  <c r="S820" i="18"/>
  <c r="AD820" i="18"/>
  <c r="AD823" i="18" s="1"/>
  <c r="S822" i="18"/>
  <c r="U811" i="18"/>
  <c r="AC811" i="18" s="1"/>
  <c r="V813" i="18"/>
  <c r="S813" i="18" s="1"/>
  <c r="U814" i="18"/>
  <c r="AC814" i="18" s="1"/>
  <c r="L823" i="18"/>
  <c r="U806" i="18"/>
  <c r="T817" i="18"/>
  <c r="P818" i="18"/>
  <c r="AC687" i="18"/>
  <c r="S707" i="18"/>
  <c r="Z707" i="18" s="1"/>
  <c r="AB707" i="18"/>
  <c r="AC719" i="18"/>
  <c r="K699" i="18"/>
  <c r="J687" i="18"/>
  <c r="T687" i="18"/>
  <c r="V687" i="18"/>
  <c r="AB692" i="18"/>
  <c r="S695" i="18"/>
  <c r="Z695" i="18" s="1"/>
  <c r="AB695" i="18"/>
  <c r="AC701" i="18"/>
  <c r="S714" i="18"/>
  <c r="Z714" i="18" s="1"/>
  <c r="AB714" i="18"/>
  <c r="AB720" i="18"/>
  <c r="S720" i="18"/>
  <c r="Z720" i="18" s="1"/>
  <c r="M699" i="18"/>
  <c r="M751" i="18" s="1"/>
  <c r="AD687" i="18"/>
  <c r="AD699" i="18" s="1"/>
  <c r="S688" i="18"/>
  <c r="Z688" i="18" s="1"/>
  <c r="AB688" i="18"/>
  <c r="AB690" i="18"/>
  <c r="S690" i="18"/>
  <c r="Z690" i="18" s="1"/>
  <c r="AB708" i="18"/>
  <c r="AI713" i="18"/>
  <c r="AA713" i="18"/>
  <c r="AH713" i="18" s="1"/>
  <c r="P751" i="18"/>
  <c r="V705" i="18"/>
  <c r="S705" i="18" s="1"/>
  <c r="V706" i="18"/>
  <c r="S706" i="18" s="1"/>
  <c r="Z706" i="18" s="1"/>
  <c r="V719" i="18"/>
  <c r="AD720" i="18"/>
  <c r="P725" i="18"/>
  <c r="Q725" i="18"/>
  <c r="AB744" i="18"/>
  <c r="AC747" i="18"/>
  <c r="AC750" i="18" s="1"/>
  <c r="U750" i="18"/>
  <c r="T689" i="18"/>
  <c r="J690" i="18"/>
  <c r="U692" i="18"/>
  <c r="AC692" i="18" s="1"/>
  <c r="S697" i="18"/>
  <c r="Z697" i="18" s="1"/>
  <c r="Z701" i="18"/>
  <c r="AD701" i="18"/>
  <c r="AD717" i="18" s="1"/>
  <c r="U708" i="18"/>
  <c r="AC708" i="18" s="1"/>
  <c r="T709" i="18"/>
  <c r="T710" i="18"/>
  <c r="T711" i="18"/>
  <c r="T712" i="18"/>
  <c r="T716" i="18"/>
  <c r="L717" i="18"/>
  <c r="P717" i="18"/>
  <c r="AD719" i="18"/>
  <c r="T721" i="18"/>
  <c r="T722" i="18"/>
  <c r="T723" i="18"/>
  <c r="V731" i="18"/>
  <c r="AD727" i="18"/>
  <c r="AD731" i="18" s="1"/>
  <c r="S737" i="18"/>
  <c r="Z737" i="18" s="1"/>
  <c r="AB737" i="18"/>
  <c r="V692" i="18"/>
  <c r="V708" i="18"/>
  <c r="U710" i="18"/>
  <c r="AC710" i="18" s="1"/>
  <c r="U711" i="18"/>
  <c r="AC711" i="18" s="1"/>
  <c r="U712" i="18"/>
  <c r="AC712" i="18" s="1"/>
  <c r="U716" i="18"/>
  <c r="AC716" i="18" s="1"/>
  <c r="J725" i="18"/>
  <c r="U721" i="18"/>
  <c r="AC721" i="18" s="1"/>
  <c r="U722" i="18"/>
  <c r="AC722" i="18" s="1"/>
  <c r="U723" i="18"/>
  <c r="AC723" i="18" s="1"/>
  <c r="T724" i="18"/>
  <c r="V724" i="18"/>
  <c r="S738" i="18"/>
  <c r="Z738" i="18" s="1"/>
  <c r="AB738" i="18"/>
  <c r="S741" i="18"/>
  <c r="Z741" i="18" s="1"/>
  <c r="AB741" i="18"/>
  <c r="Q699" i="18"/>
  <c r="J701" i="18"/>
  <c r="J717" i="18" s="1"/>
  <c r="AB719" i="18"/>
  <c r="V750" i="18"/>
  <c r="AD747" i="18"/>
  <c r="AD750" i="18" s="1"/>
  <c r="T730" i="18"/>
  <c r="L731" i="18"/>
  <c r="AD733" i="18"/>
  <c r="V744" i="18"/>
  <c r="S744" i="18" s="1"/>
  <c r="Z744" i="18" s="1"/>
  <c r="K750" i="18"/>
  <c r="T727" i="18"/>
  <c r="T728" i="18"/>
  <c r="T729" i="18"/>
  <c r="J733" i="18"/>
  <c r="J745" i="18" s="1"/>
  <c r="T733" i="18"/>
  <c r="T734" i="18"/>
  <c r="T735" i="18"/>
  <c r="T736" i="18"/>
  <c r="AD739" i="18"/>
  <c r="AA739" i="18" s="1"/>
  <c r="V740" i="18"/>
  <c r="S740" i="18" s="1"/>
  <c r="T747" i="18"/>
  <c r="T748" i="18"/>
  <c r="T749" i="18"/>
  <c r="L750" i="18"/>
  <c r="P750" i="18"/>
  <c r="J727" i="18"/>
  <c r="J731" i="18" s="1"/>
  <c r="U728" i="18"/>
  <c r="AC728" i="18" s="1"/>
  <c r="U729" i="18"/>
  <c r="AC729" i="18" s="1"/>
  <c r="U733" i="18"/>
  <c r="U734" i="18"/>
  <c r="AC734" i="18" s="1"/>
  <c r="U735" i="18"/>
  <c r="AC735" i="18" s="1"/>
  <c r="U736" i="18"/>
  <c r="AC736" i="18" s="1"/>
  <c r="P745" i="18"/>
  <c r="AB617" i="18"/>
  <c r="U614" i="18"/>
  <c r="S614" i="18" s="1"/>
  <c r="AB614" i="18"/>
  <c r="AB615" i="18"/>
  <c r="T616" i="18"/>
  <c r="J617" i="18"/>
  <c r="AD617" i="18"/>
  <c r="V619" i="18"/>
  <c r="J623" i="18"/>
  <c r="U623" i="18"/>
  <c r="S623" i="18" s="1"/>
  <c r="Z623" i="18" s="1"/>
  <c r="AA623" i="18" s="1"/>
  <c r="AB634" i="18"/>
  <c r="V626" i="18"/>
  <c r="S624" i="18"/>
  <c r="Z624" i="18" s="1"/>
  <c r="AB628" i="18"/>
  <c r="AB636" i="18"/>
  <c r="S636" i="18"/>
  <c r="Z636" i="18" s="1"/>
  <c r="T652" i="18"/>
  <c r="AB646" i="18"/>
  <c r="AB652" i="18" s="1"/>
  <c r="AD614" i="18"/>
  <c r="AD626" i="18" s="1"/>
  <c r="J619" i="18"/>
  <c r="T622" i="18"/>
  <c r="AB632" i="18"/>
  <c r="AB633" i="18"/>
  <c r="AA640" i="18"/>
  <c r="AH640" i="18" s="1"/>
  <c r="AI640" i="18"/>
  <c r="Q626" i="18"/>
  <c r="J628" i="18"/>
  <c r="U628" i="18"/>
  <c r="V639" i="18"/>
  <c r="S639" i="18" s="1"/>
  <c r="Z639" i="18" s="1"/>
  <c r="V643" i="18"/>
  <c r="S643" i="18" s="1"/>
  <c r="Z643" i="18" s="1"/>
  <c r="U646" i="18"/>
  <c r="V647" i="18"/>
  <c r="S647" i="18" s="1"/>
  <c r="Z647" i="18" s="1"/>
  <c r="V648" i="18"/>
  <c r="S648" i="18" s="1"/>
  <c r="Z648" i="18" s="1"/>
  <c r="V649" i="18"/>
  <c r="V650" i="18"/>
  <c r="S650" i="18" s="1"/>
  <c r="Z650" i="18" s="1"/>
  <c r="V651" i="18"/>
  <c r="S651" i="18" s="1"/>
  <c r="Z651" i="18" s="1"/>
  <c r="V654" i="18"/>
  <c r="J656" i="18"/>
  <c r="S657" i="18"/>
  <c r="Q658" i="18"/>
  <c r="V628" i="18"/>
  <c r="V632" i="18"/>
  <c r="S632" i="18" s="1"/>
  <c r="V633" i="18"/>
  <c r="S633" i="18" s="1"/>
  <c r="Z633" i="18" s="1"/>
  <c r="T635" i="18"/>
  <c r="J636" i="18"/>
  <c r="S637" i="18"/>
  <c r="Z637" i="18" s="1"/>
  <c r="S638" i="18"/>
  <c r="Z638" i="18" s="1"/>
  <c r="T641" i="18"/>
  <c r="V646" i="18"/>
  <c r="S649" i="18"/>
  <c r="Z649" i="18" s="1"/>
  <c r="AB655" i="18"/>
  <c r="S655" i="18"/>
  <c r="V634" i="18"/>
  <c r="S634" i="18" s="1"/>
  <c r="Z634" i="18" s="1"/>
  <c r="U641" i="18"/>
  <c r="AC641" i="18" s="1"/>
  <c r="AD646" i="18"/>
  <c r="AD652" i="18" s="1"/>
  <c r="K658" i="18"/>
  <c r="K678" i="18" s="1"/>
  <c r="J654" i="18"/>
  <c r="J658" i="18" s="1"/>
  <c r="AC658" i="18"/>
  <c r="P626" i="18"/>
  <c r="J646" i="18"/>
  <c r="J652" i="18" s="1"/>
  <c r="T654" i="18"/>
  <c r="AB656" i="18"/>
  <c r="S656" i="18"/>
  <c r="AC674" i="18"/>
  <c r="AC677" i="18" s="1"/>
  <c r="U677" i="18"/>
  <c r="L658" i="18"/>
  <c r="AD660" i="18"/>
  <c r="S661" i="18"/>
  <c r="Z661" i="18" s="1"/>
  <c r="S662" i="18"/>
  <c r="Z662" i="18" s="1"/>
  <c r="S663" i="18"/>
  <c r="Z663" i="18" s="1"/>
  <c r="T664" i="18"/>
  <c r="T665" i="18"/>
  <c r="T668" i="18"/>
  <c r="AD669" i="18"/>
  <c r="AA669" i="18" s="1"/>
  <c r="V671" i="18"/>
  <c r="S674" i="18"/>
  <c r="AD674" i="18"/>
  <c r="AD677" i="18" s="1"/>
  <c r="S675" i="18"/>
  <c r="S676" i="18"/>
  <c r="U665" i="18"/>
  <c r="AC665" i="18" s="1"/>
  <c r="V667" i="18"/>
  <c r="S667" i="18" s="1"/>
  <c r="U668" i="18"/>
  <c r="AC668" i="18" s="1"/>
  <c r="L677" i="18"/>
  <c r="T677" i="18"/>
  <c r="U660" i="18"/>
  <c r="S660" i="18" s="1"/>
  <c r="AB660" i="18"/>
  <c r="T671" i="18"/>
  <c r="P672" i="18"/>
  <c r="S542" i="18"/>
  <c r="Z542" i="18" s="1"/>
  <c r="AC551" i="18"/>
  <c r="AB557" i="18"/>
  <c r="T549" i="18"/>
  <c r="AA546" i="18"/>
  <c r="AB551" i="18"/>
  <c r="AD537" i="18"/>
  <c r="S538" i="18"/>
  <c r="Z538" i="18" s="1"/>
  <c r="V539" i="18"/>
  <c r="S539" i="18" s="1"/>
  <c r="Z539" i="18" s="1"/>
  <c r="J542" i="18"/>
  <c r="S545" i="18"/>
  <c r="Z545" i="18" s="1"/>
  <c r="U547" i="18"/>
  <c r="Q549" i="18"/>
  <c r="J551" i="18"/>
  <c r="N567" i="18"/>
  <c r="T559" i="18"/>
  <c r="V540" i="18"/>
  <c r="S540" i="18" s="1"/>
  <c r="Z540" i="18" s="1"/>
  <c r="V551" i="18"/>
  <c r="Z551" i="18" s="1"/>
  <c r="T556" i="18"/>
  <c r="V556" i="18"/>
  <c r="V559" i="18"/>
  <c r="AC569" i="18"/>
  <c r="U537" i="18"/>
  <c r="S537" i="18" s="1"/>
  <c r="AB537" i="18"/>
  <c r="J540" i="18"/>
  <c r="L567" i="18"/>
  <c r="AD551" i="18"/>
  <c r="AD567" i="18" s="1"/>
  <c r="AH567" i="18" s="1"/>
  <c r="AB560" i="18"/>
  <c r="S560" i="18"/>
  <c r="Z560" i="18" s="1"/>
  <c r="AI563" i="18"/>
  <c r="AB572" i="18"/>
  <c r="P549" i="18"/>
  <c r="J555" i="18"/>
  <c r="T555" i="18"/>
  <c r="V555" i="18"/>
  <c r="J557" i="18"/>
  <c r="V557" i="18"/>
  <c r="S557" i="18" s="1"/>
  <c r="Z557" i="18" s="1"/>
  <c r="V558" i="18"/>
  <c r="T558" i="18"/>
  <c r="J560" i="18"/>
  <c r="AB561" i="18"/>
  <c r="S561" i="18"/>
  <c r="Z561" i="18" s="1"/>
  <c r="S562" i="18"/>
  <c r="Z562" i="18" s="1"/>
  <c r="T564" i="18"/>
  <c r="S566" i="18"/>
  <c r="Z566" i="18" s="1"/>
  <c r="L575" i="18"/>
  <c r="V569" i="18"/>
  <c r="S570" i="18"/>
  <c r="Z570" i="18" s="1"/>
  <c r="AD570" i="18"/>
  <c r="S571" i="18"/>
  <c r="Z571" i="18" s="1"/>
  <c r="Q575" i="18"/>
  <c r="U577" i="18"/>
  <c r="J577" i="18"/>
  <c r="J581" i="18" s="1"/>
  <c r="AD587" i="18"/>
  <c r="V587" i="18"/>
  <c r="V593" i="18"/>
  <c r="AD593" i="18"/>
  <c r="AA593" i="18" s="1"/>
  <c r="J597" i="18"/>
  <c r="V597" i="18"/>
  <c r="J598" i="18"/>
  <c r="V598" i="18"/>
  <c r="AD598" i="18" s="1"/>
  <c r="J599" i="18"/>
  <c r="V599" i="18"/>
  <c r="AD599" i="18" s="1"/>
  <c r="U564" i="18"/>
  <c r="AC564" i="18" s="1"/>
  <c r="AD569" i="18"/>
  <c r="AD575" i="18" s="1"/>
  <c r="T574" i="18"/>
  <c r="V574" i="18"/>
  <c r="K575" i="18"/>
  <c r="K601" i="18" s="1"/>
  <c r="S591" i="18"/>
  <c r="Z591" i="18" s="1"/>
  <c r="AB591" i="18"/>
  <c r="U594" i="18"/>
  <c r="AC594" i="18" s="1"/>
  <c r="J594" i="18"/>
  <c r="AC563" i="18"/>
  <c r="AA563" i="18" s="1"/>
  <c r="N575" i="18"/>
  <c r="T569" i="18"/>
  <c r="AE575" i="18"/>
  <c r="AE601" i="18" s="1"/>
  <c r="S588" i="18"/>
  <c r="Z588" i="18" s="1"/>
  <c r="AB588" i="18"/>
  <c r="V572" i="18"/>
  <c r="U572" i="18"/>
  <c r="AC572" i="18" s="1"/>
  <c r="J573" i="18"/>
  <c r="T573" i="18"/>
  <c r="V573" i="18"/>
  <c r="S580" i="18"/>
  <c r="AB580" i="18"/>
  <c r="AB587" i="18"/>
  <c r="T577" i="18"/>
  <c r="T578" i="18"/>
  <c r="T579" i="18"/>
  <c r="J583" i="18"/>
  <c r="T583" i="18"/>
  <c r="T584" i="18"/>
  <c r="T585" i="18"/>
  <c r="T586" i="18"/>
  <c r="AD589" i="18"/>
  <c r="AA589" i="18" s="1"/>
  <c r="T597" i="18"/>
  <c r="T598" i="18"/>
  <c r="T599" i="18"/>
  <c r="P600" i="18"/>
  <c r="U578" i="18"/>
  <c r="AC578" i="18" s="1"/>
  <c r="U579" i="18"/>
  <c r="AC579" i="18" s="1"/>
  <c r="U583" i="18"/>
  <c r="U584" i="18"/>
  <c r="AC584" i="18" s="1"/>
  <c r="U585" i="18"/>
  <c r="AC585" i="18" s="1"/>
  <c r="U586" i="18"/>
  <c r="AC586" i="18" s="1"/>
  <c r="U597" i="18"/>
  <c r="U598" i="18"/>
  <c r="AC598" i="18" s="1"/>
  <c r="U599" i="18"/>
  <c r="AC599" i="18" s="1"/>
  <c r="AB494" i="18"/>
  <c r="S494" i="18"/>
  <c r="Z494" i="18" s="1"/>
  <c r="AB475" i="18"/>
  <c r="AI487" i="18"/>
  <c r="AB464" i="18"/>
  <c r="S469" i="18"/>
  <c r="Z469" i="18" s="1"/>
  <c r="AC475" i="18"/>
  <c r="AB481" i="18"/>
  <c r="Z488" i="18"/>
  <c r="V464" i="18"/>
  <c r="S464" i="18" s="1"/>
  <c r="Z464" i="18" s="1"/>
  <c r="T466" i="18"/>
  <c r="V475" i="18"/>
  <c r="Z475" i="18" s="1"/>
  <c r="AC481" i="18"/>
  <c r="T482" i="18"/>
  <c r="J488" i="18"/>
  <c r="K491" i="18"/>
  <c r="T498" i="18"/>
  <c r="V498" i="18"/>
  <c r="M499" i="18"/>
  <c r="M525" i="18" s="1"/>
  <c r="V505" i="18"/>
  <c r="AD501" i="18"/>
  <c r="AD505" i="18" s="1"/>
  <c r="AB518" i="18"/>
  <c r="S518" i="18"/>
  <c r="Z518" i="18" s="1"/>
  <c r="AC521" i="18"/>
  <c r="AC524" i="18" s="1"/>
  <c r="U524" i="18"/>
  <c r="U461" i="18"/>
  <c r="AB461" i="18"/>
  <c r="AB462" i="18"/>
  <c r="T463" i="18"/>
  <c r="J464" i="18"/>
  <c r="AB469" i="18"/>
  <c r="S471" i="18"/>
  <c r="Z471" i="18" s="1"/>
  <c r="AD475" i="18"/>
  <c r="AD491" i="18" s="1"/>
  <c r="Z479" i="18"/>
  <c r="Z480" i="18"/>
  <c r="T483" i="18"/>
  <c r="T484" i="18"/>
  <c r="T485" i="18"/>
  <c r="T486" i="18"/>
  <c r="AB487" i="18"/>
  <c r="AA487" i="18" s="1"/>
  <c r="AH487" i="18" s="1"/>
  <c r="AB488" i="18"/>
  <c r="T490" i="18"/>
  <c r="L491" i="18"/>
  <c r="T495" i="18"/>
  <c r="T496" i="18"/>
  <c r="S504" i="18"/>
  <c r="V466" i="18"/>
  <c r="J471" i="18"/>
  <c r="P473" i="18"/>
  <c r="J479" i="18"/>
  <c r="J480" i="18"/>
  <c r="AC484" i="18"/>
  <c r="AC485" i="18"/>
  <c r="AC486" i="18"/>
  <c r="AC490" i="18"/>
  <c r="J494" i="18"/>
  <c r="J499" i="18" s="1"/>
  <c r="U495" i="18"/>
  <c r="AC495" i="18" s="1"/>
  <c r="U496" i="18"/>
  <c r="AC496" i="18" s="1"/>
  <c r="T497" i="18"/>
  <c r="V497" i="18"/>
  <c r="V499" i="18" s="1"/>
  <c r="AC501" i="18"/>
  <c r="S515" i="18"/>
  <c r="Z515" i="18" s="1"/>
  <c r="AB515" i="18"/>
  <c r="AD461" i="18"/>
  <c r="AD473" i="18" s="1"/>
  <c r="Q473" i="18"/>
  <c r="U493" i="18"/>
  <c r="S493" i="18" s="1"/>
  <c r="AB493" i="18"/>
  <c r="AF499" i="18"/>
  <c r="AF525" i="18" s="1"/>
  <c r="U498" i="18"/>
  <c r="AC498" i="18" s="1"/>
  <c r="AI512" i="18"/>
  <c r="V524" i="18"/>
  <c r="AD521" i="18"/>
  <c r="AD524" i="18" s="1"/>
  <c r="L505" i="18"/>
  <c r="AD507" i="18"/>
  <c r="T511" i="18"/>
  <c r="J512" i="18"/>
  <c r="J515" i="18"/>
  <c r="K524" i="18"/>
  <c r="T501" i="18"/>
  <c r="T502" i="18"/>
  <c r="T503" i="18"/>
  <c r="AB504" i="18"/>
  <c r="J507" i="18"/>
  <c r="T507" i="18"/>
  <c r="T508" i="18"/>
  <c r="T509" i="18"/>
  <c r="T510" i="18"/>
  <c r="AB512" i="18"/>
  <c r="AA512" i="18" s="1"/>
  <c r="AH512" i="18" s="1"/>
  <c r="AD513" i="18"/>
  <c r="AA513" i="18" s="1"/>
  <c r="V514" i="18"/>
  <c r="S514" i="18" s="1"/>
  <c r="AD517" i="18"/>
  <c r="AA517" i="18" s="1"/>
  <c r="T521" i="18"/>
  <c r="T522" i="18"/>
  <c r="T523" i="18"/>
  <c r="L524" i="18"/>
  <c r="J501" i="18"/>
  <c r="J505" i="18" s="1"/>
  <c r="U502" i="18"/>
  <c r="AC502" i="18" s="1"/>
  <c r="U503" i="18"/>
  <c r="AC503" i="18" s="1"/>
  <c r="U507" i="18"/>
  <c r="U508" i="18"/>
  <c r="AC508" i="18" s="1"/>
  <c r="U509" i="18"/>
  <c r="AC509" i="18" s="1"/>
  <c r="U510" i="18"/>
  <c r="AC510" i="18" s="1"/>
  <c r="V511" i="18"/>
  <c r="P519" i="18"/>
  <c r="AB389" i="18"/>
  <c r="AB384" i="18"/>
  <c r="AB385" i="18"/>
  <c r="U384" i="18"/>
  <c r="U385" i="18"/>
  <c r="AC385" i="18" s="1"/>
  <c r="T386" i="18"/>
  <c r="J387" i="18"/>
  <c r="AD393" i="18"/>
  <c r="V393" i="18"/>
  <c r="S393" i="18" s="1"/>
  <c r="Z393" i="18" s="1"/>
  <c r="T394" i="18"/>
  <c r="AB413" i="18"/>
  <c r="T422" i="18"/>
  <c r="AB416" i="18"/>
  <c r="AC427" i="18"/>
  <c r="S427" i="18"/>
  <c r="L396" i="18"/>
  <c r="V384" i="18"/>
  <c r="V385" i="18"/>
  <c r="T387" i="18"/>
  <c r="J389" i="18"/>
  <c r="S392" i="18"/>
  <c r="Z392" i="18" s="1"/>
  <c r="AD392" i="18"/>
  <c r="J393" i="18"/>
  <c r="R448" i="18"/>
  <c r="P396" i="18"/>
  <c r="S417" i="18"/>
  <c r="Z417" i="18" s="1"/>
  <c r="AB417" i="18"/>
  <c r="AD384" i="18"/>
  <c r="V386" i="18"/>
  <c r="I448" i="18"/>
  <c r="Q448" i="18" s="1"/>
  <c r="Q396" i="18"/>
  <c r="S402" i="18"/>
  <c r="AB402" i="18"/>
  <c r="AB405" i="18"/>
  <c r="S405" i="18"/>
  <c r="Z405" i="18" s="1"/>
  <c r="AB406" i="18"/>
  <c r="AB407" i="18"/>
  <c r="AB408" i="18"/>
  <c r="AB409" i="18"/>
  <c r="AB418" i="18"/>
  <c r="AB419" i="18"/>
  <c r="AB420" i="18"/>
  <c r="J384" i="18"/>
  <c r="AE396" i="18"/>
  <c r="AE448" i="18" s="1"/>
  <c r="V389" i="18"/>
  <c r="S389" i="18" s="1"/>
  <c r="Z389" i="18" s="1"/>
  <c r="V394" i="18"/>
  <c r="S403" i="18"/>
  <c r="Z403" i="18" s="1"/>
  <c r="AB403" i="18"/>
  <c r="U428" i="18"/>
  <c r="T398" i="18"/>
  <c r="V411" i="18"/>
  <c r="S411" i="18" s="1"/>
  <c r="Z411" i="18" s="1"/>
  <c r="M414" i="18"/>
  <c r="J416" i="18"/>
  <c r="J417" i="18"/>
  <c r="J424" i="18"/>
  <c r="AC424" i="18"/>
  <c r="AC428" i="18" s="1"/>
  <c r="J425" i="18"/>
  <c r="N428" i="18"/>
  <c r="J427" i="18"/>
  <c r="Q428" i="18"/>
  <c r="J398" i="18"/>
  <c r="U398" i="18"/>
  <c r="T404" i="18"/>
  <c r="J405" i="18"/>
  <c r="V406" i="18"/>
  <c r="V407" i="18"/>
  <c r="S407" i="18" s="1"/>
  <c r="Z407" i="18" s="1"/>
  <c r="V408" i="18"/>
  <c r="S408" i="18" s="1"/>
  <c r="Z408" i="18" s="1"/>
  <c r="V409" i="18"/>
  <c r="S409" i="18" s="1"/>
  <c r="Z409" i="18" s="1"/>
  <c r="S410" i="18"/>
  <c r="Z410" i="18" s="1"/>
  <c r="V413" i="18"/>
  <c r="S413" i="18" s="1"/>
  <c r="Z413" i="18" s="1"/>
  <c r="U416" i="18"/>
  <c r="S416" i="18" s="1"/>
  <c r="V418" i="18"/>
  <c r="V419" i="18"/>
  <c r="S419" i="18" s="1"/>
  <c r="Z419" i="18" s="1"/>
  <c r="V420" i="18"/>
  <c r="S420" i="18" s="1"/>
  <c r="Z420" i="18" s="1"/>
  <c r="AB424" i="18"/>
  <c r="T428" i="18"/>
  <c r="AB426" i="18"/>
  <c r="S426" i="18"/>
  <c r="K428" i="18"/>
  <c r="K448" i="18" s="1"/>
  <c r="S421" i="18"/>
  <c r="Z421" i="18" s="1"/>
  <c r="AB421" i="18"/>
  <c r="V424" i="18"/>
  <c r="M422" i="18"/>
  <c r="AD416" i="18"/>
  <c r="AD422" i="18" s="1"/>
  <c r="AB425" i="18"/>
  <c r="S425" i="18"/>
  <c r="AC444" i="18"/>
  <c r="AC447" i="18" s="1"/>
  <c r="U447" i="18"/>
  <c r="L428" i="18"/>
  <c r="AD430" i="18"/>
  <c r="S431" i="18"/>
  <c r="Z431" i="18" s="1"/>
  <c r="S432" i="18"/>
  <c r="Z432" i="18" s="1"/>
  <c r="S433" i="18"/>
  <c r="Z433" i="18" s="1"/>
  <c r="T434" i="18"/>
  <c r="T435" i="18"/>
  <c r="T438" i="18"/>
  <c r="AD439" i="18"/>
  <c r="AA439" i="18" s="1"/>
  <c r="V441" i="18"/>
  <c r="S444" i="18"/>
  <c r="AD444" i="18"/>
  <c r="AD447" i="18" s="1"/>
  <c r="S445" i="18"/>
  <c r="S446" i="18"/>
  <c r="U435" i="18"/>
  <c r="AC435" i="18" s="1"/>
  <c r="V437" i="18"/>
  <c r="S437" i="18" s="1"/>
  <c r="U438" i="18"/>
  <c r="AC438" i="18" s="1"/>
  <c r="L447" i="18"/>
  <c r="T447" i="18"/>
  <c r="U430" i="18"/>
  <c r="S430" i="18" s="1"/>
  <c r="AB430" i="18"/>
  <c r="T441" i="18"/>
  <c r="P442" i="18"/>
  <c r="AB309" i="18"/>
  <c r="AB312" i="18"/>
  <c r="S312" i="18"/>
  <c r="Z312" i="18" s="1"/>
  <c r="M319" i="18"/>
  <c r="AD307" i="18"/>
  <c r="S308" i="18"/>
  <c r="Z308" i="18" s="1"/>
  <c r="V309" i="18"/>
  <c r="S309" i="18" s="1"/>
  <c r="Z309" i="18" s="1"/>
  <c r="S315" i="18"/>
  <c r="Z315" i="18" s="1"/>
  <c r="AD315" i="18"/>
  <c r="S317" i="18"/>
  <c r="Z317" i="18" s="1"/>
  <c r="AB317" i="18"/>
  <c r="AB328" i="18"/>
  <c r="S328" i="18"/>
  <c r="Z328" i="18" s="1"/>
  <c r="AB329" i="18"/>
  <c r="AB330" i="18"/>
  <c r="AB331" i="18"/>
  <c r="AB332" i="18"/>
  <c r="S325" i="18"/>
  <c r="AB325" i="18"/>
  <c r="AB336" i="18"/>
  <c r="S340" i="18"/>
  <c r="Z340" i="18" s="1"/>
  <c r="AB340" i="18"/>
  <c r="K319" i="18"/>
  <c r="K371" i="18" s="1"/>
  <c r="U307" i="18"/>
  <c r="AB307" i="18"/>
  <c r="AF319" i="18"/>
  <c r="AF371" i="18" s="1"/>
  <c r="O371" i="18"/>
  <c r="T310" i="18"/>
  <c r="S326" i="18"/>
  <c r="Z326" i="18" s="1"/>
  <c r="AB326" i="18"/>
  <c r="S334" i="18"/>
  <c r="Z334" i="18" s="1"/>
  <c r="AC334" i="18"/>
  <c r="AB341" i="18"/>
  <c r="AB342" i="18"/>
  <c r="V316" i="18"/>
  <c r="P319" i="18"/>
  <c r="T321" i="18"/>
  <c r="M337" i="18"/>
  <c r="J339" i="18"/>
  <c r="T339" i="18"/>
  <c r="J340" i="18"/>
  <c r="V347" i="18"/>
  <c r="M351" i="18"/>
  <c r="S350" i="18"/>
  <c r="Q319" i="18"/>
  <c r="J321" i="18"/>
  <c r="U321" i="18"/>
  <c r="T327" i="18"/>
  <c r="J328" i="18"/>
  <c r="V329" i="18"/>
  <c r="S329" i="18" s="1"/>
  <c r="Z329" i="18" s="1"/>
  <c r="V330" i="18"/>
  <c r="S330" i="18" s="1"/>
  <c r="Z330" i="18" s="1"/>
  <c r="V331" i="18"/>
  <c r="S331" i="18" s="1"/>
  <c r="Z331" i="18" s="1"/>
  <c r="V332" i="18"/>
  <c r="S332" i="18" s="1"/>
  <c r="Z332" i="18" s="1"/>
  <c r="S333" i="18"/>
  <c r="Z333" i="18" s="1"/>
  <c r="V336" i="18"/>
  <c r="S336" i="18" s="1"/>
  <c r="Z336" i="18" s="1"/>
  <c r="U339" i="18"/>
  <c r="V341" i="18"/>
  <c r="S341" i="18" s="1"/>
  <c r="Z341" i="18" s="1"/>
  <c r="V342" i="18"/>
  <c r="S342" i="18" s="1"/>
  <c r="Z342" i="18" s="1"/>
  <c r="S343" i="18"/>
  <c r="Z343" i="18" s="1"/>
  <c r="AB343" i="18"/>
  <c r="S344" i="18"/>
  <c r="Z344" i="18" s="1"/>
  <c r="AB344" i="18"/>
  <c r="M345" i="18"/>
  <c r="AD339" i="18"/>
  <c r="AD345" i="18" s="1"/>
  <c r="AC347" i="18"/>
  <c r="AB347" i="18"/>
  <c r="AB351" i="18" s="1"/>
  <c r="AC367" i="18"/>
  <c r="AC370" i="18" s="1"/>
  <c r="S348" i="18"/>
  <c r="S349" i="18"/>
  <c r="L351" i="18"/>
  <c r="P351" i="18"/>
  <c r="AD353" i="18"/>
  <c r="S354" i="18"/>
  <c r="Z354" i="18" s="1"/>
  <c r="S355" i="18"/>
  <c r="Z355" i="18" s="1"/>
  <c r="S356" i="18"/>
  <c r="Z356" i="18" s="1"/>
  <c r="T357" i="18"/>
  <c r="T358" i="18"/>
  <c r="T361" i="18"/>
  <c r="AD362" i="18"/>
  <c r="AA362" i="18" s="1"/>
  <c r="V364" i="18"/>
  <c r="S367" i="18"/>
  <c r="AD367" i="18"/>
  <c r="AD370" i="18" s="1"/>
  <c r="S368" i="18"/>
  <c r="S369" i="18"/>
  <c r="S370" i="18" s="1"/>
  <c r="U357" i="18"/>
  <c r="AC357" i="18" s="1"/>
  <c r="U358" i="18"/>
  <c r="AC358" i="18" s="1"/>
  <c r="V360" i="18"/>
  <c r="S360" i="18" s="1"/>
  <c r="U361" i="18"/>
  <c r="AC361" i="18" s="1"/>
  <c r="L370" i="18"/>
  <c r="J347" i="18"/>
  <c r="J351" i="18" s="1"/>
  <c r="AC350" i="18"/>
  <c r="U353" i="18"/>
  <c r="S353" i="18" s="1"/>
  <c r="AB353" i="18"/>
  <c r="T364" i="18"/>
  <c r="P365" i="18"/>
  <c r="U294" i="18"/>
  <c r="AC294" i="18" s="1"/>
  <c r="AC297" i="18" s="1"/>
  <c r="V296" i="18"/>
  <c r="AD296" i="18" s="1"/>
  <c r="T294" i="18"/>
  <c r="AB294" i="18" s="1"/>
  <c r="AB297" i="18" s="1"/>
  <c r="U296" i="18"/>
  <c r="AC296" i="18" s="1"/>
  <c r="U284" i="18"/>
  <c r="AC284" i="18" s="1"/>
  <c r="U274" i="18"/>
  <c r="U278" i="18" s="1"/>
  <c r="U271" i="18"/>
  <c r="AC271" i="18" s="1"/>
  <c r="W298" i="18"/>
  <c r="R298" i="18"/>
  <c r="P298" i="18" s="1"/>
  <c r="U252" i="18"/>
  <c r="AC252" i="18" s="1"/>
  <c r="T237" i="18"/>
  <c r="AB237" i="18" s="1"/>
  <c r="U243" i="18"/>
  <c r="S243" i="18" s="1"/>
  <c r="Z243" i="18" s="1"/>
  <c r="AA243" i="18" s="1"/>
  <c r="AB239" i="18"/>
  <c r="S239" i="18"/>
  <c r="Z239" i="18" s="1"/>
  <c r="AB252" i="18"/>
  <c r="AC234" i="18"/>
  <c r="AB236" i="18"/>
  <c r="AB254" i="18"/>
  <c r="S254" i="18"/>
  <c r="Z254" i="18" s="1"/>
  <c r="S234" i="18"/>
  <c r="AD234" i="18"/>
  <c r="AD246" i="18" s="1"/>
  <c r="S235" i="18"/>
  <c r="Z235" i="18" s="1"/>
  <c r="V236" i="18"/>
  <c r="S236" i="18" s="1"/>
  <c r="Z236" i="18" s="1"/>
  <c r="J242" i="18"/>
  <c r="P246" i="18"/>
  <c r="L264" i="18"/>
  <c r="U253" i="18"/>
  <c r="AC253" i="18" s="1"/>
  <c r="AF264" i="18"/>
  <c r="AB255" i="18"/>
  <c r="S255" i="18"/>
  <c r="Z255" i="18" s="1"/>
  <c r="T257" i="18"/>
  <c r="V257" i="18"/>
  <c r="T259" i="18"/>
  <c r="V259" i="18"/>
  <c r="AB270" i="18"/>
  <c r="J234" i="18"/>
  <c r="J235" i="18"/>
  <c r="J236" i="18"/>
  <c r="V237" i="18"/>
  <c r="V246" i="18" s="1"/>
  <c r="V242" i="18"/>
  <c r="S242" i="18" s="1"/>
  <c r="Z242" i="18" s="1"/>
  <c r="T244" i="18"/>
  <c r="L246" i="18"/>
  <c r="Q246" i="18"/>
  <c r="AD248" i="18"/>
  <c r="AD264" i="18" s="1"/>
  <c r="M264" i="18"/>
  <c r="T256" i="18"/>
  <c r="V256" i="18"/>
  <c r="U261" i="18"/>
  <c r="AC261" i="18" s="1"/>
  <c r="J261" i="18"/>
  <c r="S267" i="18"/>
  <c r="Z267" i="18" s="1"/>
  <c r="AB267" i="18"/>
  <c r="K246" i="18"/>
  <c r="AB234" i="18"/>
  <c r="O246" i="18"/>
  <c r="O298" i="18" s="1"/>
  <c r="J237" i="18"/>
  <c r="J243" i="18"/>
  <c r="U244" i="18"/>
  <c r="AC244" i="18" s="1"/>
  <c r="J248" i="18"/>
  <c r="N264" i="18"/>
  <c r="AC248" i="18"/>
  <c r="T258" i="18"/>
  <c r="V258" i="18"/>
  <c r="AB271" i="18"/>
  <c r="V248" i="18"/>
  <c r="T253" i="18"/>
  <c r="U256" i="18"/>
  <c r="AC256" i="18" s="1"/>
  <c r="T263" i="18"/>
  <c r="V263" i="18"/>
  <c r="AB268" i="18"/>
  <c r="AB269" i="18"/>
  <c r="U268" i="18"/>
  <c r="AC268" i="18" s="1"/>
  <c r="U269" i="18"/>
  <c r="AC269" i="18" s="1"/>
  <c r="T272" i="18"/>
  <c r="AB275" i="18"/>
  <c r="S275" i="18"/>
  <c r="J255" i="18"/>
  <c r="S260" i="18"/>
  <c r="Z260" i="18" s="1"/>
  <c r="S261" i="18"/>
  <c r="Z261" i="18" s="1"/>
  <c r="K272" i="18"/>
  <c r="U266" i="18"/>
  <c r="S266" i="18" s="1"/>
  <c r="AB266" i="18"/>
  <c r="AF272" i="18"/>
  <c r="V268" i="18"/>
  <c r="V269" i="18"/>
  <c r="V270" i="18"/>
  <c r="S270" i="18" s="1"/>
  <c r="Z270" i="18" s="1"/>
  <c r="V271" i="18"/>
  <c r="K278" i="18"/>
  <c r="J274" i="18"/>
  <c r="AB274" i="18"/>
  <c r="T278" i="18"/>
  <c r="AB276" i="18"/>
  <c r="S276" i="18"/>
  <c r="M272" i="18"/>
  <c r="AD266" i="18"/>
  <c r="AD272" i="18" s="1"/>
  <c r="V274" i="18"/>
  <c r="J276" i="18"/>
  <c r="S277" i="18"/>
  <c r="L278" i="18"/>
  <c r="P278" i="18"/>
  <c r="AD280" i="18"/>
  <c r="S281" i="18"/>
  <c r="Z281" i="18" s="1"/>
  <c r="S282" i="18"/>
  <c r="Z282" i="18" s="1"/>
  <c r="S283" i="18"/>
  <c r="Z283" i="18" s="1"/>
  <c r="T284" i="18"/>
  <c r="T285" i="18"/>
  <c r="T288" i="18"/>
  <c r="AD289" i="18"/>
  <c r="AA289" i="18" s="1"/>
  <c r="V291" i="18"/>
  <c r="AD294" i="18"/>
  <c r="AD297" i="18" s="1"/>
  <c r="S295" i="18"/>
  <c r="S296" i="18"/>
  <c r="J280" i="18"/>
  <c r="J281" i="18"/>
  <c r="J282" i="18"/>
  <c r="J283" i="18"/>
  <c r="J284" i="18"/>
  <c r="U285" i="18"/>
  <c r="AC285" i="18" s="1"/>
  <c r="AD286" i="18"/>
  <c r="AA286" i="18" s="1"/>
  <c r="V287" i="18"/>
  <c r="S287" i="18" s="1"/>
  <c r="U288" i="18"/>
  <c r="AC288" i="18" s="1"/>
  <c r="L297" i="18"/>
  <c r="U280" i="18"/>
  <c r="AB280" i="18"/>
  <c r="T291" i="18"/>
  <c r="J181" i="18"/>
  <c r="O92" i="18"/>
  <c r="O93" i="18"/>
  <c r="O94" i="18"/>
  <c r="O87" i="18"/>
  <c r="O95" i="18"/>
  <c r="O96" i="18"/>
  <c r="O86" i="18"/>
  <c r="AF970" i="18" l="1"/>
  <c r="S916" i="18"/>
  <c r="Z916" i="18" s="1"/>
  <c r="AI916" i="18" s="1"/>
  <c r="T936" i="18"/>
  <c r="S915" i="18"/>
  <c r="Z915" i="18" s="1"/>
  <c r="AA915" i="18" s="1"/>
  <c r="V950" i="18"/>
  <c r="S860" i="18"/>
  <c r="Z860" i="18" s="1"/>
  <c r="AA860" i="18" s="1"/>
  <c r="AH860" i="18" s="1"/>
  <c r="V798" i="18"/>
  <c r="S787" i="18"/>
  <c r="Z787" i="18" s="1"/>
  <c r="AI787" i="18" s="1"/>
  <c r="V790" i="18"/>
  <c r="S769" i="18"/>
  <c r="Z769" i="18" s="1"/>
  <c r="AA769" i="18" s="1"/>
  <c r="T473" i="18"/>
  <c r="S929" i="18"/>
  <c r="Z929" i="18" s="1"/>
  <c r="AA929" i="18" s="1"/>
  <c r="AH929" i="18" s="1"/>
  <c r="V918" i="18"/>
  <c r="AD863" i="18"/>
  <c r="S821" i="18"/>
  <c r="Z821" i="18" s="1"/>
  <c r="AI821" i="18" s="1"/>
  <c r="S809" i="18"/>
  <c r="Z809" i="18" s="1"/>
  <c r="S800" i="18"/>
  <c r="AC804" i="18"/>
  <c r="U823" i="18"/>
  <c r="S801" i="18"/>
  <c r="M824" i="18"/>
  <c r="T804" i="18"/>
  <c r="T823" i="18"/>
  <c r="S807" i="18"/>
  <c r="Z807" i="18" s="1"/>
  <c r="AC823" i="18"/>
  <c r="J790" i="18"/>
  <c r="Z774" i="18"/>
  <c r="AI774" i="18" s="1"/>
  <c r="L678" i="18"/>
  <c r="AD672" i="18"/>
  <c r="J677" i="18"/>
  <c r="M678" i="18"/>
  <c r="T567" i="18"/>
  <c r="V519" i="18"/>
  <c r="S963" i="18"/>
  <c r="Z963" i="18" s="1"/>
  <c r="AI963" i="18" s="1"/>
  <c r="S907" i="18"/>
  <c r="Z907" i="18" s="1"/>
  <c r="AI907" i="18" s="1"/>
  <c r="U877" i="18"/>
  <c r="Z842" i="18"/>
  <c r="AA842" i="18" s="1"/>
  <c r="S619" i="18"/>
  <c r="Z619" i="18" s="1"/>
  <c r="S572" i="18"/>
  <c r="Z572" i="18" s="1"/>
  <c r="AA572" i="18" s="1"/>
  <c r="AH572" i="18" s="1"/>
  <c r="V581" i="18"/>
  <c r="AI181" i="18"/>
  <c r="AA181" i="18"/>
  <c r="AH181" i="18" s="1"/>
  <c r="U297" i="18"/>
  <c r="T644" i="18"/>
  <c r="L897" i="18"/>
  <c r="V969" i="18"/>
  <c r="V823" i="18"/>
  <c r="N371" i="18"/>
  <c r="V672" i="18"/>
  <c r="T790" i="18"/>
  <c r="J944" i="18"/>
  <c r="N678" i="18"/>
  <c r="M601" i="18"/>
  <c r="AD292" i="18"/>
  <c r="S237" i="18"/>
  <c r="Z237" i="18" s="1"/>
  <c r="S547" i="18"/>
  <c r="Z547" i="18" s="1"/>
  <c r="AC790" i="18"/>
  <c r="J877" i="18"/>
  <c r="T871" i="18"/>
  <c r="V871" i="18"/>
  <c r="J863" i="18"/>
  <c r="K970" i="18"/>
  <c r="M970" i="18"/>
  <c r="J319" i="18"/>
  <c r="J442" i="18"/>
  <c r="L601" i="18"/>
  <c r="J750" i="18"/>
  <c r="AF751" i="18"/>
  <c r="T297" i="18"/>
  <c r="AF298" i="18"/>
  <c r="S316" i="18"/>
  <c r="Z316" i="18" s="1"/>
  <c r="AA316" i="18" s="1"/>
  <c r="T442" i="18"/>
  <c r="J396" i="18"/>
  <c r="J473" i="18"/>
  <c r="T491" i="18"/>
  <c r="J595" i="18"/>
  <c r="V595" i="18"/>
  <c r="N601" i="18"/>
  <c r="J626" i="18"/>
  <c r="L751" i="18"/>
  <c r="J699" i="18"/>
  <c r="J936" i="18"/>
  <c r="AD944" i="18"/>
  <c r="AE678" i="18"/>
  <c r="N525" i="18"/>
  <c r="T672" i="18"/>
  <c r="T626" i="18"/>
  <c r="AE751" i="18"/>
  <c r="J524" i="18"/>
  <c r="S615" i="18"/>
  <c r="Z615" i="18" s="1"/>
  <c r="J447" i="18"/>
  <c r="AD644" i="18"/>
  <c r="P525" i="18"/>
  <c r="AE298" i="18"/>
  <c r="L371" i="18"/>
  <c r="S294" i="18"/>
  <c r="S271" i="18"/>
  <c r="Z271" i="18" s="1"/>
  <c r="V422" i="18"/>
  <c r="V414" i="18"/>
  <c r="J422" i="18"/>
  <c r="AA393" i="18"/>
  <c r="L525" i="18"/>
  <c r="S594" i="18"/>
  <c r="Z594" i="18" s="1"/>
  <c r="AA594" i="18" s="1"/>
  <c r="J549" i="18"/>
  <c r="V652" i="18"/>
  <c r="AC731" i="18"/>
  <c r="V745" i="18"/>
  <c r="AD725" i="18"/>
  <c r="V845" i="18"/>
  <c r="V964" i="18"/>
  <c r="T918" i="18"/>
  <c r="AE897" i="18"/>
  <c r="J818" i="18"/>
  <c r="U804" i="18"/>
  <c r="S696" i="18"/>
  <c r="Z696" i="18" s="1"/>
  <c r="AA696" i="18" s="1"/>
  <c r="AE525" i="18"/>
  <c r="J672" i="18"/>
  <c r="S470" i="18"/>
  <c r="Z470" i="18" s="1"/>
  <c r="AA470" i="18" s="1"/>
  <c r="M448" i="18"/>
  <c r="AD396" i="18"/>
  <c r="Z481" i="18"/>
  <c r="V717" i="18"/>
  <c r="S778" i="18"/>
  <c r="Z778" i="18" s="1"/>
  <c r="AD964" i="18"/>
  <c r="J891" i="18"/>
  <c r="AE371" i="18"/>
  <c r="S462" i="18"/>
  <c r="Z462" i="18" s="1"/>
  <c r="AI462" i="18" s="1"/>
  <c r="J365" i="18"/>
  <c r="AI956" i="18"/>
  <c r="AA956" i="18"/>
  <c r="AH956" i="18" s="1"/>
  <c r="AA926" i="18"/>
  <c r="AH926" i="18" s="1"/>
  <c r="AI926" i="18"/>
  <c r="AC966" i="18"/>
  <c r="AC969" i="18" s="1"/>
  <c r="U969" i="18"/>
  <c r="U964" i="18"/>
  <c r="AC952" i="18"/>
  <c r="AC964" i="18" s="1"/>
  <c r="AB968" i="18"/>
  <c r="S968" i="18"/>
  <c r="AB953" i="18"/>
  <c r="S953" i="18"/>
  <c r="Z953" i="18" s="1"/>
  <c r="AB947" i="18"/>
  <c r="S947" i="18"/>
  <c r="AI960" i="18"/>
  <c r="AA960" i="18"/>
  <c r="AH960" i="18" s="1"/>
  <c r="Z949" i="18"/>
  <c r="AI949" i="18" s="1"/>
  <c r="AA949" i="18"/>
  <c r="AH949" i="18" s="1"/>
  <c r="AI940" i="18"/>
  <c r="AA940" i="18"/>
  <c r="AH940" i="18" s="1"/>
  <c r="AA935" i="18"/>
  <c r="AH935" i="18" s="1"/>
  <c r="AI935" i="18"/>
  <c r="S924" i="18"/>
  <c r="AB924" i="18"/>
  <c r="U918" i="18"/>
  <c r="AC906" i="18"/>
  <c r="AC918" i="18" s="1"/>
  <c r="U944" i="18"/>
  <c r="AE970" i="18"/>
  <c r="S906" i="18"/>
  <c r="S914" i="18"/>
  <c r="Z914" i="18" s="1"/>
  <c r="AB967" i="18"/>
  <c r="S967" i="18"/>
  <c r="T964" i="18"/>
  <c r="AB952" i="18"/>
  <c r="S952" i="18"/>
  <c r="AB946" i="18"/>
  <c r="S946" i="18"/>
  <c r="T950" i="18"/>
  <c r="AB942" i="18"/>
  <c r="S942" i="18"/>
  <c r="Z942" i="18" s="1"/>
  <c r="S933" i="18"/>
  <c r="Z933" i="18" s="1"/>
  <c r="AB933" i="18"/>
  <c r="V936" i="18"/>
  <c r="AA928" i="18"/>
  <c r="AH928" i="18" s="1"/>
  <c r="AI928" i="18"/>
  <c r="AC936" i="18"/>
  <c r="N970" i="18"/>
  <c r="AB966" i="18"/>
  <c r="T969" i="18"/>
  <c r="S966" i="18"/>
  <c r="AB955" i="18"/>
  <c r="S955" i="18"/>
  <c r="Z955" i="18" s="1"/>
  <c r="J964" i="18"/>
  <c r="AB939" i="18"/>
  <c r="S939" i="18"/>
  <c r="Z939" i="18" s="1"/>
  <c r="S943" i="18"/>
  <c r="Z943" i="18" s="1"/>
  <c r="AB943" i="18"/>
  <c r="V944" i="18"/>
  <c r="AA931" i="18"/>
  <c r="AH931" i="18" s="1"/>
  <c r="AI931" i="18"/>
  <c r="U936" i="18"/>
  <c r="J918" i="18"/>
  <c r="AA907" i="18"/>
  <c r="AH907" i="18" s="1"/>
  <c r="S911" i="18"/>
  <c r="Z911" i="18" s="1"/>
  <c r="AA963" i="18"/>
  <c r="AH963" i="18" s="1"/>
  <c r="AB954" i="18"/>
  <c r="S954" i="18"/>
  <c r="Z954" i="18" s="1"/>
  <c r="AB948" i="18"/>
  <c r="S948" i="18"/>
  <c r="AC946" i="18"/>
  <c r="AC950" i="18" s="1"/>
  <c r="U950" i="18"/>
  <c r="T944" i="18"/>
  <c r="AB938" i="18"/>
  <c r="S938" i="18"/>
  <c r="AB925" i="18"/>
  <c r="S925" i="18"/>
  <c r="Z925" i="18" s="1"/>
  <c r="AI957" i="18"/>
  <c r="AA957" i="18"/>
  <c r="AH957" i="18" s="1"/>
  <c r="S941" i="18"/>
  <c r="Z941" i="18" s="1"/>
  <c r="AB941" i="18"/>
  <c r="AA930" i="18"/>
  <c r="AH930" i="18" s="1"/>
  <c r="AI930" i="18"/>
  <c r="S927" i="18"/>
  <c r="Z927" i="18" s="1"/>
  <c r="AB927" i="18"/>
  <c r="AB909" i="18"/>
  <c r="S909" i="18"/>
  <c r="Z909" i="18" s="1"/>
  <c r="AA916" i="18"/>
  <c r="AH916" i="18" s="1"/>
  <c r="AB908" i="18"/>
  <c r="AB918" i="18" s="1"/>
  <c r="S908" i="18"/>
  <c r="Z908" i="18" s="1"/>
  <c r="AC944" i="18"/>
  <c r="AD970" i="18"/>
  <c r="AI836" i="18"/>
  <c r="AA836" i="18"/>
  <c r="AH836" i="18" s="1"/>
  <c r="S887" i="18"/>
  <c r="Z887" i="18" s="1"/>
  <c r="AB887" i="18"/>
  <c r="AA881" i="18"/>
  <c r="AH881" i="18" s="1"/>
  <c r="AI881" i="18"/>
  <c r="AB858" i="18"/>
  <c r="S858" i="18"/>
  <c r="Z858" i="18" s="1"/>
  <c r="V891" i="18"/>
  <c r="AI870" i="18"/>
  <c r="AA870" i="18"/>
  <c r="AH870" i="18" s="1"/>
  <c r="Z876" i="18"/>
  <c r="AI876" i="18" s="1"/>
  <c r="AA876" i="18"/>
  <c r="AH876" i="18" s="1"/>
  <c r="AA859" i="18"/>
  <c r="AH859" i="18" s="1"/>
  <c r="AI859" i="18"/>
  <c r="U863" i="18"/>
  <c r="AC847" i="18"/>
  <c r="AC863" i="18" s="1"/>
  <c r="AB845" i="18"/>
  <c r="S852" i="18"/>
  <c r="Z852" i="18" s="1"/>
  <c r="Z843" i="18"/>
  <c r="AA866" i="18"/>
  <c r="AH866" i="18" s="1"/>
  <c r="AI866" i="18"/>
  <c r="AB890" i="18"/>
  <c r="S890" i="18"/>
  <c r="Z890" i="18" s="1"/>
  <c r="AA893" i="18"/>
  <c r="S896" i="18"/>
  <c r="Z893" i="18"/>
  <c r="S884" i="18"/>
  <c r="Z884" i="18" s="1"/>
  <c r="AB884" i="18"/>
  <c r="AA880" i="18"/>
  <c r="AH880" i="18" s="1"/>
  <c r="AI880" i="18"/>
  <c r="AB869" i="18"/>
  <c r="S869" i="18"/>
  <c r="Z869" i="18" s="1"/>
  <c r="Z865" i="18"/>
  <c r="AB857" i="18"/>
  <c r="S857" i="18"/>
  <c r="Z857" i="18" s="1"/>
  <c r="V877" i="18"/>
  <c r="AD873" i="18"/>
  <c r="AD877" i="18" s="1"/>
  <c r="Z875" i="18"/>
  <c r="AI875" i="18" s="1"/>
  <c r="AA875" i="18"/>
  <c r="AH875" i="18" s="1"/>
  <c r="U871" i="18"/>
  <c r="AC865" i="18"/>
  <c r="AC871" i="18" s="1"/>
  <c r="AA854" i="18"/>
  <c r="AH854" i="18" s="1"/>
  <c r="AI854" i="18"/>
  <c r="U845" i="18"/>
  <c r="S833" i="18"/>
  <c r="AC833" i="18"/>
  <c r="AC845" i="18" s="1"/>
  <c r="AI838" i="18"/>
  <c r="AA838" i="18"/>
  <c r="AH838" i="18" s="1"/>
  <c r="S873" i="18"/>
  <c r="AI841" i="18"/>
  <c r="AA841" i="18"/>
  <c r="AH841" i="18" s="1"/>
  <c r="AA895" i="18"/>
  <c r="AH895" i="18" s="1"/>
  <c r="Z895" i="18"/>
  <c r="AI895" i="18" s="1"/>
  <c r="S883" i="18"/>
  <c r="Z883" i="18" s="1"/>
  <c r="AB883" i="18"/>
  <c r="AD891" i="18"/>
  <c r="AB868" i="18"/>
  <c r="S868" i="18"/>
  <c r="Z868" i="18" s="1"/>
  <c r="AB856" i="18"/>
  <c r="S856" i="18"/>
  <c r="Z856" i="18" s="1"/>
  <c r="V863" i="18"/>
  <c r="J845" i="18"/>
  <c r="J897" i="18" s="1"/>
  <c r="Z847" i="18"/>
  <c r="AA834" i="18"/>
  <c r="AH834" i="18" s="1"/>
  <c r="AI834" i="18"/>
  <c r="U891" i="18"/>
  <c r="AC879" i="18"/>
  <c r="AC891" i="18" s="1"/>
  <c r="AA894" i="18"/>
  <c r="AH894" i="18" s="1"/>
  <c r="Z894" i="18"/>
  <c r="AI894" i="18" s="1"/>
  <c r="AA882" i="18"/>
  <c r="AH882" i="18" s="1"/>
  <c r="AI882" i="18"/>
  <c r="S879" i="18"/>
  <c r="Z874" i="18"/>
  <c r="AI874" i="18" s="1"/>
  <c r="AA874" i="18"/>
  <c r="AH874" i="18" s="1"/>
  <c r="AB867" i="18"/>
  <c r="S867" i="18"/>
  <c r="Z867" i="18" s="1"/>
  <c r="AB862" i="18"/>
  <c r="S862" i="18"/>
  <c r="Z862" i="18" s="1"/>
  <c r="T891" i="18"/>
  <c r="AI860" i="18"/>
  <c r="S853" i="18"/>
  <c r="Z853" i="18" s="1"/>
  <c r="AB853" i="18"/>
  <c r="S851" i="18"/>
  <c r="AF897" i="18"/>
  <c r="AA855" i="18"/>
  <c r="AH855" i="18" s="1"/>
  <c r="AI855" i="18"/>
  <c r="T863" i="18"/>
  <c r="AB877" i="18"/>
  <c r="S835" i="18"/>
  <c r="Z835" i="18" s="1"/>
  <c r="U818" i="18"/>
  <c r="AC806" i="18"/>
  <c r="AC818" i="18" s="1"/>
  <c r="Z802" i="18"/>
  <c r="AI802" i="18" s="1"/>
  <c r="AA802" i="18"/>
  <c r="AH802" i="18" s="1"/>
  <c r="S795" i="18"/>
  <c r="Z795" i="18" s="1"/>
  <c r="AB795" i="18"/>
  <c r="S804" i="18"/>
  <c r="Z800" i="18"/>
  <c r="AA800" i="18"/>
  <c r="AA803" i="18"/>
  <c r="AH803" i="18" s="1"/>
  <c r="Z803" i="18"/>
  <c r="AI803" i="18" s="1"/>
  <c r="AA820" i="18"/>
  <c r="S823" i="18"/>
  <c r="Z820" i="18"/>
  <c r="S811" i="18"/>
  <c r="Z811" i="18" s="1"/>
  <c r="AB811" i="18"/>
  <c r="AA807" i="18"/>
  <c r="AH807" i="18" s="1"/>
  <c r="AI807" i="18"/>
  <c r="S794" i="18"/>
  <c r="Z794" i="18" s="1"/>
  <c r="AB794" i="18"/>
  <c r="S789" i="18"/>
  <c r="Z789" i="18" s="1"/>
  <c r="AB789" i="18"/>
  <c r="S783" i="18"/>
  <c r="Z783" i="18" s="1"/>
  <c r="AB783" i="18"/>
  <c r="S781" i="18"/>
  <c r="Z781" i="18" s="1"/>
  <c r="AI793" i="18"/>
  <c r="AA793" i="18"/>
  <c r="AH793" i="18" s="1"/>
  <c r="N824" i="18"/>
  <c r="AA762" i="18"/>
  <c r="AH762" i="18" s="1"/>
  <c r="AI762" i="18"/>
  <c r="S814" i="18"/>
  <c r="Z814" i="18" s="1"/>
  <c r="AB814" i="18"/>
  <c r="V818" i="18"/>
  <c r="S784" i="18"/>
  <c r="Z784" i="18" s="1"/>
  <c r="AB784" i="18"/>
  <c r="AA787" i="18"/>
  <c r="AH787" i="18" s="1"/>
  <c r="AA780" i="18"/>
  <c r="AH780" i="18" s="1"/>
  <c r="AI780" i="18"/>
  <c r="S760" i="18"/>
  <c r="AB760" i="18"/>
  <c r="AB817" i="18"/>
  <c r="S817" i="18"/>
  <c r="Z817" i="18" s="1"/>
  <c r="AA822" i="18"/>
  <c r="AH822" i="18" s="1"/>
  <c r="Z822" i="18"/>
  <c r="AI822" i="18" s="1"/>
  <c r="S810" i="18"/>
  <c r="Z810" i="18" s="1"/>
  <c r="AB810" i="18"/>
  <c r="AD818" i="18"/>
  <c r="Z801" i="18"/>
  <c r="AI801" i="18" s="1"/>
  <c r="AA801" i="18"/>
  <c r="AH801" i="18" s="1"/>
  <c r="U798" i="18"/>
  <c r="AC792" i="18"/>
  <c r="AC798" i="18" s="1"/>
  <c r="V804" i="18"/>
  <c r="AD800" i="18"/>
  <c r="AD804" i="18" s="1"/>
  <c r="S797" i="18"/>
  <c r="Z797" i="18" s="1"/>
  <c r="AB797" i="18"/>
  <c r="S782" i="18"/>
  <c r="Z782" i="18" s="1"/>
  <c r="AB782" i="18"/>
  <c r="AD772" i="18"/>
  <c r="AB804" i="18"/>
  <c r="T798" i="18"/>
  <c r="AA768" i="18"/>
  <c r="AH768" i="18" s="1"/>
  <c r="AI768" i="18"/>
  <c r="AC760" i="18"/>
  <c r="AC772" i="18" s="1"/>
  <c r="S765" i="18"/>
  <c r="Z765" i="18" s="1"/>
  <c r="AB765" i="18"/>
  <c r="S761" i="18"/>
  <c r="Z761" i="18" s="1"/>
  <c r="AB761" i="18"/>
  <c r="J772" i="18"/>
  <c r="AA808" i="18"/>
  <c r="AH808" i="18" s="1"/>
  <c r="AI808" i="18"/>
  <c r="AA821" i="18"/>
  <c r="AH821" i="18" s="1"/>
  <c r="AA809" i="18"/>
  <c r="AH809" i="18" s="1"/>
  <c r="AI809" i="18"/>
  <c r="S806" i="18"/>
  <c r="J804" i="18"/>
  <c r="U790" i="18"/>
  <c r="T818" i="18"/>
  <c r="S796" i="18"/>
  <c r="Z796" i="18" s="1"/>
  <c r="AB796" i="18"/>
  <c r="S792" i="18"/>
  <c r="S785" i="18"/>
  <c r="Z785" i="18" s="1"/>
  <c r="AB785" i="18"/>
  <c r="S779" i="18"/>
  <c r="Z779" i="18" s="1"/>
  <c r="L824" i="18"/>
  <c r="S770" i="18"/>
  <c r="Z770" i="18" s="1"/>
  <c r="S763" i="18"/>
  <c r="Z763" i="18" s="1"/>
  <c r="AA744" i="18"/>
  <c r="AH744" i="18" s="1"/>
  <c r="AI744" i="18"/>
  <c r="AB748" i="18"/>
  <c r="S748" i="18"/>
  <c r="AB736" i="18"/>
  <c r="S736" i="18"/>
  <c r="Z736" i="18" s="1"/>
  <c r="S730" i="18"/>
  <c r="AB730" i="18"/>
  <c r="AB721" i="18"/>
  <c r="S721" i="18"/>
  <c r="Z721" i="18" s="1"/>
  <c r="AB710" i="18"/>
  <c r="S710" i="18"/>
  <c r="Z710" i="18" s="1"/>
  <c r="Z705" i="18"/>
  <c r="J751" i="18"/>
  <c r="U745" i="18"/>
  <c r="AC733" i="18"/>
  <c r="AC745" i="18" s="1"/>
  <c r="AB747" i="18"/>
  <c r="T750" i="18"/>
  <c r="S747" i="18"/>
  <c r="AB735" i="18"/>
  <c r="S735" i="18"/>
  <c r="Z735" i="18" s="1"/>
  <c r="AB729" i="18"/>
  <c r="S729" i="18"/>
  <c r="AI741" i="18"/>
  <c r="AA741" i="18"/>
  <c r="AH741" i="18" s="1"/>
  <c r="AB716" i="18"/>
  <c r="S716" i="18"/>
  <c r="Z716" i="18" s="1"/>
  <c r="AB709" i="18"/>
  <c r="S709" i="18"/>
  <c r="Z709" i="18" s="1"/>
  <c r="S708" i="18"/>
  <c r="Z708" i="18" s="1"/>
  <c r="AA720" i="18"/>
  <c r="AH720" i="18" s="1"/>
  <c r="AI720" i="18"/>
  <c r="AI714" i="18"/>
  <c r="AA714" i="18"/>
  <c r="AH714" i="18" s="1"/>
  <c r="AI695" i="18"/>
  <c r="AA695" i="18"/>
  <c r="AH695" i="18" s="1"/>
  <c r="K751" i="18"/>
  <c r="AA707" i="18"/>
  <c r="AH707" i="18" s="1"/>
  <c r="AI707" i="18"/>
  <c r="AB734" i="18"/>
  <c r="S734" i="18"/>
  <c r="Z734" i="18" s="1"/>
  <c r="AB728" i="18"/>
  <c r="S728" i="18"/>
  <c r="AD745" i="18"/>
  <c r="AD751" i="18" s="1"/>
  <c r="AB724" i="18"/>
  <c r="S724" i="18"/>
  <c r="Z724" i="18" s="1"/>
  <c r="T725" i="18"/>
  <c r="AB723" i="18"/>
  <c r="S723" i="18"/>
  <c r="Z723" i="18" s="1"/>
  <c r="T717" i="18"/>
  <c r="AB712" i="18"/>
  <c r="S712" i="18"/>
  <c r="Z712" i="18" s="1"/>
  <c r="AA701" i="18"/>
  <c r="AI701" i="18"/>
  <c r="AB689" i="18"/>
  <c r="S689" i="18"/>
  <c r="Z689" i="18" s="1"/>
  <c r="V725" i="18"/>
  <c r="AI688" i="18"/>
  <c r="AA688" i="18"/>
  <c r="AH688" i="18" s="1"/>
  <c r="AC717" i="18"/>
  <c r="V699" i="18"/>
  <c r="V751" i="18" s="1"/>
  <c r="AC725" i="18"/>
  <c r="AC699" i="18"/>
  <c r="AB749" i="18"/>
  <c r="S749" i="18"/>
  <c r="T745" i="18"/>
  <c r="AB733" i="18"/>
  <c r="S733" i="18"/>
  <c r="AB727" i="18"/>
  <c r="T731" i="18"/>
  <c r="S727" i="18"/>
  <c r="U731" i="18"/>
  <c r="AI738" i="18"/>
  <c r="AA738" i="18"/>
  <c r="AH738" i="18" s="1"/>
  <c r="AI737" i="18"/>
  <c r="AA737" i="18"/>
  <c r="AH737" i="18" s="1"/>
  <c r="AB722" i="18"/>
  <c r="S722" i="18"/>
  <c r="Z722" i="18" s="1"/>
  <c r="AB711" i="18"/>
  <c r="S711" i="18"/>
  <c r="Z711" i="18" s="1"/>
  <c r="AA706" i="18"/>
  <c r="AH706" i="18" s="1"/>
  <c r="AI706" i="18"/>
  <c r="AA697" i="18"/>
  <c r="AH697" i="18" s="1"/>
  <c r="AI697" i="18"/>
  <c r="AA690" i="18"/>
  <c r="AH690" i="18" s="1"/>
  <c r="AI690" i="18"/>
  <c r="S719" i="18"/>
  <c r="U717" i="18"/>
  <c r="S692" i="18"/>
  <c r="Z692" i="18" s="1"/>
  <c r="T699" i="18"/>
  <c r="S687" i="18"/>
  <c r="AB687" i="18"/>
  <c r="U725" i="18"/>
  <c r="U699" i="18"/>
  <c r="AA648" i="18"/>
  <c r="AH648" i="18" s="1"/>
  <c r="AI648" i="18"/>
  <c r="AA633" i="18"/>
  <c r="AH633" i="18" s="1"/>
  <c r="AI633" i="18"/>
  <c r="Z660" i="18"/>
  <c r="AI634" i="18"/>
  <c r="AA634" i="18"/>
  <c r="AH634" i="18" s="1"/>
  <c r="AA675" i="18"/>
  <c r="AH675" i="18" s="1"/>
  <c r="Z675" i="18"/>
  <c r="AI675" i="18" s="1"/>
  <c r="AA663" i="18"/>
  <c r="AH663" i="18" s="1"/>
  <c r="AI663" i="18"/>
  <c r="Z656" i="18"/>
  <c r="AI656" i="18" s="1"/>
  <c r="AA656" i="18"/>
  <c r="AH656" i="18" s="1"/>
  <c r="Z655" i="18"/>
  <c r="AI655" i="18" s="1"/>
  <c r="AA655" i="18"/>
  <c r="AH655" i="18" s="1"/>
  <c r="AA649" i="18"/>
  <c r="AH649" i="18" s="1"/>
  <c r="AI649" i="18"/>
  <c r="AA643" i="18"/>
  <c r="AH643" i="18" s="1"/>
  <c r="AI643" i="18"/>
  <c r="AA637" i="18"/>
  <c r="AH637" i="18" s="1"/>
  <c r="AI637" i="18"/>
  <c r="AA657" i="18"/>
  <c r="AH657" i="18" s="1"/>
  <c r="Z657" i="18"/>
  <c r="AI657" i="18" s="1"/>
  <c r="U652" i="18"/>
  <c r="AC646" i="18"/>
  <c r="AC652" i="18" s="1"/>
  <c r="J644" i="18"/>
  <c r="J678" i="18" s="1"/>
  <c r="AA636" i="18"/>
  <c r="AH636" i="18" s="1"/>
  <c r="AI636" i="18"/>
  <c r="U672" i="18"/>
  <c r="AC660" i="18"/>
  <c r="AC672" i="18" s="1"/>
  <c r="S668" i="18"/>
  <c r="Z668" i="18" s="1"/>
  <c r="AB668" i="18"/>
  <c r="AA662" i="18"/>
  <c r="AH662" i="18" s="1"/>
  <c r="AI662" i="18"/>
  <c r="AB641" i="18"/>
  <c r="S641" i="18"/>
  <c r="Z641" i="18" s="1"/>
  <c r="V644" i="18"/>
  <c r="AA624" i="18"/>
  <c r="AH624" i="18" s="1"/>
  <c r="AI624" i="18"/>
  <c r="AA617" i="18"/>
  <c r="AH617" i="18" s="1"/>
  <c r="AI617" i="18"/>
  <c r="AA674" i="18"/>
  <c r="S677" i="18"/>
  <c r="Z674" i="18"/>
  <c r="S665" i="18"/>
  <c r="Z665" i="18" s="1"/>
  <c r="AB665" i="18"/>
  <c r="AA661" i="18"/>
  <c r="AH661" i="18" s="1"/>
  <c r="AI661" i="18"/>
  <c r="AB654" i="18"/>
  <c r="AB658" i="18" s="1"/>
  <c r="T658" i="18"/>
  <c r="S654" i="18"/>
  <c r="AI651" i="18"/>
  <c r="AA651" i="18"/>
  <c r="AH651" i="18" s="1"/>
  <c r="AA647" i="18"/>
  <c r="AH647" i="18" s="1"/>
  <c r="AI647" i="18"/>
  <c r="AA639" i="18"/>
  <c r="AH639" i="18" s="1"/>
  <c r="AI639" i="18"/>
  <c r="AB635" i="18"/>
  <c r="S635" i="18"/>
  <c r="Z635" i="18" s="1"/>
  <c r="V658" i="18"/>
  <c r="AD654" i="18"/>
  <c r="AD658" i="18" s="1"/>
  <c r="AD678" i="18" s="1"/>
  <c r="S622" i="18"/>
  <c r="Z622" i="18" s="1"/>
  <c r="AB622" i="18"/>
  <c r="U626" i="18"/>
  <c r="AC614" i="18"/>
  <c r="AC626" i="18" s="1"/>
  <c r="AB671" i="18"/>
  <c r="S671" i="18"/>
  <c r="Z671" i="18" s="1"/>
  <c r="AA676" i="18"/>
  <c r="AH676" i="18" s="1"/>
  <c r="Z676" i="18"/>
  <c r="AI676" i="18" s="1"/>
  <c r="S664" i="18"/>
  <c r="Z664" i="18" s="1"/>
  <c r="AB664" i="18"/>
  <c r="AA650" i="18"/>
  <c r="AH650" i="18" s="1"/>
  <c r="AI650" i="18"/>
  <c r="AA638" i="18"/>
  <c r="AH638" i="18" s="1"/>
  <c r="AI638" i="18"/>
  <c r="U644" i="18"/>
  <c r="AC628" i="18"/>
  <c r="AC644" i="18" s="1"/>
  <c r="Z632" i="18"/>
  <c r="S646" i="18"/>
  <c r="Z628" i="18"/>
  <c r="S616" i="18"/>
  <c r="Z616" i="18" s="1"/>
  <c r="AB616" i="18"/>
  <c r="Z614" i="18"/>
  <c r="AI619" i="18"/>
  <c r="AA619" i="18"/>
  <c r="AH619" i="18" s="1"/>
  <c r="Z537" i="18"/>
  <c r="AI557" i="18"/>
  <c r="AA540" i="18"/>
  <c r="AI540" i="18"/>
  <c r="AI572" i="18"/>
  <c r="AB597" i="18"/>
  <c r="T600" i="18"/>
  <c r="S597" i="18"/>
  <c r="AB585" i="18"/>
  <c r="S585" i="18"/>
  <c r="Z585" i="18" s="1"/>
  <c r="AB579" i="18"/>
  <c r="S579" i="18"/>
  <c r="S587" i="18"/>
  <c r="Z587" i="18" s="1"/>
  <c r="S573" i="18"/>
  <c r="Z573" i="18" s="1"/>
  <c r="AB573" i="18"/>
  <c r="AC577" i="18"/>
  <c r="AC581" i="18" s="1"/>
  <c r="U581" i="18"/>
  <c r="AA570" i="18"/>
  <c r="AH570" i="18" s="1"/>
  <c r="AI570" i="18"/>
  <c r="S564" i="18"/>
  <c r="Z564" i="18" s="1"/>
  <c r="AB564" i="18"/>
  <c r="AC575" i="18"/>
  <c r="AD549" i="18"/>
  <c r="AC567" i="18"/>
  <c r="AI594" i="18"/>
  <c r="AB584" i="18"/>
  <c r="S584" i="18"/>
  <c r="Z584" i="18" s="1"/>
  <c r="AB578" i="18"/>
  <c r="S578" i="18"/>
  <c r="AI588" i="18"/>
  <c r="T575" i="18"/>
  <c r="AB569" i="18"/>
  <c r="S569" i="18"/>
  <c r="V600" i="18"/>
  <c r="AD597" i="18"/>
  <c r="AD600" i="18" s="1"/>
  <c r="V575" i="18"/>
  <c r="AI562" i="18"/>
  <c r="S558" i="18"/>
  <c r="Z558" i="18" s="1"/>
  <c r="AB558" i="18"/>
  <c r="AI560" i="18"/>
  <c r="AA560" i="18"/>
  <c r="U575" i="18"/>
  <c r="S556" i="18"/>
  <c r="Z556" i="18" s="1"/>
  <c r="AB556" i="18"/>
  <c r="AB559" i="18"/>
  <c r="S559" i="18"/>
  <c r="Z559" i="18" s="1"/>
  <c r="AA547" i="18"/>
  <c r="AI547" i="18"/>
  <c r="V549" i="18"/>
  <c r="U567" i="18"/>
  <c r="AC597" i="18"/>
  <c r="AC600" i="18" s="1"/>
  <c r="U600" i="18"/>
  <c r="U595" i="18"/>
  <c r="AC583" i="18"/>
  <c r="AC595" i="18" s="1"/>
  <c r="AB599" i="18"/>
  <c r="S599" i="18"/>
  <c r="T595" i="18"/>
  <c r="AB583" i="18"/>
  <c r="S583" i="18"/>
  <c r="AB577" i="18"/>
  <c r="T581" i="18"/>
  <c r="S577" i="18"/>
  <c r="Z580" i="18"/>
  <c r="AI580" i="18" s="1"/>
  <c r="AA580" i="18"/>
  <c r="AH580" i="18" s="1"/>
  <c r="AD595" i="18"/>
  <c r="S574" i="18"/>
  <c r="Z574" i="18" s="1"/>
  <c r="AB574" i="18"/>
  <c r="J600" i="18"/>
  <c r="AI571" i="18"/>
  <c r="AA571" i="18"/>
  <c r="AH571" i="18" s="1"/>
  <c r="AI561" i="18"/>
  <c r="AA561" i="18"/>
  <c r="S555" i="18"/>
  <c r="AB555" i="18"/>
  <c r="AB549" i="18"/>
  <c r="J575" i="18"/>
  <c r="V567" i="18"/>
  <c r="AI542" i="18"/>
  <c r="AB598" i="18"/>
  <c r="S598" i="18"/>
  <c r="AB586" i="18"/>
  <c r="S586" i="18"/>
  <c r="Z586" i="18" s="1"/>
  <c r="AI591" i="18"/>
  <c r="AA591" i="18"/>
  <c r="AA566" i="18"/>
  <c r="AI566" i="18"/>
  <c r="AC537" i="18"/>
  <c r="AC549" i="18" s="1"/>
  <c r="U549" i="18"/>
  <c r="J567" i="18"/>
  <c r="AA545" i="18"/>
  <c r="AI545" i="18"/>
  <c r="AA538" i="18"/>
  <c r="AI538" i="18"/>
  <c r="AA551" i="18"/>
  <c r="AI551" i="18"/>
  <c r="AA539" i="18"/>
  <c r="AI539" i="18"/>
  <c r="Z493" i="18"/>
  <c r="AA475" i="18"/>
  <c r="AI475" i="18"/>
  <c r="AA464" i="18"/>
  <c r="AH464" i="18" s="1"/>
  <c r="AI464" i="18"/>
  <c r="U519" i="18"/>
  <c r="AC507" i="18"/>
  <c r="AC519" i="18" s="1"/>
  <c r="AB510" i="18"/>
  <c r="S510" i="18"/>
  <c r="Z510" i="18" s="1"/>
  <c r="J519" i="18"/>
  <c r="AB501" i="18"/>
  <c r="T505" i="18"/>
  <c r="S501" i="18"/>
  <c r="S511" i="18"/>
  <c r="Z511" i="18" s="1"/>
  <c r="AB511" i="18"/>
  <c r="U505" i="18"/>
  <c r="AB486" i="18"/>
  <c r="Z486" i="18"/>
  <c r="AA471" i="18"/>
  <c r="AH471" i="18" s="1"/>
  <c r="AI471" i="18"/>
  <c r="AC491" i="18"/>
  <c r="AB523" i="18"/>
  <c r="S523" i="18"/>
  <c r="AB509" i="18"/>
  <c r="S509" i="18"/>
  <c r="Z509" i="18" s="1"/>
  <c r="AD519" i="18"/>
  <c r="AD525" i="18" s="1"/>
  <c r="AC505" i="18"/>
  <c r="Z504" i="18"/>
  <c r="AI504" i="18" s="1"/>
  <c r="AA504" i="18"/>
  <c r="AH504" i="18" s="1"/>
  <c r="AB490" i="18"/>
  <c r="Z490" i="18"/>
  <c r="AB485" i="18"/>
  <c r="Z485" i="18"/>
  <c r="AA480" i="18"/>
  <c r="AH480" i="18" s="1"/>
  <c r="AI480" i="18"/>
  <c r="AA518" i="18"/>
  <c r="AH518" i="18" s="1"/>
  <c r="AI518" i="18"/>
  <c r="V491" i="18"/>
  <c r="AI488" i="18"/>
  <c r="AA488" i="18"/>
  <c r="AH488" i="18" s="1"/>
  <c r="U491" i="18"/>
  <c r="K525" i="18"/>
  <c r="V473" i="18"/>
  <c r="AB522" i="18"/>
  <c r="S522" i="18"/>
  <c r="AB508" i="18"/>
  <c r="S508" i="18"/>
  <c r="Z508" i="18" s="1"/>
  <c r="AB503" i="18"/>
  <c r="S503" i="18"/>
  <c r="U499" i="18"/>
  <c r="AC493" i="18"/>
  <c r="AC499" i="18" s="1"/>
  <c r="AI515" i="18"/>
  <c r="AA515" i="18"/>
  <c r="AH515" i="18" s="1"/>
  <c r="AB496" i="18"/>
  <c r="S496" i="18"/>
  <c r="Z496" i="18" s="1"/>
  <c r="AB484" i="18"/>
  <c r="Z484" i="18"/>
  <c r="U473" i="18"/>
  <c r="AC461" i="18"/>
  <c r="AC473" i="18" s="1"/>
  <c r="S466" i="18"/>
  <c r="Z466" i="18" s="1"/>
  <c r="AB466" i="18"/>
  <c r="AI469" i="18"/>
  <c r="AA469" i="18"/>
  <c r="AH469" i="18" s="1"/>
  <c r="S461" i="18"/>
  <c r="AB521" i="18"/>
  <c r="AB524" i="18" s="1"/>
  <c r="T524" i="18"/>
  <c r="S521" i="18"/>
  <c r="T519" i="18"/>
  <c r="AB507" i="18"/>
  <c r="S507" i="18"/>
  <c r="AB502" i="18"/>
  <c r="S502" i="18"/>
  <c r="AB497" i="18"/>
  <c r="S497" i="18"/>
  <c r="Z497" i="18" s="1"/>
  <c r="T499" i="18"/>
  <c r="AB495" i="18"/>
  <c r="S495" i="18"/>
  <c r="Z495" i="18" s="1"/>
  <c r="AB483" i="18"/>
  <c r="Z483" i="18"/>
  <c r="AB463" i="18"/>
  <c r="S463" i="18"/>
  <c r="Z463" i="18" s="1"/>
  <c r="S498" i="18"/>
  <c r="Z498" i="18" s="1"/>
  <c r="AB498" i="18"/>
  <c r="Z482" i="18"/>
  <c r="AB482" i="18"/>
  <c r="AA481" i="18"/>
  <c r="AH481" i="18" s="1"/>
  <c r="AI481" i="18"/>
  <c r="J491" i="18"/>
  <c r="J525" i="18" s="1"/>
  <c r="AA494" i="18"/>
  <c r="AH494" i="18" s="1"/>
  <c r="AI494" i="18"/>
  <c r="Z416" i="18"/>
  <c r="AA409" i="18"/>
  <c r="AH409" i="18" s="1"/>
  <c r="AI409" i="18"/>
  <c r="AA420" i="18"/>
  <c r="AH420" i="18" s="1"/>
  <c r="AI420" i="18"/>
  <c r="AA413" i="18"/>
  <c r="AH413" i="18" s="1"/>
  <c r="AI413" i="18"/>
  <c r="AA408" i="18"/>
  <c r="AH408" i="18" s="1"/>
  <c r="AI408" i="18"/>
  <c r="AA419" i="18"/>
  <c r="AH419" i="18" s="1"/>
  <c r="AI419" i="18"/>
  <c r="AA407" i="18"/>
  <c r="AH407" i="18" s="1"/>
  <c r="AI407" i="18"/>
  <c r="Z430" i="18"/>
  <c r="AI389" i="18"/>
  <c r="AA445" i="18"/>
  <c r="AH445" i="18" s="1"/>
  <c r="Z445" i="18"/>
  <c r="AI445" i="18" s="1"/>
  <c r="AA433" i="18"/>
  <c r="AH433" i="18" s="1"/>
  <c r="AI433" i="18"/>
  <c r="Z425" i="18"/>
  <c r="AI425" i="18" s="1"/>
  <c r="AA425" i="18"/>
  <c r="AH425" i="18" s="1"/>
  <c r="V428" i="18"/>
  <c r="AD424" i="18"/>
  <c r="AD428" i="18" s="1"/>
  <c r="AD448" i="18" s="1"/>
  <c r="AA410" i="18"/>
  <c r="AH410" i="18" s="1"/>
  <c r="AI410" i="18"/>
  <c r="J414" i="18"/>
  <c r="T414" i="18"/>
  <c r="Z398" i="18"/>
  <c r="AB398" i="18"/>
  <c r="P448" i="18"/>
  <c r="L448" i="18"/>
  <c r="S394" i="18"/>
  <c r="Z394" i="18" s="1"/>
  <c r="AB394" i="18"/>
  <c r="S386" i="18"/>
  <c r="Z386" i="18" s="1"/>
  <c r="AB386" i="18"/>
  <c r="T396" i="18"/>
  <c r="U442" i="18"/>
  <c r="AC430" i="18"/>
  <c r="AC442" i="18" s="1"/>
  <c r="S438" i="18"/>
  <c r="Z438" i="18" s="1"/>
  <c r="AB438" i="18"/>
  <c r="AA432" i="18"/>
  <c r="AH432" i="18" s="1"/>
  <c r="AI432" i="18"/>
  <c r="Z426" i="18"/>
  <c r="AI426" i="18" s="1"/>
  <c r="AA426" i="18"/>
  <c r="AH426" i="18" s="1"/>
  <c r="AB428" i="18"/>
  <c r="U422" i="18"/>
  <c r="AC416" i="18"/>
  <c r="AC422" i="18" s="1"/>
  <c r="S418" i="18"/>
  <c r="Z418" i="18" s="1"/>
  <c r="AB387" i="18"/>
  <c r="S387" i="18"/>
  <c r="Z387" i="18" s="1"/>
  <c r="AA427" i="18"/>
  <c r="AH427" i="18" s="1"/>
  <c r="Z427" i="18"/>
  <c r="AI427" i="18" s="1"/>
  <c r="S385" i="18"/>
  <c r="Z385" i="18" s="1"/>
  <c r="AA444" i="18"/>
  <c r="Z444" i="18"/>
  <c r="S435" i="18"/>
  <c r="Z435" i="18" s="1"/>
  <c r="AB435" i="18"/>
  <c r="AA431" i="18"/>
  <c r="AH431" i="18" s="1"/>
  <c r="AI431" i="18"/>
  <c r="AI421" i="18"/>
  <c r="AA421" i="18"/>
  <c r="AH421" i="18" s="1"/>
  <c r="AB404" i="18"/>
  <c r="S404" i="18"/>
  <c r="Z404" i="18" s="1"/>
  <c r="S406" i="18"/>
  <c r="Z406" i="18" s="1"/>
  <c r="Z402" i="18"/>
  <c r="AA417" i="18"/>
  <c r="AH417" i="18" s="1"/>
  <c r="AI417" i="18"/>
  <c r="U396" i="18"/>
  <c r="AC384" i="18"/>
  <c r="AC396" i="18" s="1"/>
  <c r="AB396" i="18"/>
  <c r="AB441" i="18"/>
  <c r="S441" i="18"/>
  <c r="Z441" i="18" s="1"/>
  <c r="AA446" i="18"/>
  <c r="AH446" i="18" s="1"/>
  <c r="Z446" i="18"/>
  <c r="AI446" i="18" s="1"/>
  <c r="S434" i="18"/>
  <c r="Z434" i="18" s="1"/>
  <c r="AB434" i="18"/>
  <c r="AD442" i="18"/>
  <c r="V442" i="18"/>
  <c r="S424" i="18"/>
  <c r="AA411" i="18"/>
  <c r="AH411" i="18" s="1"/>
  <c r="AI411" i="18"/>
  <c r="AC398" i="18"/>
  <c r="AC414" i="18" s="1"/>
  <c r="U414" i="18"/>
  <c r="J428" i="18"/>
  <c r="J448" i="18" s="1"/>
  <c r="AI403" i="18"/>
  <c r="AA403" i="18"/>
  <c r="AH403" i="18" s="1"/>
  <c r="AA405" i="18"/>
  <c r="AH405" i="18" s="1"/>
  <c r="AI405" i="18"/>
  <c r="AI392" i="18"/>
  <c r="AA392" i="18"/>
  <c r="V396" i="18"/>
  <c r="AB422" i="18"/>
  <c r="S384" i="18"/>
  <c r="N448" i="18"/>
  <c r="AA331" i="18"/>
  <c r="AH331" i="18" s="1"/>
  <c r="AI331" i="18"/>
  <c r="AA336" i="18"/>
  <c r="AH336" i="18" s="1"/>
  <c r="AI336" i="18"/>
  <c r="AA329" i="18"/>
  <c r="AH329" i="18" s="1"/>
  <c r="AI329" i="18"/>
  <c r="AA341" i="18"/>
  <c r="AH341" i="18" s="1"/>
  <c r="AI341" i="18"/>
  <c r="AA332" i="18"/>
  <c r="AH332" i="18" s="1"/>
  <c r="AI332" i="18"/>
  <c r="AA356" i="18"/>
  <c r="AH356" i="18" s="1"/>
  <c r="AI356" i="18"/>
  <c r="AD347" i="18"/>
  <c r="AD351" i="18" s="1"/>
  <c r="AA334" i="18"/>
  <c r="AH334" i="18" s="1"/>
  <c r="AI334" i="18"/>
  <c r="AI315" i="18"/>
  <c r="AA315" i="18"/>
  <c r="AA369" i="18"/>
  <c r="AH369" i="18" s="1"/>
  <c r="Z369" i="18"/>
  <c r="AI369" i="18" s="1"/>
  <c r="S357" i="18"/>
  <c r="Z357" i="18" s="1"/>
  <c r="AB357" i="18"/>
  <c r="AD365" i="18"/>
  <c r="AA349" i="18"/>
  <c r="AH349" i="18" s="1"/>
  <c r="Z349" i="18"/>
  <c r="AI349" i="18" s="1"/>
  <c r="S347" i="18"/>
  <c r="AC351" i="18"/>
  <c r="AI344" i="18"/>
  <c r="AA344" i="18"/>
  <c r="AH344" i="18" s="1"/>
  <c r="AA333" i="18"/>
  <c r="AH333" i="18" s="1"/>
  <c r="AI333" i="18"/>
  <c r="J337" i="18"/>
  <c r="J345" i="18"/>
  <c r="S310" i="18"/>
  <c r="Z310" i="18" s="1"/>
  <c r="AB310" i="18"/>
  <c r="AC307" i="18"/>
  <c r="AC319" i="18" s="1"/>
  <c r="Z325" i="18"/>
  <c r="AA328" i="18"/>
  <c r="AH328" i="18" s="1"/>
  <c r="AI328" i="18"/>
  <c r="AD319" i="18"/>
  <c r="AB364" i="18"/>
  <c r="S364" i="18"/>
  <c r="Z364" i="18" s="1"/>
  <c r="AA348" i="18"/>
  <c r="AH348" i="18" s="1"/>
  <c r="Z348" i="18"/>
  <c r="AI348" i="18" s="1"/>
  <c r="M371" i="18"/>
  <c r="S361" i="18"/>
  <c r="Z361" i="18" s="1"/>
  <c r="AB361" i="18"/>
  <c r="AA355" i="18"/>
  <c r="AH355" i="18" s="1"/>
  <c r="AI355" i="18"/>
  <c r="AI343" i="18"/>
  <c r="AA343" i="18"/>
  <c r="AH343" i="18" s="1"/>
  <c r="AC339" i="18"/>
  <c r="AC345" i="18" s="1"/>
  <c r="AB327" i="18"/>
  <c r="S327" i="18"/>
  <c r="Z327" i="18" s="1"/>
  <c r="Z321" i="18"/>
  <c r="AB321" i="18"/>
  <c r="AA368" i="18"/>
  <c r="AH368" i="18" s="1"/>
  <c r="Z368" i="18"/>
  <c r="AI368" i="18" s="1"/>
  <c r="Z353" i="18"/>
  <c r="AA342" i="18"/>
  <c r="AH342" i="18" s="1"/>
  <c r="AI342" i="18"/>
  <c r="AA330" i="18"/>
  <c r="AH330" i="18" s="1"/>
  <c r="AI330" i="18"/>
  <c r="AA309" i="18"/>
  <c r="AI309" i="18"/>
  <c r="AC353" i="18"/>
  <c r="AC365" i="18" s="1"/>
  <c r="AA367" i="18"/>
  <c r="Z367" i="18"/>
  <c r="S358" i="18"/>
  <c r="Z358" i="18" s="1"/>
  <c r="AB358" i="18"/>
  <c r="AA354" i="18"/>
  <c r="AH354" i="18" s="1"/>
  <c r="AI354" i="18"/>
  <c r="AC321" i="18"/>
  <c r="AC337" i="18" s="1"/>
  <c r="Z350" i="18"/>
  <c r="AI350" i="18" s="1"/>
  <c r="AA350" i="18"/>
  <c r="AH350" i="18" s="1"/>
  <c r="S339" i="18"/>
  <c r="AB339" i="18"/>
  <c r="AB345" i="18" s="1"/>
  <c r="AI326" i="18"/>
  <c r="AA326" i="18"/>
  <c r="AH326" i="18" s="1"/>
  <c r="AB319" i="18"/>
  <c r="AA340" i="18"/>
  <c r="AH340" i="18" s="1"/>
  <c r="AI340" i="18"/>
  <c r="AI317" i="18"/>
  <c r="AA317" i="18"/>
  <c r="AA308" i="18"/>
  <c r="AI308" i="18"/>
  <c r="AI312" i="18"/>
  <c r="AA312" i="18"/>
  <c r="S307" i="18"/>
  <c r="V297" i="18"/>
  <c r="AC274" i="18"/>
  <c r="AC278" i="18" s="1"/>
  <c r="V272" i="18"/>
  <c r="S252" i="18"/>
  <c r="Z252" i="18" s="1"/>
  <c r="T264" i="18"/>
  <c r="AI270" i="18"/>
  <c r="AA270" i="18"/>
  <c r="AH270" i="18" s="1"/>
  <c r="Z266" i="18"/>
  <c r="AI237" i="18"/>
  <c r="AA237" i="18"/>
  <c r="AH237" i="18" s="1"/>
  <c r="AA236" i="18"/>
  <c r="AH236" i="18" s="1"/>
  <c r="AI236" i="18"/>
  <c r="AI271" i="18"/>
  <c r="AA271" i="18"/>
  <c r="AH271" i="18" s="1"/>
  <c r="AA282" i="18"/>
  <c r="AH282" i="18" s="1"/>
  <c r="AI282" i="18"/>
  <c r="J292" i="18"/>
  <c r="AA294" i="18"/>
  <c r="S297" i="18"/>
  <c r="Z294" i="18"/>
  <c r="S285" i="18"/>
  <c r="Z285" i="18" s="1"/>
  <c r="AB285" i="18"/>
  <c r="AA281" i="18"/>
  <c r="AH281" i="18" s="1"/>
  <c r="AI281" i="18"/>
  <c r="V278" i="18"/>
  <c r="AD274" i="18"/>
  <c r="AD278" i="18" s="1"/>
  <c r="Z276" i="18"/>
  <c r="AI276" i="18" s="1"/>
  <c r="AA276" i="18"/>
  <c r="AH276" i="18" s="1"/>
  <c r="AB278" i="18"/>
  <c r="S263" i="18"/>
  <c r="Z263" i="18" s="1"/>
  <c r="AB263" i="18"/>
  <c r="S258" i="18"/>
  <c r="Z258" i="18" s="1"/>
  <c r="AB258" i="18"/>
  <c r="J264" i="18"/>
  <c r="L298" i="18"/>
  <c r="Z234" i="18"/>
  <c r="U292" i="18"/>
  <c r="AC280" i="18"/>
  <c r="AC292" i="18" s="1"/>
  <c r="AA261" i="18"/>
  <c r="AH261" i="18" s="1"/>
  <c r="AI261" i="18"/>
  <c r="U264" i="18"/>
  <c r="AA267" i="18"/>
  <c r="AH267" i="18" s="1"/>
  <c r="AI267" i="18"/>
  <c r="S244" i="18"/>
  <c r="Z244" i="18" s="1"/>
  <c r="AB244" i="18"/>
  <c r="S257" i="18"/>
  <c r="Z257" i="18" s="1"/>
  <c r="AB257" i="18"/>
  <c r="AA254" i="18"/>
  <c r="AH254" i="18" s="1"/>
  <c r="AI254" i="18"/>
  <c r="T246" i="18"/>
  <c r="U246" i="18"/>
  <c r="N298" i="18"/>
  <c r="AB291" i="18"/>
  <c r="S291" i="18"/>
  <c r="Z291" i="18" s="1"/>
  <c r="AA296" i="18"/>
  <c r="AH296" i="18" s="1"/>
  <c r="Z296" i="18"/>
  <c r="AI296" i="18" s="1"/>
  <c r="S284" i="18"/>
  <c r="Z284" i="18" s="1"/>
  <c r="AB284" i="18"/>
  <c r="V292" i="18"/>
  <c r="AA295" i="18"/>
  <c r="AH295" i="18" s="1"/>
  <c r="Z295" i="18"/>
  <c r="AI295" i="18" s="1"/>
  <c r="AA283" i="18"/>
  <c r="AH283" i="18" s="1"/>
  <c r="AI283" i="18"/>
  <c r="S280" i="18"/>
  <c r="AA277" i="18"/>
  <c r="AH277" i="18" s="1"/>
  <c r="Z277" i="18"/>
  <c r="AI277" i="18" s="1"/>
  <c r="S274" i="18"/>
  <c r="AB272" i="18"/>
  <c r="AA260" i="18"/>
  <c r="AH260" i="18" s="1"/>
  <c r="AI260" i="18"/>
  <c r="Z275" i="18"/>
  <c r="AI275" i="18" s="1"/>
  <c r="AA275" i="18"/>
  <c r="AH275" i="18" s="1"/>
  <c r="S268" i="18"/>
  <c r="Z268" i="18" s="1"/>
  <c r="S253" i="18"/>
  <c r="Z253" i="18" s="1"/>
  <c r="AB253" i="18"/>
  <c r="AC264" i="18"/>
  <c r="AB246" i="18"/>
  <c r="S256" i="18"/>
  <c r="Z256" i="18" s="1"/>
  <c r="AB256" i="18"/>
  <c r="AA242" i="18"/>
  <c r="AH242" i="18" s="1"/>
  <c r="AI242" i="18"/>
  <c r="J246" i="18"/>
  <c r="AA255" i="18"/>
  <c r="AH255" i="18" s="1"/>
  <c r="AI255" i="18"/>
  <c r="AA235" i="18"/>
  <c r="AH235" i="18" s="1"/>
  <c r="AI235" i="18"/>
  <c r="AC246" i="18"/>
  <c r="AI239" i="18"/>
  <c r="AA239" i="18"/>
  <c r="AH239" i="18" s="1"/>
  <c r="S288" i="18"/>
  <c r="Z288" i="18" s="1"/>
  <c r="AB288" i="18"/>
  <c r="T292" i="18"/>
  <c r="J278" i="18"/>
  <c r="U272" i="18"/>
  <c r="AC266" i="18"/>
  <c r="AC272" i="18" s="1"/>
  <c r="S269" i="18"/>
  <c r="Z269" i="18" s="1"/>
  <c r="V264" i="18"/>
  <c r="K298" i="18"/>
  <c r="Z248" i="18"/>
  <c r="S259" i="18"/>
  <c r="Z259" i="18" s="1"/>
  <c r="AB259" i="18"/>
  <c r="AD298" i="18"/>
  <c r="M298" i="18"/>
  <c r="AI929" i="18" l="1"/>
  <c r="AA774" i="18"/>
  <c r="AB871" i="18"/>
  <c r="T678" i="18"/>
  <c r="AB581" i="18"/>
  <c r="V448" i="18"/>
  <c r="AB365" i="18"/>
  <c r="AD371" i="18"/>
  <c r="S644" i="18"/>
  <c r="V678" i="18"/>
  <c r="S549" i="18"/>
  <c r="Z549" i="18" s="1"/>
  <c r="T448" i="18"/>
  <c r="AB699" i="18"/>
  <c r="S626" i="18"/>
  <c r="Z626" i="18" s="1"/>
  <c r="T601" i="18"/>
  <c r="T525" i="18"/>
  <c r="AC525" i="18"/>
  <c r="AB491" i="18"/>
  <c r="AB519" i="18"/>
  <c r="AB442" i="18"/>
  <c r="T298" i="18"/>
  <c r="U751" i="18"/>
  <c r="T751" i="18"/>
  <c r="AB745" i="18"/>
  <c r="AC751" i="18"/>
  <c r="AB790" i="18"/>
  <c r="AC897" i="18"/>
  <c r="AB936" i="18"/>
  <c r="AB337" i="18"/>
  <c r="AB725" i="18"/>
  <c r="AB731" i="18"/>
  <c r="AB798" i="18"/>
  <c r="T897" i="18"/>
  <c r="AD897" i="18"/>
  <c r="AB944" i="18"/>
  <c r="AB567" i="18"/>
  <c r="V371" i="18"/>
  <c r="J371" i="18"/>
  <c r="V525" i="18"/>
  <c r="J601" i="18"/>
  <c r="AB644" i="18"/>
  <c r="AD824" i="18"/>
  <c r="V824" i="18"/>
  <c r="AB772" i="18"/>
  <c r="V897" i="18"/>
  <c r="J824" i="18"/>
  <c r="AB371" i="18"/>
  <c r="AB473" i="18"/>
  <c r="AB499" i="18"/>
  <c r="AB626" i="18"/>
  <c r="AB672" i="18"/>
  <c r="AB717" i="18"/>
  <c r="AC824" i="18"/>
  <c r="AB818" i="18"/>
  <c r="AB863" i="18"/>
  <c r="AB891" i="18"/>
  <c r="AB897" i="18" s="1"/>
  <c r="T970" i="18"/>
  <c r="V970" i="18"/>
  <c r="AA615" i="18"/>
  <c r="AH615" i="18" s="1"/>
  <c r="AI615" i="18"/>
  <c r="AB292" i="18"/>
  <c r="AA462" i="18"/>
  <c r="AH462" i="18" s="1"/>
  <c r="AA925" i="18"/>
  <c r="AH925" i="18" s="1"/>
  <c r="AI925" i="18"/>
  <c r="J970" i="18"/>
  <c r="AA966" i="18"/>
  <c r="Z966" i="18"/>
  <c r="S969" i="18"/>
  <c r="AA920" i="18"/>
  <c r="AI920" i="18"/>
  <c r="AA942" i="18"/>
  <c r="AH942" i="18" s="1"/>
  <c r="AI942" i="18"/>
  <c r="AB950" i="18"/>
  <c r="AA967" i="18"/>
  <c r="AH967" i="18" s="1"/>
  <c r="Z967" i="18"/>
  <c r="AI967" i="18" s="1"/>
  <c r="AI927" i="18"/>
  <c r="AA927" i="18"/>
  <c r="AH927" i="18" s="1"/>
  <c r="AA941" i="18"/>
  <c r="AH941" i="18" s="1"/>
  <c r="AI941" i="18"/>
  <c r="AA954" i="18"/>
  <c r="AH954" i="18" s="1"/>
  <c r="AI954" i="18"/>
  <c r="AI911" i="18"/>
  <c r="AA911" i="18"/>
  <c r="AH911" i="18" s="1"/>
  <c r="S964" i="18"/>
  <c r="Z952" i="18"/>
  <c r="S936" i="18"/>
  <c r="Z924" i="18"/>
  <c r="AA947" i="18"/>
  <c r="AH947" i="18" s="1"/>
  <c r="Z947" i="18"/>
  <c r="AI947" i="18" s="1"/>
  <c r="AA968" i="18"/>
  <c r="AH968" i="18" s="1"/>
  <c r="Z968" i="18"/>
  <c r="AI968" i="18" s="1"/>
  <c r="AA908" i="18"/>
  <c r="AH908" i="18" s="1"/>
  <c r="AI908" i="18"/>
  <c r="AI909" i="18"/>
  <c r="AA909" i="18"/>
  <c r="AH909" i="18" s="1"/>
  <c r="S944" i="18"/>
  <c r="Z938" i="18"/>
  <c r="AA943" i="18"/>
  <c r="AH943" i="18" s="1"/>
  <c r="AI943" i="18"/>
  <c r="AA955" i="18"/>
  <c r="AH955" i="18" s="1"/>
  <c r="AI955" i="18"/>
  <c r="AB969" i="18"/>
  <c r="AB964" i="18"/>
  <c r="AI914" i="18"/>
  <c r="AA914" i="18"/>
  <c r="AH914" i="18" s="1"/>
  <c r="AC970" i="18"/>
  <c r="AA948" i="18"/>
  <c r="AH948" i="18" s="1"/>
  <c r="Z948" i="18"/>
  <c r="AI948" i="18" s="1"/>
  <c r="AA939" i="18"/>
  <c r="AH939" i="18" s="1"/>
  <c r="AI939" i="18"/>
  <c r="AI933" i="18"/>
  <c r="AA933" i="18"/>
  <c r="AH933" i="18" s="1"/>
  <c r="S950" i="18"/>
  <c r="AA946" i="18"/>
  <c r="Z946" i="18"/>
  <c r="Z906" i="18"/>
  <c r="S918" i="18"/>
  <c r="U970" i="18"/>
  <c r="AA953" i="18"/>
  <c r="AH953" i="18" s="1"/>
  <c r="AI953" i="18"/>
  <c r="AA857" i="18"/>
  <c r="AH857" i="18" s="1"/>
  <c r="AI857" i="18"/>
  <c r="AA869" i="18"/>
  <c r="AH869" i="18" s="1"/>
  <c r="AI869" i="18"/>
  <c r="AH893" i="18"/>
  <c r="AH896" i="18" s="1"/>
  <c r="AA896" i="18"/>
  <c r="AI887" i="18"/>
  <c r="AA887" i="18"/>
  <c r="AH887" i="18" s="1"/>
  <c r="Z851" i="18"/>
  <c r="Z863" i="18" s="1"/>
  <c r="S863" i="18"/>
  <c r="AA867" i="18"/>
  <c r="AH867" i="18" s="1"/>
  <c r="AI867" i="18"/>
  <c r="S891" i="18"/>
  <c r="Z879" i="18"/>
  <c r="AA856" i="18"/>
  <c r="AH856" i="18" s="1"/>
  <c r="AI856" i="18"/>
  <c r="S877" i="18"/>
  <c r="Z873" i="18"/>
  <c r="AA873" i="18"/>
  <c r="AI884" i="18"/>
  <c r="AA884" i="18"/>
  <c r="AH884" i="18" s="1"/>
  <c r="AA890" i="18"/>
  <c r="AH890" i="18" s="1"/>
  <c r="AI890" i="18"/>
  <c r="AA843" i="18"/>
  <c r="AH843" i="18" s="1"/>
  <c r="AI843" i="18"/>
  <c r="AA835" i="18"/>
  <c r="AH835" i="18" s="1"/>
  <c r="AI835" i="18"/>
  <c r="AA847" i="18"/>
  <c r="AI847" i="18"/>
  <c r="Z833" i="18"/>
  <c r="Z871" i="18"/>
  <c r="AA865" i="18"/>
  <c r="AI865" i="18"/>
  <c r="Z896" i="18"/>
  <c r="AI893" i="18"/>
  <c r="AI896" i="18" s="1"/>
  <c r="AA852" i="18"/>
  <c r="AH852" i="18" s="1"/>
  <c r="AI852" i="18"/>
  <c r="AI853" i="18"/>
  <c r="AA853" i="18"/>
  <c r="AH853" i="18" s="1"/>
  <c r="AA862" i="18"/>
  <c r="AH862" i="18" s="1"/>
  <c r="AI862" i="18"/>
  <c r="AA868" i="18"/>
  <c r="AH868" i="18" s="1"/>
  <c r="AI868" i="18"/>
  <c r="AI883" i="18"/>
  <c r="AA883" i="18"/>
  <c r="AH883" i="18" s="1"/>
  <c r="U897" i="18"/>
  <c r="S871" i="18"/>
  <c r="AA858" i="18"/>
  <c r="AH858" i="18" s="1"/>
  <c r="AI858" i="18"/>
  <c r="AA779" i="18"/>
  <c r="AH779" i="18" s="1"/>
  <c r="AI779" i="18"/>
  <c r="AI810" i="18"/>
  <c r="AA810" i="18"/>
  <c r="AH810" i="18" s="1"/>
  <c r="AI814" i="18"/>
  <c r="AA814" i="18"/>
  <c r="AH814" i="18" s="1"/>
  <c r="AI783" i="18"/>
  <c r="AA783" i="18"/>
  <c r="AH783" i="18" s="1"/>
  <c r="AI794" i="18"/>
  <c r="AA794" i="18"/>
  <c r="AH794" i="18" s="1"/>
  <c r="AH820" i="18"/>
  <c r="AH823" i="18" s="1"/>
  <c r="AA823" i="18"/>
  <c r="Z804" i="18"/>
  <c r="AI800" i="18"/>
  <c r="AI804" i="18" s="1"/>
  <c r="AA763" i="18"/>
  <c r="AH763" i="18" s="1"/>
  <c r="AI763" i="18"/>
  <c r="AI796" i="18"/>
  <c r="AA796" i="18"/>
  <c r="AH796" i="18" s="1"/>
  <c r="S818" i="18"/>
  <c r="Z806" i="18"/>
  <c r="AI765" i="18"/>
  <c r="AA765" i="18"/>
  <c r="AH765" i="18" s="1"/>
  <c r="AI782" i="18"/>
  <c r="AA782" i="18"/>
  <c r="AH782" i="18" s="1"/>
  <c r="AI784" i="18"/>
  <c r="AA784" i="18"/>
  <c r="AH784" i="18" s="1"/>
  <c r="AI811" i="18"/>
  <c r="AA811" i="18"/>
  <c r="AH811" i="18" s="1"/>
  <c r="AI795" i="18"/>
  <c r="AA795" i="18"/>
  <c r="AH795" i="18" s="1"/>
  <c r="AI770" i="18"/>
  <c r="AA770" i="18"/>
  <c r="AH770" i="18" s="1"/>
  <c r="AI785" i="18"/>
  <c r="AA785" i="18"/>
  <c r="AH785" i="18" s="1"/>
  <c r="AH774" i="18"/>
  <c r="Z760" i="18"/>
  <c r="AA781" i="18"/>
  <c r="AH781" i="18" s="1"/>
  <c r="AI781" i="18"/>
  <c r="AI789" i="18"/>
  <c r="AA789" i="18"/>
  <c r="AH789" i="18" s="1"/>
  <c r="Z823" i="18"/>
  <c r="AI820" i="18"/>
  <c r="AI823" i="18" s="1"/>
  <c r="AA778" i="18"/>
  <c r="AH778" i="18" s="1"/>
  <c r="AI778" i="18"/>
  <c r="S798" i="18"/>
  <c r="Z792" i="18"/>
  <c r="AI761" i="18"/>
  <c r="AA761" i="18"/>
  <c r="AH761" i="18" s="1"/>
  <c r="U824" i="18"/>
  <c r="Z790" i="18"/>
  <c r="AI797" i="18"/>
  <c r="AA797" i="18"/>
  <c r="AH797" i="18" s="1"/>
  <c r="AA817" i="18"/>
  <c r="AH817" i="18" s="1"/>
  <c r="AI817" i="18"/>
  <c r="T824" i="18"/>
  <c r="AA804" i="18"/>
  <c r="AH800" i="18"/>
  <c r="AH804" i="18" s="1"/>
  <c r="S790" i="18"/>
  <c r="Z687" i="18"/>
  <c r="S725" i="18"/>
  <c r="Z719" i="18"/>
  <c r="AA711" i="18"/>
  <c r="AH711" i="18" s="1"/>
  <c r="AI711" i="18"/>
  <c r="S745" i="18"/>
  <c r="Z733" i="18"/>
  <c r="AA689" i="18"/>
  <c r="AH689" i="18" s="1"/>
  <c r="AI689" i="18"/>
  <c r="AH701" i="18"/>
  <c r="AA723" i="18"/>
  <c r="AH723" i="18" s="1"/>
  <c r="AI723" i="18"/>
  <c r="AA734" i="18"/>
  <c r="AH734" i="18" s="1"/>
  <c r="AI734" i="18"/>
  <c r="AA709" i="18"/>
  <c r="AH709" i="18" s="1"/>
  <c r="AI709" i="18"/>
  <c r="Z730" i="18"/>
  <c r="AI730" i="18" s="1"/>
  <c r="AA730" i="18"/>
  <c r="AH730" i="18" s="1"/>
  <c r="S731" i="18"/>
  <c r="AA727" i="18"/>
  <c r="Z727" i="18"/>
  <c r="AA712" i="18"/>
  <c r="AH712" i="18" s="1"/>
  <c r="AI712" i="18"/>
  <c r="AA735" i="18"/>
  <c r="AH735" i="18" s="1"/>
  <c r="AI735" i="18"/>
  <c r="AB750" i="18"/>
  <c r="S717" i="18"/>
  <c r="AA721" i="18"/>
  <c r="AH721" i="18" s="1"/>
  <c r="AI721" i="18"/>
  <c r="AA736" i="18"/>
  <c r="AH736" i="18" s="1"/>
  <c r="AI736" i="18"/>
  <c r="AI692" i="18"/>
  <c r="AA692" i="18"/>
  <c r="AH692" i="18" s="1"/>
  <c r="AA722" i="18"/>
  <c r="AH722" i="18" s="1"/>
  <c r="AI722" i="18"/>
  <c r="Z717" i="18"/>
  <c r="AA728" i="18"/>
  <c r="AH728" i="18" s="1"/>
  <c r="Z728" i="18"/>
  <c r="AI728" i="18" s="1"/>
  <c r="AA716" i="18"/>
  <c r="AH716" i="18" s="1"/>
  <c r="AI716" i="18"/>
  <c r="AA705" i="18"/>
  <c r="AH705" i="18" s="1"/>
  <c r="AI705" i="18"/>
  <c r="AA749" i="18"/>
  <c r="AH749" i="18" s="1"/>
  <c r="Z749" i="18"/>
  <c r="AI749" i="18" s="1"/>
  <c r="AA724" i="18"/>
  <c r="AH724" i="18" s="1"/>
  <c r="AI724" i="18"/>
  <c r="AI708" i="18"/>
  <c r="AA708" i="18"/>
  <c r="AH708" i="18" s="1"/>
  <c r="AA729" i="18"/>
  <c r="AH729" i="18" s="1"/>
  <c r="Z729" i="18"/>
  <c r="AI729" i="18" s="1"/>
  <c r="AA747" i="18"/>
  <c r="S750" i="18"/>
  <c r="Z747" i="18"/>
  <c r="AA710" i="18"/>
  <c r="AH710" i="18" s="1"/>
  <c r="AI710" i="18"/>
  <c r="AA748" i="18"/>
  <c r="AH748" i="18" s="1"/>
  <c r="Z748" i="18"/>
  <c r="AI748" i="18" s="1"/>
  <c r="U678" i="18"/>
  <c r="AI665" i="18"/>
  <c r="AA665" i="18"/>
  <c r="AH665" i="18" s="1"/>
  <c r="S672" i="18"/>
  <c r="AI616" i="18"/>
  <c r="AA616" i="18"/>
  <c r="AH616" i="18" s="1"/>
  <c r="AA632" i="18"/>
  <c r="AH632" i="18" s="1"/>
  <c r="AI632" i="18"/>
  <c r="AI664" i="18"/>
  <c r="AA664" i="18"/>
  <c r="AH664" i="18" s="1"/>
  <c r="Z677" i="18"/>
  <c r="AI674" i="18"/>
  <c r="AI677" i="18" s="1"/>
  <c r="S652" i="18"/>
  <c r="Z646" i="18"/>
  <c r="AI622" i="18"/>
  <c r="AA622" i="18"/>
  <c r="AH622" i="18" s="1"/>
  <c r="AH674" i="18"/>
  <c r="AH677" i="18" s="1"/>
  <c r="AA677" i="18"/>
  <c r="AI668" i="18"/>
  <c r="AA668" i="18"/>
  <c r="AH668" i="18" s="1"/>
  <c r="Z672" i="18"/>
  <c r="AA660" i="18"/>
  <c r="AI660" i="18"/>
  <c r="AA671" i="18"/>
  <c r="AH671" i="18" s="1"/>
  <c r="AI671" i="18"/>
  <c r="AA614" i="18"/>
  <c r="AI614" i="18"/>
  <c r="AA628" i="18"/>
  <c r="AI628" i="18"/>
  <c r="Z644" i="18"/>
  <c r="AC678" i="18"/>
  <c r="AA635" i="18"/>
  <c r="AH635" i="18" s="1"/>
  <c r="AI635" i="18"/>
  <c r="S658" i="18"/>
  <c r="Z654" i="18"/>
  <c r="AA654" i="18"/>
  <c r="AA641" i="18"/>
  <c r="AH641" i="18" s="1"/>
  <c r="AI641" i="18"/>
  <c r="U601" i="18"/>
  <c r="AA598" i="18"/>
  <c r="Z598" i="18"/>
  <c r="AI598" i="18" s="1"/>
  <c r="S595" i="18"/>
  <c r="Z583" i="18"/>
  <c r="AA556" i="18"/>
  <c r="AI556" i="18"/>
  <c r="AB575" i="18"/>
  <c r="AA578" i="18"/>
  <c r="AH578" i="18" s="1"/>
  <c r="Z578" i="18"/>
  <c r="AI578" i="18" s="1"/>
  <c r="AD601" i="18"/>
  <c r="AA599" i="18"/>
  <c r="Z599" i="18"/>
  <c r="AI599" i="18" s="1"/>
  <c r="AA597" i="18"/>
  <c r="Z597" i="18"/>
  <c r="S600" i="18"/>
  <c r="AH551" i="18"/>
  <c r="AC601" i="18"/>
  <c r="S567" i="18"/>
  <c r="Z555" i="18"/>
  <c r="AA574" i="18"/>
  <c r="AH574" i="18" s="1"/>
  <c r="AI574" i="18"/>
  <c r="S581" i="18"/>
  <c r="AA577" i="18"/>
  <c r="Z577" i="18"/>
  <c r="AB595" i="18"/>
  <c r="AI559" i="18"/>
  <c r="AA559" i="18"/>
  <c r="AI558" i="18"/>
  <c r="AA573" i="18"/>
  <c r="AH573" i="18" s="1"/>
  <c r="AI573" i="18"/>
  <c r="AA585" i="18"/>
  <c r="AI585" i="18"/>
  <c r="AB600" i="18"/>
  <c r="AA537" i="18"/>
  <c r="AI537" i="18"/>
  <c r="AI549" i="18" s="1"/>
  <c r="S575" i="18"/>
  <c r="Z569" i="18"/>
  <c r="AI564" i="18"/>
  <c r="AA564" i="18"/>
  <c r="AA579" i="18"/>
  <c r="AH579" i="18" s="1"/>
  <c r="Z579" i="18"/>
  <c r="AI579" i="18" s="1"/>
  <c r="AA586" i="18"/>
  <c r="AI586" i="18"/>
  <c r="V601" i="18"/>
  <c r="AA584" i="18"/>
  <c r="AI584" i="18"/>
  <c r="AI587" i="18"/>
  <c r="AA587" i="18"/>
  <c r="AA498" i="18"/>
  <c r="AH498" i="18" s="1"/>
  <c r="AI498" i="18"/>
  <c r="AA497" i="18"/>
  <c r="AH497" i="18" s="1"/>
  <c r="AI497" i="18"/>
  <c r="S519" i="18"/>
  <c r="Z507" i="18"/>
  <c r="AA484" i="18"/>
  <c r="AH484" i="18" s="1"/>
  <c r="AI484" i="18"/>
  <c r="AA503" i="18"/>
  <c r="AH503" i="18" s="1"/>
  <c r="Z503" i="18"/>
  <c r="AI503" i="18" s="1"/>
  <c r="AA522" i="18"/>
  <c r="AH522" i="18" s="1"/>
  <c r="Z522" i="18"/>
  <c r="AI522" i="18" s="1"/>
  <c r="AA523" i="18"/>
  <c r="AH523" i="18" s="1"/>
  <c r="Z523" i="18"/>
  <c r="AI523" i="18" s="1"/>
  <c r="AH475" i="18"/>
  <c r="AA463" i="18"/>
  <c r="AH463" i="18" s="1"/>
  <c r="AI463" i="18"/>
  <c r="AA495" i="18"/>
  <c r="AH495" i="18" s="1"/>
  <c r="AI495" i="18"/>
  <c r="U525" i="18"/>
  <c r="AA485" i="18"/>
  <c r="AH485" i="18" s="1"/>
  <c r="AI485" i="18"/>
  <c r="AA486" i="18"/>
  <c r="AH486" i="18" s="1"/>
  <c r="AI486" i="18"/>
  <c r="AB505" i="18"/>
  <c r="AI482" i="18"/>
  <c r="AA482" i="18"/>
  <c r="AH482" i="18" s="1"/>
  <c r="AA502" i="18"/>
  <c r="AH502" i="18" s="1"/>
  <c r="Z502" i="18"/>
  <c r="AI502" i="18" s="1"/>
  <c r="Z461" i="18"/>
  <c r="S473" i="18"/>
  <c r="S491" i="18"/>
  <c r="Z491" i="18" s="1"/>
  <c r="AA496" i="18"/>
  <c r="AH496" i="18" s="1"/>
  <c r="AI496" i="18"/>
  <c r="AA508" i="18"/>
  <c r="AH508" i="18" s="1"/>
  <c r="AI508" i="18"/>
  <c r="AA509" i="18"/>
  <c r="AH509" i="18" s="1"/>
  <c r="AI509" i="18"/>
  <c r="AI511" i="18"/>
  <c r="AA511" i="18"/>
  <c r="AH511" i="18" s="1"/>
  <c r="Z499" i="18"/>
  <c r="AA493" i="18"/>
  <c r="AI493" i="18"/>
  <c r="AA483" i="18"/>
  <c r="AH483" i="18" s="1"/>
  <c r="AI483" i="18"/>
  <c r="AA521" i="18"/>
  <c r="S524" i="18"/>
  <c r="Z521" i="18"/>
  <c r="AI466" i="18"/>
  <c r="AA466" i="18"/>
  <c r="AH466" i="18" s="1"/>
  <c r="AA479" i="18"/>
  <c r="AH479" i="18" s="1"/>
  <c r="AI479" i="18"/>
  <c r="AA490" i="18"/>
  <c r="AH490" i="18" s="1"/>
  <c r="AI490" i="18"/>
  <c r="S505" i="18"/>
  <c r="AA501" i="18"/>
  <c r="Z501" i="18"/>
  <c r="AA510" i="18"/>
  <c r="AH510" i="18" s="1"/>
  <c r="AI510" i="18"/>
  <c r="S499" i="18"/>
  <c r="AA404" i="18"/>
  <c r="AH404" i="18" s="1"/>
  <c r="AI404" i="18"/>
  <c r="Z447" i="18"/>
  <c r="AI444" i="18"/>
  <c r="AI447" i="18" s="1"/>
  <c r="AA418" i="18"/>
  <c r="AH418" i="18" s="1"/>
  <c r="AI418" i="18"/>
  <c r="AI394" i="18"/>
  <c r="AA394" i="18"/>
  <c r="AI398" i="18"/>
  <c r="Z414" i="18"/>
  <c r="AA398" i="18"/>
  <c r="Z442" i="18"/>
  <c r="AA430" i="18"/>
  <c r="AI430" i="18"/>
  <c r="AC448" i="18"/>
  <c r="AI438" i="18"/>
  <c r="AA438" i="18"/>
  <c r="AH438" i="18" s="1"/>
  <c r="AA441" i="18"/>
  <c r="AH441" i="18" s="1"/>
  <c r="AI441" i="18"/>
  <c r="U448" i="18"/>
  <c r="AI402" i="18"/>
  <c r="AA402" i="18"/>
  <c r="AH402" i="18" s="1"/>
  <c r="AH444" i="18"/>
  <c r="AH447" i="18" s="1"/>
  <c r="AA447" i="18"/>
  <c r="AA387" i="18"/>
  <c r="AI387" i="18"/>
  <c r="AI386" i="18"/>
  <c r="AA386" i="18"/>
  <c r="Z422" i="18"/>
  <c r="AI416" i="18"/>
  <c r="AA416" i="18"/>
  <c r="Z384" i="18"/>
  <c r="Z424" i="18"/>
  <c r="AA424" i="18"/>
  <c r="AI434" i="18"/>
  <c r="AA434" i="18"/>
  <c r="AH434" i="18" s="1"/>
  <c r="AA406" i="18"/>
  <c r="AH406" i="18" s="1"/>
  <c r="AI406" i="18"/>
  <c r="AI435" i="18"/>
  <c r="AA435" i="18"/>
  <c r="AH435" i="18" s="1"/>
  <c r="AA385" i="18"/>
  <c r="AI385" i="18"/>
  <c r="AB414" i="18"/>
  <c r="AB448" i="18" s="1"/>
  <c r="Z307" i="18"/>
  <c r="Z370" i="18"/>
  <c r="AI367" i="18"/>
  <c r="AI370" i="18" s="1"/>
  <c r="Z365" i="18"/>
  <c r="AA353" i="18"/>
  <c r="AI353" i="18"/>
  <c r="T371" i="18"/>
  <c r="U371" i="18"/>
  <c r="AI357" i="18"/>
  <c r="AA357" i="18"/>
  <c r="AH357" i="18" s="1"/>
  <c r="AA327" i="18"/>
  <c r="AH327" i="18" s="1"/>
  <c r="AI327" i="18"/>
  <c r="AI325" i="18"/>
  <c r="AA325" i="18"/>
  <c r="AH325" i="18" s="1"/>
  <c r="Z339" i="18"/>
  <c r="AH367" i="18"/>
  <c r="AH370" i="18" s="1"/>
  <c r="AA370" i="18"/>
  <c r="AI321" i="18"/>
  <c r="Z337" i="18"/>
  <c r="AA321" i="18"/>
  <c r="AI361" i="18"/>
  <c r="AA361" i="18"/>
  <c r="AH361" i="18" s="1"/>
  <c r="AI310" i="18"/>
  <c r="AA310" i="18"/>
  <c r="AI358" i="18"/>
  <c r="AA358" i="18"/>
  <c r="AH358" i="18" s="1"/>
  <c r="AA364" i="18"/>
  <c r="AH364" i="18" s="1"/>
  <c r="AI364" i="18"/>
  <c r="AC371" i="18"/>
  <c r="Z347" i="18"/>
  <c r="AA347" i="18"/>
  <c r="V298" i="18"/>
  <c r="AC298" i="18"/>
  <c r="AB264" i="18"/>
  <c r="AI248" i="18"/>
  <c r="Z264" i="18"/>
  <c r="AA248" i="18"/>
  <c r="S292" i="18"/>
  <c r="Z280" i="18"/>
  <c r="AA259" i="18"/>
  <c r="AH259" i="18" s="1"/>
  <c r="AI259" i="18"/>
  <c r="AI288" i="18"/>
  <c r="AA288" i="18"/>
  <c r="AH288" i="18" s="1"/>
  <c r="S278" i="18"/>
  <c r="Z274" i="18"/>
  <c r="AA274" i="18"/>
  <c r="U298" i="18"/>
  <c r="AI252" i="18"/>
  <c r="AA252" i="18"/>
  <c r="AH252" i="18" s="1"/>
  <c r="AA258" i="18"/>
  <c r="AH258" i="18" s="1"/>
  <c r="AI258" i="18"/>
  <c r="AI285" i="18"/>
  <c r="AA285" i="18"/>
  <c r="AH285" i="18" s="1"/>
  <c r="Z272" i="18"/>
  <c r="AI266" i="18"/>
  <c r="AA266" i="18"/>
  <c r="AI269" i="18"/>
  <c r="AA269" i="18"/>
  <c r="AH269" i="18" s="1"/>
  <c r="AA256" i="18"/>
  <c r="AH256" i="18" s="1"/>
  <c r="AI256" i="18"/>
  <c r="AA291" i="18"/>
  <c r="AH291" i="18" s="1"/>
  <c r="AI291" i="18"/>
  <c r="AA257" i="18"/>
  <c r="AH257" i="18" s="1"/>
  <c r="AI257" i="18"/>
  <c r="AA234" i="18"/>
  <c r="AI234" i="18"/>
  <c r="Z297" i="18"/>
  <c r="AI294" i="18"/>
  <c r="AI297" i="18" s="1"/>
  <c r="S272" i="18"/>
  <c r="J298" i="18"/>
  <c r="AI253" i="18"/>
  <c r="AA253" i="18"/>
  <c r="AH253" i="18" s="1"/>
  <c r="AB298" i="18"/>
  <c r="AA268" i="18"/>
  <c r="AH268" i="18" s="1"/>
  <c r="AI268" i="18"/>
  <c r="AI284" i="18"/>
  <c r="AA284" i="18"/>
  <c r="AH284" i="18" s="1"/>
  <c r="S246" i="18"/>
  <c r="AI244" i="18"/>
  <c r="AA244" i="18"/>
  <c r="AH244" i="18" s="1"/>
  <c r="S264" i="18"/>
  <c r="AA263" i="18"/>
  <c r="AH263" i="18" s="1"/>
  <c r="AI263" i="18"/>
  <c r="AH294" i="18"/>
  <c r="AH297" i="18" s="1"/>
  <c r="AA297" i="18"/>
  <c r="C68" i="19"/>
  <c r="C69" i="19"/>
  <c r="C67" i="19"/>
  <c r="C54" i="19"/>
  <c r="C55" i="19"/>
  <c r="C56" i="19"/>
  <c r="C57" i="19"/>
  <c r="C58" i="19"/>
  <c r="C59" i="19"/>
  <c r="C60" i="19"/>
  <c r="C61" i="19"/>
  <c r="C62" i="19"/>
  <c r="C63" i="19"/>
  <c r="C64" i="19"/>
  <c r="C53" i="19"/>
  <c r="C48" i="19"/>
  <c r="C49" i="19"/>
  <c r="C50" i="19"/>
  <c r="C40" i="19"/>
  <c r="C41" i="19"/>
  <c r="C42" i="19"/>
  <c r="C43" i="19"/>
  <c r="C44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47" i="19"/>
  <c r="C39" i="19"/>
  <c r="C21" i="19"/>
  <c r="C18" i="19"/>
  <c r="B68" i="19"/>
  <c r="B69" i="19"/>
  <c r="B54" i="19"/>
  <c r="B55" i="19"/>
  <c r="B56" i="19"/>
  <c r="B57" i="19"/>
  <c r="B58" i="19"/>
  <c r="B59" i="19"/>
  <c r="B60" i="19"/>
  <c r="B61" i="19"/>
  <c r="B62" i="19"/>
  <c r="B63" i="19"/>
  <c r="B64" i="19"/>
  <c r="B48" i="19"/>
  <c r="B49" i="19"/>
  <c r="B50" i="19"/>
  <c r="B40" i="19"/>
  <c r="B41" i="19"/>
  <c r="B42" i="19"/>
  <c r="B43" i="19"/>
  <c r="B44" i="19"/>
  <c r="B67" i="19"/>
  <c r="B70" i="19" s="1"/>
  <c r="B53" i="19"/>
  <c r="B47" i="19"/>
  <c r="B39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21" i="19"/>
  <c r="B98" i="18"/>
  <c r="C8" i="19"/>
  <c r="C9" i="19"/>
  <c r="C10" i="19"/>
  <c r="C11" i="19"/>
  <c r="C12" i="19"/>
  <c r="C13" i="19"/>
  <c r="C14" i="19"/>
  <c r="C15" i="19"/>
  <c r="C16" i="19"/>
  <c r="C17" i="19"/>
  <c r="B8" i="19"/>
  <c r="B9" i="19"/>
  <c r="B10" i="19"/>
  <c r="B11" i="19"/>
  <c r="B12" i="19"/>
  <c r="B13" i="19"/>
  <c r="B14" i="19"/>
  <c r="B15" i="19"/>
  <c r="B16" i="19"/>
  <c r="B17" i="19"/>
  <c r="B18" i="19"/>
  <c r="C7" i="19"/>
  <c r="B7" i="19"/>
  <c r="AB824" i="18" l="1"/>
  <c r="AB751" i="18"/>
  <c r="AB678" i="18"/>
  <c r="S678" i="18"/>
  <c r="AB525" i="18"/>
  <c r="AI491" i="18"/>
  <c r="AI422" i="18"/>
  <c r="B45" i="19"/>
  <c r="B65" i="19"/>
  <c r="D7" i="19"/>
  <c r="D17" i="19"/>
  <c r="D13" i="19"/>
  <c r="D9" i="19"/>
  <c r="D33" i="19"/>
  <c r="D29" i="19"/>
  <c r="D25" i="19"/>
  <c r="D44" i="19"/>
  <c r="D40" i="19"/>
  <c r="D53" i="19"/>
  <c r="D61" i="19"/>
  <c r="D57" i="19"/>
  <c r="D16" i="19"/>
  <c r="D12" i="19"/>
  <c r="D8" i="19"/>
  <c r="D18" i="19"/>
  <c r="D36" i="19"/>
  <c r="D32" i="19"/>
  <c r="D28" i="19"/>
  <c r="D24" i="19"/>
  <c r="D43" i="19"/>
  <c r="D50" i="19"/>
  <c r="D64" i="19"/>
  <c r="D60" i="19"/>
  <c r="D56" i="19"/>
  <c r="D69" i="19"/>
  <c r="D15" i="19"/>
  <c r="D11" i="19"/>
  <c r="D35" i="19"/>
  <c r="D31" i="19"/>
  <c r="D27" i="19"/>
  <c r="D23" i="19"/>
  <c r="D42" i="19"/>
  <c r="D49" i="19"/>
  <c r="D63" i="19"/>
  <c r="D59" i="19"/>
  <c r="D55" i="19"/>
  <c r="D68" i="19"/>
  <c r="D14" i="19"/>
  <c r="D10" i="19"/>
  <c r="D39" i="19"/>
  <c r="D34" i="19"/>
  <c r="D30" i="19"/>
  <c r="D26" i="19"/>
  <c r="D22" i="19"/>
  <c r="D41" i="19"/>
  <c r="D48" i="19"/>
  <c r="D62" i="19"/>
  <c r="D58" i="19"/>
  <c r="D54" i="19"/>
  <c r="AI644" i="18"/>
  <c r="AI499" i="18"/>
  <c r="S601" i="18"/>
  <c r="AI717" i="18"/>
  <c r="AB970" i="18"/>
  <c r="AB601" i="18"/>
  <c r="AI790" i="18"/>
  <c r="AI906" i="18"/>
  <c r="AI918" i="18" s="1"/>
  <c r="AA906" i="18"/>
  <c r="AH920" i="18"/>
  <c r="Z950" i="18"/>
  <c r="AI946" i="18"/>
  <c r="AI950" i="18" s="1"/>
  <c r="AA924" i="18"/>
  <c r="AH924" i="18" s="1"/>
  <c r="AI924" i="18"/>
  <c r="AI936" i="18" s="1"/>
  <c r="AH946" i="18"/>
  <c r="AH950" i="18" s="1"/>
  <c r="AA950" i="18"/>
  <c r="AI966" i="18"/>
  <c r="AI969" i="18" s="1"/>
  <c r="Z969" i="18"/>
  <c r="S970" i="18"/>
  <c r="Z918" i="18"/>
  <c r="AA938" i="18"/>
  <c r="Z944" i="18"/>
  <c r="AI938" i="18"/>
  <c r="AI944" i="18" s="1"/>
  <c r="Z964" i="18"/>
  <c r="AA952" i="18"/>
  <c r="AI952" i="18"/>
  <c r="AI964" i="18" s="1"/>
  <c r="AH966" i="18"/>
  <c r="AH969" i="18" s="1"/>
  <c r="AA969" i="18"/>
  <c r="AI871" i="18"/>
  <c r="S897" i="18"/>
  <c r="Z845" i="18"/>
  <c r="AA877" i="18"/>
  <c r="AH873" i="18"/>
  <c r="AH877" i="18" s="1"/>
  <c r="AA871" i="18"/>
  <c r="AH865" i="18"/>
  <c r="AH871" i="18" s="1"/>
  <c r="Z877" i="18"/>
  <c r="AI873" i="18"/>
  <c r="AI877" i="18" s="1"/>
  <c r="Z891" i="18"/>
  <c r="AA879" i="18"/>
  <c r="AI879" i="18"/>
  <c r="AI891" i="18" s="1"/>
  <c r="AA851" i="18"/>
  <c r="AH851" i="18" s="1"/>
  <c r="AI851" i="18"/>
  <c r="AI863" i="18" s="1"/>
  <c r="AA833" i="18"/>
  <c r="AI833" i="18"/>
  <c r="AI845" i="18" s="1"/>
  <c r="AH847" i="18"/>
  <c r="AI760" i="18"/>
  <c r="AI772" i="18" s="1"/>
  <c r="AA760" i="18"/>
  <c r="Z818" i="18"/>
  <c r="AA806" i="18"/>
  <c r="AI806" i="18"/>
  <c r="AI818" i="18" s="1"/>
  <c r="S824" i="18"/>
  <c r="Z772" i="18"/>
  <c r="Z798" i="18"/>
  <c r="AA792" i="18"/>
  <c r="AI792" i="18"/>
  <c r="AI798" i="18" s="1"/>
  <c r="AA790" i="18"/>
  <c r="AH790" i="18"/>
  <c r="Z750" i="18"/>
  <c r="AI747" i="18"/>
  <c r="AI750" i="18" s="1"/>
  <c r="AH717" i="18"/>
  <c r="Z745" i="18"/>
  <c r="AA733" i="18"/>
  <c r="AI733" i="18"/>
  <c r="AI745" i="18" s="1"/>
  <c r="Z725" i="18"/>
  <c r="AA719" i="18"/>
  <c r="AI719" i="18"/>
  <c r="AI725" i="18" s="1"/>
  <c r="AH747" i="18"/>
  <c r="AH750" i="18" s="1"/>
  <c r="AA750" i="18"/>
  <c r="Z731" i="18"/>
  <c r="AI727" i="18"/>
  <c r="AI731" i="18" s="1"/>
  <c r="AA717" i="18"/>
  <c r="AH727" i="18"/>
  <c r="AH731" i="18" s="1"/>
  <c r="AA731" i="18"/>
  <c r="S751" i="18"/>
  <c r="Z699" i="18"/>
  <c r="AI687" i="18"/>
  <c r="AI699" i="18" s="1"/>
  <c r="AA687" i="18"/>
  <c r="AA658" i="18"/>
  <c r="AH654" i="18"/>
  <c r="AH658" i="18" s="1"/>
  <c r="AA644" i="18"/>
  <c r="AH628" i="18"/>
  <c r="AH644" i="18" s="1"/>
  <c r="Z658" i="18"/>
  <c r="AI654" i="18"/>
  <c r="AI658" i="18" s="1"/>
  <c r="AI626" i="18"/>
  <c r="AI672" i="18"/>
  <c r="AA626" i="18"/>
  <c r="AH614" i="18"/>
  <c r="AH626" i="18" s="1"/>
  <c r="AH660" i="18"/>
  <c r="AH672" i="18" s="1"/>
  <c r="AA672" i="18"/>
  <c r="Z652" i="18"/>
  <c r="Z678" i="18" s="1"/>
  <c r="AA646" i="18"/>
  <c r="AI646" i="18"/>
  <c r="AI652" i="18" s="1"/>
  <c r="Z581" i="18"/>
  <c r="AI577" i="18"/>
  <c r="AI581" i="18" s="1"/>
  <c r="AA600" i="18"/>
  <c r="Z575" i="18"/>
  <c r="AA569" i="18"/>
  <c r="AI569" i="18"/>
  <c r="AI575" i="18" s="1"/>
  <c r="AA549" i="18"/>
  <c r="AH537" i="18"/>
  <c r="AH549" i="18" s="1"/>
  <c r="AH577" i="18"/>
  <c r="AH581" i="18" s="1"/>
  <c r="AA581" i="18"/>
  <c r="AI555" i="18"/>
  <c r="AI567" i="18" s="1"/>
  <c r="Z567" i="18"/>
  <c r="Z595" i="18"/>
  <c r="AI583" i="18"/>
  <c r="AI595" i="18" s="1"/>
  <c r="AI597" i="18"/>
  <c r="AI600" i="18" s="1"/>
  <c r="Z600" i="18"/>
  <c r="AH521" i="18"/>
  <c r="AH524" i="18" s="1"/>
  <c r="AA524" i="18"/>
  <c r="AA499" i="18"/>
  <c r="AH493" i="18"/>
  <c r="AH499" i="18" s="1"/>
  <c r="AI461" i="18"/>
  <c r="AI473" i="18" s="1"/>
  <c r="AA461" i="18"/>
  <c r="AA491" i="18"/>
  <c r="Z505" i="18"/>
  <c r="AI501" i="18"/>
  <c r="AI505" i="18" s="1"/>
  <c r="Z519" i="18"/>
  <c r="AA507" i="18"/>
  <c r="AI507" i="18"/>
  <c r="AI519" i="18" s="1"/>
  <c r="AH501" i="18"/>
  <c r="AH505" i="18" s="1"/>
  <c r="AA505" i="18"/>
  <c r="Z524" i="18"/>
  <c r="AI521" i="18"/>
  <c r="AI524" i="18" s="1"/>
  <c r="S525" i="18"/>
  <c r="Z473" i="18"/>
  <c r="AH491" i="18"/>
  <c r="AA414" i="18"/>
  <c r="AH398" i="18"/>
  <c r="AH414" i="18" s="1"/>
  <c r="AA384" i="18"/>
  <c r="AI384" i="18"/>
  <c r="AI396" i="18" s="1"/>
  <c r="AI442" i="18"/>
  <c r="AA428" i="18"/>
  <c r="AH424" i="18"/>
  <c r="AH428" i="18" s="1"/>
  <c r="S448" i="18"/>
  <c r="R450" i="18" s="1"/>
  <c r="S452" i="18" s="1"/>
  <c r="Z396" i="18"/>
  <c r="AH430" i="18"/>
  <c r="AH442" i="18" s="1"/>
  <c r="AA442" i="18"/>
  <c r="AI414" i="18"/>
  <c r="Z428" i="18"/>
  <c r="AI424" i="18"/>
  <c r="AI428" i="18" s="1"/>
  <c r="AA422" i="18"/>
  <c r="AH416" i="18"/>
  <c r="AH422" i="18" s="1"/>
  <c r="AH347" i="18"/>
  <c r="AH351" i="18" s="1"/>
  <c r="AA351" i="18"/>
  <c r="AA337" i="18"/>
  <c r="AH321" i="18"/>
  <c r="AH337" i="18" s="1"/>
  <c r="Z351" i="18"/>
  <c r="AI347" i="18"/>
  <c r="AI351" i="18" s="1"/>
  <c r="Z345" i="18"/>
  <c r="AI339" i="18"/>
  <c r="AI345" i="18" s="1"/>
  <c r="AA339" i="18"/>
  <c r="AI365" i="18"/>
  <c r="AI337" i="18"/>
  <c r="AH353" i="18"/>
  <c r="AH365" i="18" s="1"/>
  <c r="AA365" i="18"/>
  <c r="AA307" i="18"/>
  <c r="AI307" i="18"/>
  <c r="AI319" i="18" s="1"/>
  <c r="S371" i="18"/>
  <c r="R373" i="18" s="1"/>
  <c r="S374" i="18" s="1"/>
  <c r="Z319" i="18"/>
  <c r="AI246" i="18"/>
  <c r="AA278" i="18"/>
  <c r="AH274" i="18"/>
  <c r="AH278" i="18" s="1"/>
  <c r="AH234" i="18"/>
  <c r="AH246" i="18" s="1"/>
  <c r="AA246" i="18"/>
  <c r="Z278" i="18"/>
  <c r="AI274" i="18"/>
  <c r="AI278" i="18" s="1"/>
  <c r="AA264" i="18"/>
  <c r="AH248" i="18"/>
  <c r="AH264" i="18" s="1"/>
  <c r="AH266" i="18"/>
  <c r="AH272" i="18" s="1"/>
  <c r="AA272" i="18"/>
  <c r="S298" i="18"/>
  <c r="Z246" i="18"/>
  <c r="AI272" i="18"/>
  <c r="Z292" i="18"/>
  <c r="AA280" i="18"/>
  <c r="AI280" i="18"/>
  <c r="AI292" i="18" s="1"/>
  <c r="AI264" i="18"/>
  <c r="C37" i="19"/>
  <c r="D65" i="19"/>
  <c r="D45" i="19"/>
  <c r="C45" i="19"/>
  <c r="C51" i="19"/>
  <c r="D47" i="19"/>
  <c r="D21" i="19"/>
  <c r="D37" i="19" s="1"/>
  <c r="C70" i="19"/>
  <c r="D67" i="19"/>
  <c r="D70" i="19" s="1"/>
  <c r="C65" i="19"/>
  <c r="B37" i="19"/>
  <c r="B71" i="19" s="1"/>
  <c r="B19" i="19"/>
  <c r="B51" i="19"/>
  <c r="C19" i="19"/>
  <c r="N208" i="18"/>
  <c r="N209" i="18"/>
  <c r="N134" i="18"/>
  <c r="N57" i="18" s="1"/>
  <c r="Z824" i="18" l="1"/>
  <c r="AA863" i="18"/>
  <c r="Z371" i="18"/>
  <c r="D19" i="19"/>
  <c r="D51" i="19"/>
  <c r="AH863" i="18"/>
  <c r="Z601" i="18"/>
  <c r="Z751" i="18"/>
  <c r="AI601" i="18"/>
  <c r="AI970" i="18"/>
  <c r="AH952" i="18"/>
  <c r="AH964" i="18" s="1"/>
  <c r="AA964" i="18"/>
  <c r="AA944" i="18"/>
  <c r="AH938" i="18"/>
  <c r="AH944" i="18" s="1"/>
  <c r="AH936" i="18"/>
  <c r="Z970" i="18"/>
  <c r="AA936" i="18"/>
  <c r="AA918" i="18"/>
  <c r="AH906" i="18"/>
  <c r="AH918" i="18" s="1"/>
  <c r="AA845" i="18"/>
  <c r="AH833" i="18"/>
  <c r="AH845" i="18" s="1"/>
  <c r="AH879" i="18"/>
  <c r="AH891" i="18" s="1"/>
  <c r="AA891" i="18"/>
  <c r="Z897" i="18"/>
  <c r="AI897" i="18"/>
  <c r="AH792" i="18"/>
  <c r="AH798" i="18" s="1"/>
  <c r="AA798" i="18"/>
  <c r="AI824" i="18"/>
  <c r="AH806" i="18"/>
  <c r="AH818" i="18" s="1"/>
  <c r="AA818" i="18"/>
  <c r="AA772" i="18"/>
  <c r="AH760" i="18"/>
  <c r="AH772" i="18" s="1"/>
  <c r="AA699" i="18"/>
  <c r="AH687" i="18"/>
  <c r="AH699" i="18" s="1"/>
  <c r="AA725" i="18"/>
  <c r="AH719" i="18"/>
  <c r="AH725" i="18" s="1"/>
  <c r="AH733" i="18"/>
  <c r="AH745" i="18" s="1"/>
  <c r="AA745" i="18"/>
  <c r="AI751" i="18"/>
  <c r="AI678" i="18"/>
  <c r="AA652" i="18"/>
  <c r="AA678" i="18" s="1"/>
  <c r="AH646" i="18"/>
  <c r="AH652" i="18" s="1"/>
  <c r="AH678" i="18" s="1"/>
  <c r="AH583" i="18"/>
  <c r="AA595" i="18"/>
  <c r="AH601" i="18"/>
  <c r="AA567" i="18"/>
  <c r="AA575" i="18"/>
  <c r="AH569" i="18"/>
  <c r="AH575" i="18" s="1"/>
  <c r="AH507" i="18"/>
  <c r="AH519" i="18" s="1"/>
  <c r="AA519" i="18"/>
  <c r="Z525" i="18"/>
  <c r="AA473" i="18"/>
  <c r="AH461" i="18"/>
  <c r="AH473" i="18" s="1"/>
  <c r="AI525" i="18"/>
  <c r="AI448" i="18"/>
  <c r="AA396" i="18"/>
  <c r="AH396" i="18" s="1"/>
  <c r="AH384" i="18"/>
  <c r="Z448" i="18"/>
  <c r="AI371" i="18"/>
  <c r="AA319" i="18"/>
  <c r="AH307" i="18"/>
  <c r="AA345" i="18"/>
  <c r="AH339" i="18"/>
  <c r="AH345" i="18" s="1"/>
  <c r="Z298" i="18"/>
  <c r="AI298" i="18"/>
  <c r="AH280" i="18"/>
  <c r="AH292" i="18" s="1"/>
  <c r="AH298" i="18" s="1"/>
  <c r="AA292" i="18"/>
  <c r="AA298" i="18" s="1"/>
  <c r="D71" i="19"/>
  <c r="C71" i="19"/>
  <c r="AA448" i="18" l="1"/>
  <c r="AH448" i="18"/>
  <c r="AH525" i="18"/>
  <c r="AH897" i="18"/>
  <c r="AA525" i="18"/>
  <c r="AA601" i="18"/>
  <c r="AA970" i="18"/>
  <c r="AH824" i="18"/>
  <c r="AH970" i="18"/>
  <c r="AA897" i="18"/>
  <c r="AA824" i="18"/>
  <c r="AA751" i="18"/>
  <c r="AH751" i="18"/>
  <c r="AH371" i="18"/>
  <c r="AA371" i="18"/>
  <c r="Q112" i="18"/>
  <c r="P319" i="1" l="1"/>
  <c r="Q129" i="1"/>
  <c r="Q143" i="1"/>
  <c r="Q123" i="1"/>
  <c r="Q107" i="18" l="1"/>
  <c r="Q108" i="18"/>
  <c r="O107" i="18"/>
  <c r="O108" i="18"/>
  <c r="N107" i="18"/>
  <c r="N30" i="18" s="1"/>
  <c r="M107" i="18"/>
  <c r="M30" i="18" s="1"/>
  <c r="L107" i="18"/>
  <c r="L30" i="18" s="1"/>
  <c r="L108" i="18"/>
  <c r="K107" i="18"/>
  <c r="K30" i="18" s="1"/>
  <c r="J107" i="18" l="1"/>
  <c r="J30" i="18" s="1"/>
  <c r="W221" i="1"/>
  <c r="X221" i="1"/>
  <c r="W216" i="1"/>
  <c r="X216" i="1"/>
  <c r="W202" i="1"/>
  <c r="X202" i="1"/>
  <c r="W196" i="1"/>
  <c r="X196" i="1"/>
  <c r="W188" i="1"/>
  <c r="X188" i="1"/>
  <c r="W170" i="1"/>
  <c r="X170" i="1"/>
  <c r="P169" i="1"/>
  <c r="W147" i="1"/>
  <c r="X147" i="1"/>
  <c r="W142" i="1"/>
  <c r="X142" i="1"/>
  <c r="W128" i="1"/>
  <c r="X128" i="1"/>
  <c r="W122" i="1"/>
  <c r="X122" i="1"/>
  <c r="W114" i="1"/>
  <c r="X114" i="1"/>
  <c r="W96" i="1"/>
  <c r="W148" i="1" s="1"/>
  <c r="X96" i="1"/>
  <c r="X148" i="1" s="1"/>
  <c r="X222" i="1" l="1"/>
  <c r="W222" i="1"/>
  <c r="R96" i="1"/>
  <c r="P95" i="1"/>
  <c r="I917" i="1" l="1"/>
  <c r="N844" i="1"/>
  <c r="O844" i="1"/>
  <c r="I844" i="1"/>
  <c r="N771" i="1"/>
  <c r="O771" i="1"/>
  <c r="I771" i="1"/>
  <c r="N698" i="1"/>
  <c r="O698" i="1"/>
  <c r="I698" i="1"/>
  <c r="O624" i="1"/>
  <c r="I624" i="1"/>
  <c r="N547" i="1"/>
  <c r="O547" i="1"/>
  <c r="I547" i="1"/>
  <c r="N473" i="1"/>
  <c r="O473" i="1"/>
  <c r="I473" i="1"/>
  <c r="N396" i="1"/>
  <c r="O396" i="1"/>
  <c r="I396" i="1"/>
  <c r="N320" i="1"/>
  <c r="O320" i="1"/>
  <c r="I320" i="1"/>
  <c r="N244" i="1"/>
  <c r="O244" i="1"/>
  <c r="I244" i="1"/>
  <c r="N170" i="1"/>
  <c r="O170" i="1"/>
  <c r="I170" i="1"/>
  <c r="N96" i="1"/>
  <c r="O96" i="1"/>
  <c r="I96" i="1"/>
  <c r="I21" i="1"/>
  <c r="W547" i="1"/>
  <c r="X547" i="1"/>
  <c r="W473" i="1"/>
  <c r="X473" i="1"/>
  <c r="R473" i="1"/>
  <c r="W396" i="1"/>
  <c r="X396" i="1"/>
  <c r="R396" i="1"/>
  <c r="W320" i="1"/>
  <c r="X320" i="1"/>
  <c r="R320" i="1"/>
  <c r="W244" i="1"/>
  <c r="X244" i="1"/>
  <c r="R244" i="1"/>
  <c r="R170" i="1"/>
  <c r="X917" i="1"/>
  <c r="W844" i="1"/>
  <c r="X844" i="1"/>
  <c r="W771" i="1"/>
  <c r="X771" i="1"/>
  <c r="W698" i="1"/>
  <c r="X698" i="1"/>
  <c r="W624" i="1"/>
  <c r="Y20" i="17" l="1"/>
  <c r="X20" i="17"/>
  <c r="AF20" i="17" s="1"/>
  <c r="B20" i="17"/>
  <c r="AF95" i="1"/>
  <c r="AE95" i="1"/>
  <c r="M95" i="1"/>
  <c r="L95" i="1"/>
  <c r="K95" i="1"/>
  <c r="AF169" i="1"/>
  <c r="AE169" i="1"/>
  <c r="Q169" i="1"/>
  <c r="M169" i="1"/>
  <c r="AD169" i="1" s="1"/>
  <c r="L169" i="1"/>
  <c r="K169" i="1"/>
  <c r="AF243" i="1"/>
  <c r="AE243" i="1"/>
  <c r="Q243" i="1"/>
  <c r="M243" i="1"/>
  <c r="L243" i="1"/>
  <c r="K243" i="1"/>
  <c r="AF319" i="1"/>
  <c r="AE319" i="1"/>
  <c r="M319" i="1"/>
  <c r="AD319" i="1" s="1"/>
  <c r="L319" i="1"/>
  <c r="K319" i="1"/>
  <c r="AF395" i="1"/>
  <c r="Q395" i="1"/>
  <c r="M395" i="1"/>
  <c r="AD395" i="1" s="1"/>
  <c r="L395" i="1"/>
  <c r="K395" i="1"/>
  <c r="AF472" i="1"/>
  <c r="AE472" i="1"/>
  <c r="Q472" i="1"/>
  <c r="M472" i="1"/>
  <c r="AD472" i="1" s="1"/>
  <c r="L472" i="1"/>
  <c r="K472" i="1"/>
  <c r="AF546" i="1"/>
  <c r="AE546" i="1"/>
  <c r="Q546" i="1"/>
  <c r="M546" i="1"/>
  <c r="AD546" i="1" s="1"/>
  <c r="L546" i="1"/>
  <c r="K546" i="1"/>
  <c r="AE623" i="1"/>
  <c r="AF623" i="1"/>
  <c r="R624" i="1"/>
  <c r="Q623" i="1"/>
  <c r="M623" i="1"/>
  <c r="AD623" i="1" s="1"/>
  <c r="L623" i="1"/>
  <c r="K623" i="1"/>
  <c r="AF697" i="1"/>
  <c r="AE697" i="1"/>
  <c r="R698" i="1"/>
  <c r="Q697" i="1"/>
  <c r="M697" i="1"/>
  <c r="AD697" i="1" s="1"/>
  <c r="L697" i="1"/>
  <c r="K697" i="1"/>
  <c r="AF770" i="1"/>
  <c r="AE770" i="1"/>
  <c r="R771" i="1"/>
  <c r="Q770" i="1"/>
  <c r="M770" i="1"/>
  <c r="AD770" i="1" s="1"/>
  <c r="L770" i="1"/>
  <c r="K770" i="1"/>
  <c r="AF843" i="1"/>
  <c r="AE843" i="1"/>
  <c r="R844" i="1"/>
  <c r="Q843" i="1"/>
  <c r="M843" i="1"/>
  <c r="AD843" i="1" s="1"/>
  <c r="L843" i="1"/>
  <c r="K843" i="1"/>
  <c r="M916" i="1"/>
  <c r="V916" i="1" s="1"/>
  <c r="L916" i="1"/>
  <c r="K916" i="1"/>
  <c r="R917" i="1"/>
  <c r="Q916" i="1"/>
  <c r="B917" i="1"/>
  <c r="B96" i="1"/>
  <c r="AF21" i="1"/>
  <c r="W21" i="1"/>
  <c r="AE21" i="1" s="1"/>
  <c r="R21" i="1"/>
  <c r="R20" i="17" s="1"/>
  <c r="O21" i="1"/>
  <c r="O20" i="17" s="1"/>
  <c r="N21" i="1"/>
  <c r="N20" i="17" s="1"/>
  <c r="I20" i="17"/>
  <c r="J623" i="1" l="1"/>
  <c r="J697" i="1"/>
  <c r="J319" i="1"/>
  <c r="Q319" i="1" s="1"/>
  <c r="J770" i="1"/>
  <c r="J472" i="1"/>
  <c r="J546" i="1"/>
  <c r="AD916" i="1"/>
  <c r="J916" i="1"/>
  <c r="T843" i="1"/>
  <c r="AB843" i="1" s="1"/>
  <c r="U770" i="1"/>
  <c r="AC770" i="1" s="1"/>
  <c r="T697" i="1"/>
  <c r="T623" i="1"/>
  <c r="V546" i="1"/>
  <c r="V472" i="1"/>
  <c r="U395" i="1"/>
  <c r="AC395" i="1" s="1"/>
  <c r="T319" i="1"/>
  <c r="V243" i="1"/>
  <c r="AD243" i="1"/>
  <c r="V169" i="1"/>
  <c r="V95" i="1"/>
  <c r="AD95" i="1"/>
  <c r="J95" i="1"/>
  <c r="Q95" i="1" s="1"/>
  <c r="AB697" i="1"/>
  <c r="U319" i="1"/>
  <c r="U546" i="1"/>
  <c r="AB623" i="1"/>
  <c r="U623" i="1"/>
  <c r="V623" i="1"/>
  <c r="U697" i="1"/>
  <c r="V697" i="1"/>
  <c r="V770" i="1"/>
  <c r="T770" i="1"/>
  <c r="U843" i="1"/>
  <c r="V843" i="1"/>
  <c r="T916" i="1"/>
  <c r="P20" i="17"/>
  <c r="W20" i="17"/>
  <c r="AE20" i="17" s="1"/>
  <c r="U169" i="1"/>
  <c r="U243" i="1"/>
  <c r="V319" i="1"/>
  <c r="T395" i="1"/>
  <c r="T95" i="1"/>
  <c r="U95" i="1"/>
  <c r="AC95" i="1" s="1"/>
  <c r="T169" i="1"/>
  <c r="J169" i="1"/>
  <c r="T243" i="1"/>
  <c r="J243" i="1"/>
  <c r="AB319" i="1"/>
  <c r="V395" i="1"/>
  <c r="J395" i="1"/>
  <c r="L21" i="1"/>
  <c r="L20" i="17" s="1"/>
  <c r="T472" i="1"/>
  <c r="U472" i="1"/>
  <c r="T546" i="1"/>
  <c r="M21" i="1"/>
  <c r="J843" i="1"/>
  <c r="K21" i="1"/>
  <c r="K20" i="17" s="1"/>
  <c r="U916" i="1"/>
  <c r="Y67" i="18"/>
  <c r="Y53" i="18"/>
  <c r="Y47" i="18"/>
  <c r="O17" i="18"/>
  <c r="W218" i="18"/>
  <c r="W198" i="18"/>
  <c r="W60" i="18"/>
  <c r="W59" i="18"/>
  <c r="W58" i="18"/>
  <c r="W57" i="18"/>
  <c r="W41" i="18"/>
  <c r="W47" i="18" s="1"/>
  <c r="W17" i="18"/>
  <c r="W9" i="18"/>
  <c r="W144" i="18"/>
  <c r="W150" i="18" s="1"/>
  <c r="P120" i="18"/>
  <c r="P121" i="18"/>
  <c r="V103" i="18"/>
  <c r="V102" i="18"/>
  <c r="V101" i="18"/>
  <c r="V93" i="18"/>
  <c r="V92" i="18"/>
  <c r="V90" i="18"/>
  <c r="P162" i="18"/>
  <c r="P163" i="18"/>
  <c r="U15" i="18"/>
  <c r="U16" i="18"/>
  <c r="P194" i="18"/>
  <c r="P195" i="18"/>
  <c r="P196" i="18"/>
  <c r="P197" i="18"/>
  <c r="W224" i="18" l="1"/>
  <c r="W67" i="18"/>
  <c r="S916" i="1"/>
  <c r="AB916" i="1"/>
  <c r="AC843" i="1"/>
  <c r="AB770" i="1"/>
  <c r="AC546" i="1"/>
  <c r="AC472" i="1"/>
  <c r="S395" i="1"/>
  <c r="AB395" i="1"/>
  <c r="AC319" i="1"/>
  <c r="AC243" i="1"/>
  <c r="AC169" i="1"/>
  <c r="AD21" i="1"/>
  <c r="M20" i="17"/>
  <c r="AD20" i="17" s="1"/>
  <c r="S546" i="1"/>
  <c r="AC697" i="1"/>
  <c r="AC623" i="1"/>
  <c r="J21" i="1"/>
  <c r="J20" i="17" s="1"/>
  <c r="S319" i="1"/>
  <c r="S623" i="1"/>
  <c r="S697" i="1"/>
  <c r="S770" i="1"/>
  <c r="S843" i="1"/>
  <c r="V21" i="1"/>
  <c r="V20" i="17" s="1"/>
  <c r="T21" i="1"/>
  <c r="AB95" i="1"/>
  <c r="S95" i="1"/>
  <c r="AB169" i="1"/>
  <c r="S169" i="1"/>
  <c r="S243" i="1"/>
  <c r="AB243" i="1"/>
  <c r="S472" i="1"/>
  <c r="AB472" i="1"/>
  <c r="AB546" i="1"/>
  <c r="U21" i="1"/>
  <c r="U20" i="17" s="1"/>
  <c r="AC20" i="17" s="1"/>
  <c r="AC916" i="1"/>
  <c r="V22" i="18"/>
  <c r="V40" i="18"/>
  <c r="V48" i="18"/>
  <c r="V54" i="18"/>
  <c r="V68" i="18"/>
  <c r="U13" i="18"/>
  <c r="Q20" i="17" l="1"/>
  <c r="Z95" i="1"/>
  <c r="AI95" i="1" s="1"/>
  <c r="S21" i="1"/>
  <c r="Z843" i="1"/>
  <c r="AI843" i="1" s="1"/>
  <c r="Z770" i="1"/>
  <c r="AI770" i="1" s="1"/>
  <c r="Z546" i="1"/>
  <c r="Z472" i="1"/>
  <c r="AA472" i="1" s="1"/>
  <c r="AH472" i="1" s="1"/>
  <c r="Z395" i="1"/>
  <c r="Z319" i="1"/>
  <c r="AI319" i="1" s="1"/>
  <c r="Z243" i="1"/>
  <c r="AI243" i="1" s="1"/>
  <c r="Z169" i="1"/>
  <c r="AA169" i="1" s="1"/>
  <c r="AH169" i="1" s="1"/>
  <c r="AA843" i="1"/>
  <c r="AH843" i="1" s="1"/>
  <c r="Z697" i="1"/>
  <c r="AI697" i="1" s="1"/>
  <c r="Z623" i="1"/>
  <c r="AA623" i="1" s="1"/>
  <c r="AH623" i="1" s="1"/>
  <c r="Q21" i="1"/>
  <c r="AB21" i="1"/>
  <c r="T20" i="17"/>
  <c r="AB20" i="17" s="1"/>
  <c r="AC21" i="1"/>
  <c r="AA770" i="1" l="1"/>
  <c r="AH770" i="1" s="1"/>
  <c r="AA243" i="1"/>
  <c r="AH243" i="1" s="1"/>
  <c r="AI472" i="1"/>
  <c r="AI623" i="1"/>
  <c r="AA319" i="1"/>
  <c r="AH319" i="1" s="1"/>
  <c r="AI169" i="1"/>
  <c r="AA95" i="1"/>
  <c r="AH95" i="1" s="1"/>
  <c r="AA697" i="1"/>
  <c r="AH697" i="1" s="1"/>
  <c r="AA546" i="1"/>
  <c r="AH546" i="1" s="1"/>
  <c r="AI546" i="1"/>
  <c r="AI395" i="1"/>
  <c r="AA395" i="1"/>
  <c r="AH395" i="1" s="1"/>
  <c r="Z21" i="1"/>
  <c r="AA21" i="1" s="1"/>
  <c r="AH21" i="1" s="1"/>
  <c r="S20" i="17"/>
  <c r="Z20" i="17" s="1"/>
  <c r="AI21" i="1" l="1"/>
  <c r="AI20" i="17"/>
  <c r="AA20" i="17"/>
  <c r="AH20" i="17" s="1"/>
  <c r="R10" i="18"/>
  <c r="R11" i="18"/>
  <c r="R12" i="18"/>
  <c r="R13" i="18"/>
  <c r="R14" i="18"/>
  <c r="R15" i="18"/>
  <c r="R16" i="18"/>
  <c r="R17" i="18"/>
  <c r="R18" i="18"/>
  <c r="R19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40" i="18"/>
  <c r="R41" i="18"/>
  <c r="R42" i="18"/>
  <c r="R43" i="18"/>
  <c r="R44" i="18"/>
  <c r="R45" i="18"/>
  <c r="R46" i="18"/>
  <c r="R48" i="18"/>
  <c r="R49" i="18"/>
  <c r="R50" i="18"/>
  <c r="R51" i="18"/>
  <c r="R52" i="18"/>
  <c r="R54" i="18"/>
  <c r="R55" i="18"/>
  <c r="R56" i="18"/>
  <c r="R57" i="18"/>
  <c r="R58" i="18"/>
  <c r="R59" i="18"/>
  <c r="R60" i="18"/>
  <c r="R61" i="18"/>
  <c r="R62" i="18"/>
  <c r="R63" i="18"/>
  <c r="R64" i="18"/>
  <c r="R65" i="18"/>
  <c r="R66" i="18"/>
  <c r="R68" i="18"/>
  <c r="R69" i="18"/>
  <c r="R70" i="18"/>
  <c r="R71" i="18"/>
  <c r="R9" i="18"/>
  <c r="I11" i="1"/>
  <c r="I12" i="1"/>
  <c r="I13" i="1"/>
  <c r="I14" i="1"/>
  <c r="I15" i="1"/>
  <c r="I16" i="1"/>
  <c r="I17" i="1"/>
  <c r="I18" i="1"/>
  <c r="I19" i="1"/>
  <c r="I20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2" i="1"/>
  <c r="I43" i="1"/>
  <c r="I44" i="1"/>
  <c r="I45" i="1"/>
  <c r="I46" i="1"/>
  <c r="I47" i="1"/>
  <c r="I50" i="1"/>
  <c r="I51" i="1"/>
  <c r="I52" i="1"/>
  <c r="I53" i="1"/>
  <c r="I56" i="1"/>
  <c r="I57" i="1"/>
  <c r="I58" i="1"/>
  <c r="I59" i="1"/>
  <c r="I60" i="1"/>
  <c r="I61" i="1"/>
  <c r="I62" i="1"/>
  <c r="I63" i="1"/>
  <c r="I64" i="1"/>
  <c r="I65" i="1"/>
  <c r="I66" i="1"/>
  <c r="I67" i="1"/>
  <c r="I70" i="1"/>
  <c r="I71" i="1"/>
  <c r="I72" i="1"/>
  <c r="I10" i="1"/>
  <c r="N10" i="1"/>
  <c r="O10" i="1"/>
  <c r="R10" i="1"/>
  <c r="W10" i="1"/>
  <c r="AE10" i="1" s="1"/>
  <c r="X10" i="1"/>
  <c r="AF10" i="1" s="1"/>
  <c r="N11" i="1"/>
  <c r="O11" i="1"/>
  <c r="R11" i="1"/>
  <c r="W11" i="1"/>
  <c r="AE11" i="1" s="1"/>
  <c r="X11" i="1"/>
  <c r="AF11" i="1" s="1"/>
  <c r="N12" i="1"/>
  <c r="O12" i="1"/>
  <c r="R12" i="1"/>
  <c r="W12" i="1"/>
  <c r="AE12" i="1" s="1"/>
  <c r="X12" i="1"/>
  <c r="AF12" i="1" s="1"/>
  <c r="N13" i="1"/>
  <c r="O13" i="1"/>
  <c r="R13" i="1"/>
  <c r="W13" i="1"/>
  <c r="AE13" i="1" s="1"/>
  <c r="X13" i="1"/>
  <c r="AF13" i="1" s="1"/>
  <c r="N14" i="1"/>
  <c r="O14" i="1"/>
  <c r="R14" i="1"/>
  <c r="P14" i="1" s="1"/>
  <c r="W14" i="1"/>
  <c r="AE14" i="1" s="1"/>
  <c r="X14" i="1"/>
  <c r="AF14" i="1" s="1"/>
  <c r="N15" i="1"/>
  <c r="O15" i="1"/>
  <c r="R15" i="1"/>
  <c r="W15" i="1"/>
  <c r="AE15" i="1" s="1"/>
  <c r="X15" i="1"/>
  <c r="AF15" i="1" s="1"/>
  <c r="N16" i="1"/>
  <c r="O16" i="1"/>
  <c r="R16" i="1"/>
  <c r="P16" i="1" s="1"/>
  <c r="W16" i="1"/>
  <c r="AE16" i="1" s="1"/>
  <c r="P12" i="1" l="1"/>
  <c r="P15" i="1"/>
  <c r="P13" i="1"/>
  <c r="P11" i="1"/>
  <c r="R67" i="18"/>
  <c r="R47" i="18"/>
  <c r="P10" i="1"/>
  <c r="N749" i="1" l="1"/>
  <c r="O749" i="1"/>
  <c r="B675" i="1" l="1"/>
  <c r="B670" i="1"/>
  <c r="B656" i="1"/>
  <c r="B642" i="1"/>
  <c r="B676" i="1" l="1"/>
  <c r="V30" i="18" l="1"/>
  <c r="U30" i="18" l="1"/>
  <c r="T30" i="18"/>
  <c r="S30" i="18" l="1"/>
  <c r="Z30" i="18" s="1"/>
  <c r="W21" i="18"/>
  <c r="W519" i="1" l="1"/>
  <c r="X519" i="1"/>
  <c r="AF495" i="1"/>
  <c r="AF496" i="1"/>
  <c r="AE495" i="1"/>
  <c r="P495" i="1" l="1"/>
  <c r="Q495" i="1"/>
  <c r="M495" i="1"/>
  <c r="AD495" i="1" s="1"/>
  <c r="M496" i="1"/>
  <c r="L495" i="1"/>
  <c r="K495" i="1"/>
  <c r="K496" i="1"/>
  <c r="J495" i="1" l="1"/>
  <c r="U495" i="1"/>
  <c r="AC495" i="1" s="1"/>
  <c r="V495" i="1"/>
  <c r="T495" i="1"/>
  <c r="AB495" i="1" l="1"/>
  <c r="S495" i="1"/>
  <c r="Z495" i="1" s="1"/>
  <c r="N447" i="1"/>
  <c r="M394" i="1"/>
  <c r="M385" i="1"/>
  <c r="M386" i="1"/>
  <c r="M387" i="1"/>
  <c r="M388" i="1"/>
  <c r="M389" i="1"/>
  <c r="M390" i="1"/>
  <c r="M391" i="1"/>
  <c r="M392" i="1"/>
  <c r="M393" i="1"/>
  <c r="M384" i="1"/>
  <c r="AF418" i="1"/>
  <c r="Q418" i="1"/>
  <c r="Q419" i="1"/>
  <c r="P418" i="1"/>
  <c r="P419" i="1"/>
  <c r="M418" i="1"/>
  <c r="AD418" i="1" s="1"/>
  <c r="M419" i="1"/>
  <c r="M420" i="1"/>
  <c r="L418" i="1"/>
  <c r="L419" i="1"/>
  <c r="K418" i="1"/>
  <c r="M396" i="1" l="1"/>
  <c r="U419" i="1"/>
  <c r="T418" i="1"/>
  <c r="AB418" i="1" s="1"/>
  <c r="AI495" i="1"/>
  <c r="AA495" i="1"/>
  <c r="AH495" i="1" s="1"/>
  <c r="U418" i="1"/>
  <c r="AC418" i="1" s="1"/>
  <c r="V418" i="1"/>
  <c r="J418" i="1"/>
  <c r="S418" i="1" l="1"/>
  <c r="Z418" i="1" s="1"/>
  <c r="AI418" i="1" s="1"/>
  <c r="AA418" i="1" l="1"/>
  <c r="AH418" i="1" s="1"/>
  <c r="W53" i="18" l="1"/>
  <c r="W73" i="18" s="1"/>
  <c r="AF866" i="1" l="1"/>
  <c r="AF867" i="1"/>
  <c r="AE866" i="1"/>
  <c r="AE867" i="1"/>
  <c r="M342" i="1" l="1"/>
  <c r="L342" i="1"/>
  <c r="K342" i="1"/>
  <c r="P342" i="1"/>
  <c r="U342" i="1" l="1"/>
  <c r="T342" i="1"/>
  <c r="V342" i="1"/>
  <c r="J342" i="1"/>
  <c r="Q342" i="1" s="1"/>
  <c r="S342" i="1" l="1"/>
  <c r="AF266" i="1" l="1"/>
  <c r="AE266" i="1"/>
  <c r="M266" i="1"/>
  <c r="AD266" i="1" s="1"/>
  <c r="L266" i="1"/>
  <c r="K266" i="1"/>
  <c r="P266" i="1"/>
  <c r="T266" i="1" l="1"/>
  <c r="AB266" i="1" s="1"/>
  <c r="U266" i="1"/>
  <c r="AC266" i="1" s="1"/>
  <c r="V266" i="1"/>
  <c r="J266" i="1"/>
  <c r="Q266" i="1" s="1"/>
  <c r="S266" i="1" l="1"/>
  <c r="Z266" i="1" s="1"/>
  <c r="AI266" i="1" s="1"/>
  <c r="AA266" i="1" l="1"/>
  <c r="AH266" i="1" s="1"/>
  <c r="X16" i="1" l="1"/>
  <c r="AF16" i="1" s="1"/>
  <c r="R221" i="1"/>
  <c r="R216" i="1"/>
  <c r="R202" i="1"/>
  <c r="R196" i="1"/>
  <c r="AF192" i="1"/>
  <c r="AE192" i="1"/>
  <c r="M192" i="1"/>
  <c r="AD192" i="1" s="1"/>
  <c r="L192" i="1"/>
  <c r="K192" i="1"/>
  <c r="P192" i="1"/>
  <c r="R222" i="1" l="1"/>
  <c r="U192" i="1"/>
  <c r="AC192" i="1" s="1"/>
  <c r="R223" i="1"/>
  <c r="V192" i="1"/>
  <c r="T192" i="1"/>
  <c r="AB192" i="1" s="1"/>
  <c r="J192" i="1"/>
  <c r="Q192" i="1" s="1"/>
  <c r="M200" i="18"/>
  <c r="AF194" i="18"/>
  <c r="AE194" i="18"/>
  <c r="Q194" i="18"/>
  <c r="N193" i="18"/>
  <c r="N42" i="18" s="1"/>
  <c r="N194" i="18"/>
  <c r="N43" i="18" s="1"/>
  <c r="M194" i="18"/>
  <c r="V194" i="18" s="1"/>
  <c r="L194" i="18"/>
  <c r="U194" i="18" s="1"/>
  <c r="K194" i="18"/>
  <c r="T194" i="18" s="1"/>
  <c r="AC194" i="18" l="1"/>
  <c r="AB194" i="18"/>
  <c r="S192" i="1"/>
  <c r="Z192" i="1" s="1"/>
  <c r="AI192" i="1" s="1"/>
  <c r="AD194" i="18"/>
  <c r="S194" i="18"/>
  <c r="Z194" i="18" s="1"/>
  <c r="AI194" i="18" s="1"/>
  <c r="J194" i="18"/>
  <c r="B147" i="1"/>
  <c r="AA192" i="1" l="1"/>
  <c r="AH192" i="1" s="1"/>
  <c r="AA194" i="18"/>
  <c r="AH194" i="18" s="1"/>
  <c r="AF120" i="18" l="1"/>
  <c r="AE120" i="18"/>
  <c r="AC120" i="18"/>
  <c r="AB120" i="18"/>
  <c r="M120" i="18"/>
  <c r="L120" i="18"/>
  <c r="K120" i="18"/>
  <c r="Q120" i="18"/>
  <c r="AF118" i="1"/>
  <c r="AE118" i="1"/>
  <c r="P118" i="1"/>
  <c r="M118" i="1"/>
  <c r="AD118" i="1" s="1"/>
  <c r="L118" i="1"/>
  <c r="K118" i="1"/>
  <c r="V69" i="1"/>
  <c r="V49" i="1"/>
  <c r="V55" i="1"/>
  <c r="V41" i="1"/>
  <c r="V23" i="1"/>
  <c r="U69" i="1"/>
  <c r="U49" i="1"/>
  <c r="U55" i="1"/>
  <c r="U41" i="1"/>
  <c r="U23" i="1"/>
  <c r="T69" i="1"/>
  <c r="T55" i="1"/>
  <c r="T41" i="1"/>
  <c r="T49" i="1"/>
  <c r="T23" i="1"/>
  <c r="S69" i="1"/>
  <c r="S49" i="1"/>
  <c r="S55" i="1"/>
  <c r="S41" i="1"/>
  <c r="S23" i="1"/>
  <c r="AF939" i="1"/>
  <c r="AE939" i="1"/>
  <c r="Q939" i="1"/>
  <c r="P939" i="1"/>
  <c r="K939" i="1"/>
  <c r="L939" i="1"/>
  <c r="M939" i="1"/>
  <c r="AD939" i="1" s="1"/>
  <c r="P866" i="1"/>
  <c r="Q866" i="1"/>
  <c r="K866" i="1"/>
  <c r="L866" i="1"/>
  <c r="M866" i="1"/>
  <c r="AD866" i="1" s="1"/>
  <c r="AE793" i="1"/>
  <c r="AF793" i="1"/>
  <c r="M793" i="1"/>
  <c r="AD793" i="1" s="1"/>
  <c r="L793" i="1"/>
  <c r="K793" i="1"/>
  <c r="P793" i="1"/>
  <c r="Q793" i="1"/>
  <c r="K760" i="1"/>
  <c r="P760" i="1"/>
  <c r="L760" i="1"/>
  <c r="M760" i="1"/>
  <c r="K761" i="1"/>
  <c r="P761" i="1"/>
  <c r="L761" i="1"/>
  <c r="M761" i="1"/>
  <c r="M759" i="1"/>
  <c r="P759" i="1"/>
  <c r="L759" i="1"/>
  <c r="K759" i="1"/>
  <c r="U62" i="18"/>
  <c r="U64" i="18"/>
  <c r="U65" i="18"/>
  <c r="U68" i="18"/>
  <c r="T62" i="18"/>
  <c r="T64" i="18"/>
  <c r="T65" i="18"/>
  <c r="T68" i="18"/>
  <c r="S68" i="18"/>
  <c r="U40" i="18"/>
  <c r="U48" i="18"/>
  <c r="U54" i="18"/>
  <c r="T48" i="18"/>
  <c r="T54" i="18"/>
  <c r="S48" i="18"/>
  <c r="S54" i="18"/>
  <c r="T40" i="18"/>
  <c r="S40" i="18"/>
  <c r="U22" i="18"/>
  <c r="T22" i="18"/>
  <c r="S22" i="18"/>
  <c r="Q54" i="18"/>
  <c r="Q68" i="18"/>
  <c r="Q40" i="18"/>
  <c r="Q48" i="18"/>
  <c r="Q25" i="18"/>
  <c r="Q26" i="18"/>
  <c r="Q22" i="18"/>
  <c r="Q24" i="18"/>
  <c r="P69" i="18"/>
  <c r="I56" i="17"/>
  <c r="I60" i="17"/>
  <c r="I42" i="17"/>
  <c r="I51" i="17"/>
  <c r="Z90" i="18"/>
  <c r="AI90" i="18" s="1"/>
  <c r="Z92" i="18"/>
  <c r="Z93" i="18"/>
  <c r="W10" i="17"/>
  <c r="AE10" i="17" s="1"/>
  <c r="W11" i="17"/>
  <c r="AE11" i="17" s="1"/>
  <c r="M762" i="1"/>
  <c r="W12" i="17"/>
  <c r="AE12" i="17" s="1"/>
  <c r="M763" i="1"/>
  <c r="W13" i="17"/>
  <c r="AE13" i="17" s="1"/>
  <c r="Y13" i="17"/>
  <c r="M764" i="1"/>
  <c r="W14" i="17"/>
  <c r="AE14" i="17" s="1"/>
  <c r="M765" i="1"/>
  <c r="W15" i="17"/>
  <c r="AE15" i="17" s="1"/>
  <c r="X15" i="17"/>
  <c r="AF15" i="17" s="1"/>
  <c r="Y15" i="17"/>
  <c r="M766" i="1"/>
  <c r="W17" i="1"/>
  <c r="W16" i="17" s="1"/>
  <c r="AE16" i="17" s="1"/>
  <c r="X17" i="1"/>
  <c r="X16" i="17" s="1"/>
  <c r="AF16" i="17" s="1"/>
  <c r="Y16" i="17"/>
  <c r="M767" i="1"/>
  <c r="W18" i="1"/>
  <c r="W17" i="17" s="1"/>
  <c r="AE17" i="17" s="1"/>
  <c r="X18" i="1"/>
  <c r="X17" i="17" s="1"/>
  <c r="AF17" i="17" s="1"/>
  <c r="M768" i="1"/>
  <c r="W19" i="1"/>
  <c r="W18" i="17" s="1"/>
  <c r="AE18" i="17" s="1"/>
  <c r="M769" i="1"/>
  <c r="W20" i="1"/>
  <c r="W19" i="17" s="1"/>
  <c r="AE19" i="17" s="1"/>
  <c r="W9" i="17"/>
  <c r="AE9" i="17" s="1"/>
  <c r="M773" i="1"/>
  <c r="W24" i="1"/>
  <c r="W23" i="17" s="1"/>
  <c r="AE23" i="17" s="1"/>
  <c r="M774" i="1"/>
  <c r="W25" i="1"/>
  <c r="W24" i="17" s="1"/>
  <c r="AE24" i="17" s="1"/>
  <c r="Y24" i="17"/>
  <c r="M775" i="1"/>
  <c r="W26" i="1"/>
  <c r="W25" i="17" s="1"/>
  <c r="AE25" i="17" s="1"/>
  <c r="Y25" i="17"/>
  <c r="M776" i="1"/>
  <c r="AD776" i="1" s="1"/>
  <c r="W27" i="1"/>
  <c r="W26" i="17" s="1"/>
  <c r="AE26" i="17" s="1"/>
  <c r="Y26" i="17"/>
  <c r="M777" i="1"/>
  <c r="W28" i="1"/>
  <c r="W27" i="17" s="1"/>
  <c r="AE27" i="17" s="1"/>
  <c r="M778" i="1"/>
  <c r="W29" i="1"/>
  <c r="W28" i="17" s="1"/>
  <c r="AE28" i="17" s="1"/>
  <c r="M779" i="1"/>
  <c r="W30" i="1"/>
  <c r="W29" i="17" s="1"/>
  <c r="AE29" i="17" s="1"/>
  <c r="M780" i="1"/>
  <c r="W31" i="1"/>
  <c r="W30" i="17" s="1"/>
  <c r="Y30" i="17"/>
  <c r="M781" i="1"/>
  <c r="V781" i="1" s="1"/>
  <c r="S781" i="1" s="1"/>
  <c r="Z781" i="1" s="1"/>
  <c r="W32" i="1"/>
  <c r="W31" i="17" s="1"/>
  <c r="AE31" i="17" s="1"/>
  <c r="M782" i="1"/>
  <c r="W33" i="1"/>
  <c r="W32" i="17" s="1"/>
  <c r="AE32" i="17" s="1"/>
  <c r="M783" i="1"/>
  <c r="V783" i="1" s="1"/>
  <c r="W34" i="1"/>
  <c r="W33" i="17" s="1"/>
  <c r="AE33" i="17" s="1"/>
  <c r="M784" i="1"/>
  <c r="W35" i="1"/>
  <c r="W34" i="17" s="1"/>
  <c r="AE34" i="17" s="1"/>
  <c r="M785" i="1"/>
  <c r="V785" i="1" s="1"/>
  <c r="W36" i="1"/>
  <c r="W35" i="17" s="1"/>
  <c r="Y35" i="17"/>
  <c r="M786" i="1"/>
  <c r="W37" i="1"/>
  <c r="W36" i="17" s="1"/>
  <c r="AE36" i="17" s="1"/>
  <c r="M787" i="1"/>
  <c r="W38" i="1"/>
  <c r="W37" i="17" s="1"/>
  <c r="AE37" i="17" s="1"/>
  <c r="Y37" i="17"/>
  <c r="M788" i="1"/>
  <c r="AD788" i="1" s="1"/>
  <c r="W39" i="1"/>
  <c r="W38" i="17" s="1"/>
  <c r="AE38" i="17" s="1"/>
  <c r="M791" i="1"/>
  <c r="W42" i="1"/>
  <c r="W41" i="17" s="1"/>
  <c r="AE41" i="17" s="1"/>
  <c r="X42" i="1"/>
  <c r="X41" i="17" s="1"/>
  <c r="AF41" i="17" s="1"/>
  <c r="M792" i="1"/>
  <c r="W43" i="1"/>
  <c r="W42" i="17" s="1"/>
  <c r="AE42" i="17" s="1"/>
  <c r="W44" i="1"/>
  <c r="W43" i="17" s="1"/>
  <c r="AE43" i="17" s="1"/>
  <c r="M794" i="1"/>
  <c r="W45" i="1"/>
  <c r="W44" i="17" s="1"/>
  <c r="AE44" i="17" s="1"/>
  <c r="M795" i="1"/>
  <c r="W46" i="1"/>
  <c r="W45" i="17" s="1"/>
  <c r="AE45" i="17" s="1"/>
  <c r="M796" i="1"/>
  <c r="W47" i="1"/>
  <c r="W46" i="17" s="1"/>
  <c r="AE46" i="17" s="1"/>
  <c r="M799" i="1"/>
  <c r="W50" i="1"/>
  <c r="W49" i="17" s="1"/>
  <c r="AE49" i="17" s="1"/>
  <c r="M800" i="1"/>
  <c r="W51" i="1"/>
  <c r="W50" i="17" s="1"/>
  <c r="AE50" i="17" s="1"/>
  <c r="M801" i="1"/>
  <c r="W52" i="1"/>
  <c r="W51" i="17" s="1"/>
  <c r="AE51" i="17" s="1"/>
  <c r="Y51" i="17"/>
  <c r="M802" i="1"/>
  <c r="W53" i="1"/>
  <c r="W52" i="17" s="1"/>
  <c r="AE52" i="17" s="1"/>
  <c r="Y52" i="17"/>
  <c r="M805" i="1"/>
  <c r="W56" i="1"/>
  <c r="W55" i="17" s="1"/>
  <c r="AE55" i="17" s="1"/>
  <c r="M806" i="1"/>
  <c r="W57" i="1"/>
  <c r="W56" i="17" s="1"/>
  <c r="AE56" i="17" s="1"/>
  <c r="M807" i="1"/>
  <c r="W58" i="1"/>
  <c r="W57" i="17" s="1"/>
  <c r="AE57" i="17" s="1"/>
  <c r="X58" i="1"/>
  <c r="X57" i="17" s="1"/>
  <c r="AF57" i="17" s="1"/>
  <c r="M808" i="1"/>
  <c r="W59" i="1"/>
  <c r="W58" i="17" s="1"/>
  <c r="AE58" i="17" s="1"/>
  <c r="X59" i="1"/>
  <c r="X58" i="17" s="1"/>
  <c r="AF58" i="17" s="1"/>
  <c r="M809" i="1"/>
  <c r="W60" i="1"/>
  <c r="W59" i="17" s="1"/>
  <c r="AE59" i="17" s="1"/>
  <c r="X60" i="1"/>
  <c r="X59" i="17" s="1"/>
  <c r="AF59" i="17" s="1"/>
  <c r="M810" i="1"/>
  <c r="W61" i="1"/>
  <c r="W60" i="17" s="1"/>
  <c r="AE60" i="17" s="1"/>
  <c r="X61" i="1"/>
  <c r="X60" i="17" s="1"/>
  <c r="AF60" i="17" s="1"/>
  <c r="M811" i="1"/>
  <c r="W62" i="1"/>
  <c r="W61" i="17" s="1"/>
  <c r="AE61" i="17" s="1"/>
  <c r="X62" i="1"/>
  <c r="X61" i="17" s="1"/>
  <c r="AF61" i="17" s="1"/>
  <c r="Y61" i="17"/>
  <c r="M812" i="1"/>
  <c r="W63" i="1"/>
  <c r="W62" i="17" s="1"/>
  <c r="AE62" i="17" s="1"/>
  <c r="X63" i="1"/>
  <c r="X62" i="17" s="1"/>
  <c r="AF62" i="17" s="1"/>
  <c r="Y62" i="17"/>
  <c r="M813" i="1"/>
  <c r="W64" i="1"/>
  <c r="W63" i="17" s="1"/>
  <c r="AE63" i="17" s="1"/>
  <c r="M814" i="1"/>
  <c r="W65" i="1"/>
  <c r="W64" i="17" s="1"/>
  <c r="Y64" i="17"/>
  <c r="M815" i="1"/>
  <c r="W66" i="1"/>
  <c r="W65" i="17" s="1"/>
  <c r="Y65" i="17"/>
  <c r="M816" i="1"/>
  <c r="W67" i="1"/>
  <c r="W66" i="17" s="1"/>
  <c r="AE66" i="17" s="1"/>
  <c r="M819" i="1"/>
  <c r="W70" i="1"/>
  <c r="W69" i="17" s="1"/>
  <c r="AE69" i="17" s="1"/>
  <c r="M820" i="1"/>
  <c r="W71" i="1"/>
  <c r="W70" i="17" s="1"/>
  <c r="AE70" i="17" s="1"/>
  <c r="M821" i="1"/>
  <c r="W72" i="1"/>
  <c r="W71" i="17" s="1"/>
  <c r="AE71" i="17" s="1"/>
  <c r="I43" i="17"/>
  <c r="P109" i="18"/>
  <c r="P183" i="18"/>
  <c r="P184" i="18"/>
  <c r="P89" i="18"/>
  <c r="P122" i="18"/>
  <c r="Y68" i="17"/>
  <c r="Y69" i="17"/>
  <c r="Y70" i="17"/>
  <c r="Y71" i="17"/>
  <c r="Y72" i="17"/>
  <c r="Y54" i="17"/>
  <c r="Y55" i="17"/>
  <c r="Y56" i="17"/>
  <c r="Y57" i="17"/>
  <c r="Y58" i="17"/>
  <c r="Y59" i="17"/>
  <c r="Y60" i="17"/>
  <c r="Y63" i="17"/>
  <c r="Y66" i="17"/>
  <c r="Y67" i="17"/>
  <c r="Y48" i="17"/>
  <c r="Y49" i="17"/>
  <c r="Y50" i="17"/>
  <c r="Y53" i="17"/>
  <c r="Y41" i="17"/>
  <c r="Y42" i="17"/>
  <c r="Y43" i="17"/>
  <c r="Y44" i="17"/>
  <c r="Y45" i="17"/>
  <c r="Y46" i="17"/>
  <c r="Y47" i="17"/>
  <c r="Y22" i="17"/>
  <c r="Y23" i="17"/>
  <c r="Y27" i="17"/>
  <c r="Y28" i="17"/>
  <c r="Y29" i="17"/>
  <c r="Y31" i="17"/>
  <c r="Y32" i="17"/>
  <c r="Y33" i="17"/>
  <c r="Y34" i="17"/>
  <c r="Y36" i="17"/>
  <c r="Y38" i="17"/>
  <c r="Y39" i="17"/>
  <c r="Y10" i="17"/>
  <c r="Y11" i="17"/>
  <c r="Y12" i="17"/>
  <c r="Y14" i="17"/>
  <c r="Y17" i="17"/>
  <c r="Y18" i="17"/>
  <c r="Y19" i="17"/>
  <c r="Y21" i="17"/>
  <c r="Y9" i="17"/>
  <c r="P214" i="18"/>
  <c r="U54" i="17"/>
  <c r="P200" i="18"/>
  <c r="V200" i="18" s="1"/>
  <c r="P201" i="18"/>
  <c r="P202" i="18"/>
  <c r="I116" i="18"/>
  <c r="Q190" i="18"/>
  <c r="I124" i="18"/>
  <c r="R218" i="18"/>
  <c r="R124" i="18"/>
  <c r="R116" i="18"/>
  <c r="R190" i="18"/>
  <c r="R98" i="18"/>
  <c r="L238" i="1"/>
  <c r="L264" i="1"/>
  <c r="L247" i="1"/>
  <c r="L248" i="1"/>
  <c r="L249" i="1"/>
  <c r="L692" i="1"/>
  <c r="L718" i="1"/>
  <c r="L701" i="1"/>
  <c r="L702" i="1"/>
  <c r="L703" i="1"/>
  <c r="K729" i="1"/>
  <c r="U37" i="18"/>
  <c r="U24" i="18"/>
  <c r="U25" i="18"/>
  <c r="U26" i="18"/>
  <c r="T24" i="18"/>
  <c r="T25" i="18"/>
  <c r="T26" i="18"/>
  <c r="AF720" i="1"/>
  <c r="AE720" i="1"/>
  <c r="Q720" i="1"/>
  <c r="P720" i="1"/>
  <c r="M720" i="1"/>
  <c r="AD720" i="1" s="1"/>
  <c r="L720" i="1"/>
  <c r="K720" i="1"/>
  <c r="P646" i="1"/>
  <c r="AE646" i="1"/>
  <c r="AF646" i="1"/>
  <c r="M646" i="1"/>
  <c r="AD646" i="1" s="1"/>
  <c r="L646" i="1"/>
  <c r="J646" i="1" s="1"/>
  <c r="K646" i="1"/>
  <c r="Q646" i="1"/>
  <c r="L127" i="18"/>
  <c r="K127" i="18"/>
  <c r="N127" i="18"/>
  <c r="N128" i="18"/>
  <c r="N129" i="18"/>
  <c r="M127" i="18"/>
  <c r="M128" i="18"/>
  <c r="M129" i="18"/>
  <c r="L128" i="18"/>
  <c r="L129" i="18"/>
  <c r="N126" i="18"/>
  <c r="N49" i="18" s="1"/>
  <c r="M126" i="18"/>
  <c r="L126" i="18"/>
  <c r="N202" i="18"/>
  <c r="M202" i="18"/>
  <c r="V202" i="18" s="1"/>
  <c r="L202" i="18"/>
  <c r="K202" i="18"/>
  <c r="L200" i="18"/>
  <c r="U200" i="18" s="1"/>
  <c r="K200" i="18"/>
  <c r="K126" i="18"/>
  <c r="K128" i="18"/>
  <c r="K129" i="18"/>
  <c r="N212" i="18"/>
  <c r="N213" i="18"/>
  <c r="N214" i="18"/>
  <c r="N215" i="18"/>
  <c r="N216" i="18"/>
  <c r="N217" i="18"/>
  <c r="M212" i="18"/>
  <c r="M213" i="18"/>
  <c r="AD213" i="18" s="1"/>
  <c r="AA213" i="18" s="1"/>
  <c r="M214" i="18"/>
  <c r="M215" i="18"/>
  <c r="M216" i="18"/>
  <c r="M217" i="18"/>
  <c r="L212" i="18"/>
  <c r="L213" i="18"/>
  <c r="L214" i="18"/>
  <c r="L215" i="18"/>
  <c r="L216" i="18"/>
  <c r="L217" i="18"/>
  <c r="K212" i="18"/>
  <c r="K213" i="18"/>
  <c r="J213" i="18" s="1"/>
  <c r="K214" i="18"/>
  <c r="K215" i="18"/>
  <c r="K216" i="18"/>
  <c r="K217" i="18"/>
  <c r="J217" i="18" s="1"/>
  <c r="P217" i="18"/>
  <c r="K138" i="18"/>
  <c r="L138" i="18"/>
  <c r="L61" i="18" s="1"/>
  <c r="M138" i="18"/>
  <c r="N138" i="18"/>
  <c r="N61" i="18" s="1"/>
  <c r="K139" i="18"/>
  <c r="L139" i="18"/>
  <c r="L62" i="18" s="1"/>
  <c r="M139" i="18"/>
  <c r="N139" i="18"/>
  <c r="N62" i="18" s="1"/>
  <c r="K140" i="18"/>
  <c r="L140" i="18"/>
  <c r="L63" i="18" s="1"/>
  <c r="M140" i="18"/>
  <c r="N140" i="18"/>
  <c r="K141" i="18"/>
  <c r="K64" i="18" s="1"/>
  <c r="L141" i="18"/>
  <c r="L64" i="18" s="1"/>
  <c r="M141" i="18"/>
  <c r="N141" i="18"/>
  <c r="N64" i="18" s="1"/>
  <c r="K142" i="18"/>
  <c r="L142" i="18"/>
  <c r="L65" i="18" s="1"/>
  <c r="M142" i="18"/>
  <c r="N142" i="18"/>
  <c r="N65" i="18" s="1"/>
  <c r="K143" i="18"/>
  <c r="L143" i="18"/>
  <c r="L66" i="18" s="1"/>
  <c r="M143" i="18"/>
  <c r="N143" i="18"/>
  <c r="N66" i="18" s="1"/>
  <c r="P140" i="18"/>
  <c r="P143" i="18"/>
  <c r="K351" i="1"/>
  <c r="K612" i="1"/>
  <c r="P612" i="1"/>
  <c r="L612" i="1"/>
  <c r="M612" i="1"/>
  <c r="P569" i="1"/>
  <c r="AE569" i="1"/>
  <c r="AF569" i="1"/>
  <c r="M569" i="1"/>
  <c r="L569" i="1"/>
  <c r="U569" i="1" s="1"/>
  <c r="AC569" i="1" s="1"/>
  <c r="K569" i="1"/>
  <c r="Q569" i="1"/>
  <c r="X593" i="1"/>
  <c r="W598" i="1"/>
  <c r="W593" i="1"/>
  <c r="W565" i="1"/>
  <c r="W579" i="1"/>
  <c r="R70" i="1"/>
  <c r="R71" i="1"/>
  <c r="R70" i="17" s="1"/>
  <c r="R72" i="1"/>
  <c r="R598" i="1"/>
  <c r="P593" i="1"/>
  <c r="O593" i="1"/>
  <c r="N598" i="1"/>
  <c r="N579" i="1"/>
  <c r="N565" i="1"/>
  <c r="N593" i="1"/>
  <c r="M595" i="1"/>
  <c r="M672" i="1"/>
  <c r="M596" i="1"/>
  <c r="M673" i="1"/>
  <c r="M597" i="1"/>
  <c r="AD597" i="1" s="1"/>
  <c r="M674" i="1"/>
  <c r="M535" i="1"/>
  <c r="AD535" i="1" s="1"/>
  <c r="M536" i="1"/>
  <c r="M537" i="1"/>
  <c r="M538" i="1"/>
  <c r="M539" i="1"/>
  <c r="AD539" i="1" s="1"/>
  <c r="M540" i="1"/>
  <c r="M541" i="1"/>
  <c r="AD541" i="1" s="1"/>
  <c r="M542" i="1"/>
  <c r="M543" i="1"/>
  <c r="AD543" i="1" s="1"/>
  <c r="M544" i="1"/>
  <c r="M545" i="1"/>
  <c r="AD545" i="1" s="1"/>
  <c r="M613" i="1"/>
  <c r="M614" i="1"/>
  <c r="M615" i="1"/>
  <c r="M616" i="1"/>
  <c r="M617" i="1"/>
  <c r="M618" i="1"/>
  <c r="M619" i="1"/>
  <c r="M620" i="1"/>
  <c r="M621" i="1"/>
  <c r="M622" i="1"/>
  <c r="M575" i="1"/>
  <c r="M577" i="1"/>
  <c r="M578" i="1"/>
  <c r="M576" i="1"/>
  <c r="M652" i="1"/>
  <c r="M653" i="1"/>
  <c r="M654" i="1"/>
  <c r="M655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567" i="1"/>
  <c r="M568" i="1"/>
  <c r="M570" i="1"/>
  <c r="M571" i="1"/>
  <c r="M572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L595" i="1"/>
  <c r="L672" i="1"/>
  <c r="L596" i="1"/>
  <c r="L673" i="1"/>
  <c r="L597" i="1"/>
  <c r="L674" i="1"/>
  <c r="L535" i="1"/>
  <c r="L536" i="1"/>
  <c r="L537" i="1"/>
  <c r="L538" i="1"/>
  <c r="L539" i="1"/>
  <c r="L540" i="1"/>
  <c r="L541" i="1"/>
  <c r="L542" i="1"/>
  <c r="L543" i="1"/>
  <c r="L544" i="1"/>
  <c r="L545" i="1"/>
  <c r="L613" i="1"/>
  <c r="L614" i="1"/>
  <c r="K614" i="1"/>
  <c r="L615" i="1"/>
  <c r="L616" i="1"/>
  <c r="K616" i="1"/>
  <c r="L617" i="1"/>
  <c r="L618" i="1"/>
  <c r="K618" i="1"/>
  <c r="L619" i="1"/>
  <c r="L620" i="1"/>
  <c r="K620" i="1"/>
  <c r="L621" i="1"/>
  <c r="L622" i="1"/>
  <c r="K622" i="1"/>
  <c r="L575" i="1"/>
  <c r="L577" i="1"/>
  <c r="L578" i="1"/>
  <c r="L576" i="1"/>
  <c r="L652" i="1"/>
  <c r="L653" i="1"/>
  <c r="L654" i="1"/>
  <c r="L655" i="1"/>
  <c r="L549" i="1"/>
  <c r="L550" i="1"/>
  <c r="L551" i="1"/>
  <c r="L552" i="1"/>
  <c r="L553" i="1"/>
  <c r="L554" i="1"/>
  <c r="L555" i="1"/>
  <c r="U555" i="1" s="1"/>
  <c r="AC555" i="1" s="1"/>
  <c r="L556" i="1"/>
  <c r="L557" i="1"/>
  <c r="L558" i="1"/>
  <c r="L559" i="1"/>
  <c r="L560" i="1"/>
  <c r="L561" i="1"/>
  <c r="L562" i="1"/>
  <c r="L563" i="1"/>
  <c r="L564" i="1"/>
  <c r="L626" i="1"/>
  <c r="L627" i="1"/>
  <c r="L628" i="1"/>
  <c r="L629" i="1"/>
  <c r="K629" i="1"/>
  <c r="L630" i="1"/>
  <c r="L631" i="1"/>
  <c r="K631" i="1"/>
  <c r="L632" i="1"/>
  <c r="L633" i="1"/>
  <c r="K633" i="1"/>
  <c r="L634" i="1"/>
  <c r="L635" i="1"/>
  <c r="K635" i="1"/>
  <c r="L636" i="1"/>
  <c r="L637" i="1"/>
  <c r="K637" i="1"/>
  <c r="L638" i="1"/>
  <c r="L639" i="1"/>
  <c r="K639" i="1"/>
  <c r="L640" i="1"/>
  <c r="L641" i="1"/>
  <c r="K641" i="1"/>
  <c r="L567" i="1"/>
  <c r="L568" i="1"/>
  <c r="L570" i="1"/>
  <c r="L571" i="1"/>
  <c r="U571" i="1" s="1"/>
  <c r="AC571" i="1" s="1"/>
  <c r="L572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658" i="1"/>
  <c r="K658" i="1"/>
  <c r="L659" i="1"/>
  <c r="L660" i="1"/>
  <c r="K660" i="1"/>
  <c r="L661" i="1"/>
  <c r="L662" i="1"/>
  <c r="K662" i="1"/>
  <c r="L663" i="1"/>
  <c r="L664" i="1"/>
  <c r="K664" i="1"/>
  <c r="L665" i="1"/>
  <c r="L666" i="1"/>
  <c r="K666" i="1"/>
  <c r="L667" i="1"/>
  <c r="L668" i="1"/>
  <c r="K668" i="1"/>
  <c r="L669" i="1"/>
  <c r="K595" i="1"/>
  <c r="K672" i="1"/>
  <c r="K596" i="1"/>
  <c r="K673" i="1"/>
  <c r="K597" i="1"/>
  <c r="K674" i="1"/>
  <c r="K535" i="1"/>
  <c r="K536" i="1"/>
  <c r="K537" i="1"/>
  <c r="K538" i="1"/>
  <c r="K539" i="1"/>
  <c r="K540" i="1"/>
  <c r="J540" i="1" s="1"/>
  <c r="K541" i="1"/>
  <c r="K542" i="1"/>
  <c r="K543" i="1"/>
  <c r="K544" i="1"/>
  <c r="J544" i="1" s="1"/>
  <c r="K545" i="1"/>
  <c r="K613" i="1"/>
  <c r="K615" i="1"/>
  <c r="K617" i="1"/>
  <c r="J617" i="1" s="1"/>
  <c r="K619" i="1"/>
  <c r="K621" i="1"/>
  <c r="K575" i="1"/>
  <c r="K577" i="1"/>
  <c r="J577" i="1" s="1"/>
  <c r="K578" i="1"/>
  <c r="K576" i="1"/>
  <c r="K652" i="1"/>
  <c r="K653" i="1"/>
  <c r="J653" i="1" s="1"/>
  <c r="K654" i="1"/>
  <c r="K655" i="1"/>
  <c r="K549" i="1"/>
  <c r="K550" i="1"/>
  <c r="K551" i="1"/>
  <c r="K552" i="1"/>
  <c r="K553" i="1"/>
  <c r="J553" i="1" s="1"/>
  <c r="K554" i="1"/>
  <c r="K555" i="1"/>
  <c r="K556" i="1"/>
  <c r="K557" i="1"/>
  <c r="J557" i="1" s="1"/>
  <c r="K558" i="1"/>
  <c r="K559" i="1"/>
  <c r="K560" i="1"/>
  <c r="K561" i="1"/>
  <c r="J561" i="1" s="1"/>
  <c r="K562" i="1"/>
  <c r="K563" i="1"/>
  <c r="K564" i="1"/>
  <c r="K626" i="1"/>
  <c r="K627" i="1"/>
  <c r="J627" i="1" s="1"/>
  <c r="K628" i="1"/>
  <c r="K630" i="1"/>
  <c r="K632" i="1"/>
  <c r="K634" i="1"/>
  <c r="J634" i="1" s="1"/>
  <c r="K636" i="1"/>
  <c r="K638" i="1"/>
  <c r="K640" i="1"/>
  <c r="K567" i="1"/>
  <c r="K568" i="1"/>
  <c r="K573" i="1" s="1"/>
  <c r="K570" i="1"/>
  <c r="K571" i="1"/>
  <c r="K572" i="1"/>
  <c r="J572" i="1" s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659" i="1"/>
  <c r="K661" i="1"/>
  <c r="K663" i="1"/>
  <c r="K665" i="1"/>
  <c r="J665" i="1" s="1"/>
  <c r="K667" i="1"/>
  <c r="K669" i="1"/>
  <c r="I69" i="17"/>
  <c r="Q69" i="17" s="1"/>
  <c r="I70" i="17"/>
  <c r="Q70" i="17" s="1"/>
  <c r="B69" i="17"/>
  <c r="B70" i="17"/>
  <c r="B71" i="17"/>
  <c r="R56" i="1"/>
  <c r="R55" i="17" s="1"/>
  <c r="R57" i="1"/>
  <c r="R56" i="17" s="1"/>
  <c r="R58" i="1"/>
  <c r="R57" i="17" s="1"/>
  <c r="R59" i="1"/>
  <c r="R58" i="17" s="1"/>
  <c r="R60" i="1"/>
  <c r="R59" i="17" s="1"/>
  <c r="R61" i="1"/>
  <c r="R62" i="1"/>
  <c r="R63" i="1"/>
  <c r="R64" i="1"/>
  <c r="R63" i="17" s="1"/>
  <c r="R65" i="1"/>
  <c r="R66" i="1"/>
  <c r="R67" i="1"/>
  <c r="R66" i="17" s="1"/>
  <c r="I55" i="17"/>
  <c r="I57" i="17"/>
  <c r="I58" i="17"/>
  <c r="Q58" i="17" s="1"/>
  <c r="I59" i="17"/>
  <c r="Q59" i="17" s="1"/>
  <c r="I61" i="17"/>
  <c r="I62" i="17"/>
  <c r="I63" i="17"/>
  <c r="I64" i="17"/>
  <c r="Q64" i="17" s="1"/>
  <c r="I65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R50" i="1"/>
  <c r="R49" i="17" s="1"/>
  <c r="R51" i="1"/>
  <c r="R50" i="17" s="1"/>
  <c r="R52" i="1"/>
  <c r="R53" i="1"/>
  <c r="I49" i="17"/>
  <c r="I50" i="17"/>
  <c r="P50" i="17" s="1"/>
  <c r="I52" i="17"/>
  <c r="B49" i="17"/>
  <c r="B50" i="17"/>
  <c r="B51" i="17"/>
  <c r="B52" i="17"/>
  <c r="P553" i="1"/>
  <c r="M644" i="1"/>
  <c r="M645" i="1"/>
  <c r="M647" i="1"/>
  <c r="M648" i="1"/>
  <c r="M649" i="1"/>
  <c r="P550" i="1"/>
  <c r="P551" i="1"/>
  <c r="P552" i="1"/>
  <c r="P554" i="1"/>
  <c r="P555" i="1"/>
  <c r="P556" i="1"/>
  <c r="V556" i="1" s="1"/>
  <c r="P557" i="1"/>
  <c r="P567" i="1"/>
  <c r="U567" i="1" s="1"/>
  <c r="AC567" i="1" s="1"/>
  <c r="P568" i="1"/>
  <c r="P570" i="1"/>
  <c r="P571" i="1"/>
  <c r="P572" i="1"/>
  <c r="L644" i="1"/>
  <c r="L645" i="1"/>
  <c r="L647" i="1"/>
  <c r="L648" i="1"/>
  <c r="L649" i="1"/>
  <c r="K644" i="1"/>
  <c r="K645" i="1"/>
  <c r="K647" i="1"/>
  <c r="K648" i="1"/>
  <c r="K649" i="1"/>
  <c r="R43" i="1"/>
  <c r="R44" i="1"/>
  <c r="R43" i="17" s="1"/>
  <c r="R45" i="1"/>
  <c r="R44" i="17" s="1"/>
  <c r="R46" i="1"/>
  <c r="R47" i="1"/>
  <c r="R46" i="17" s="1"/>
  <c r="R41" i="1"/>
  <c r="I44" i="17"/>
  <c r="Q44" i="17" s="1"/>
  <c r="I46" i="17"/>
  <c r="Q46" i="17" s="1"/>
  <c r="R42" i="1"/>
  <c r="R41" i="17" s="1"/>
  <c r="B41" i="17"/>
  <c r="B42" i="17"/>
  <c r="B44" i="17"/>
  <c r="B45" i="17"/>
  <c r="B46" i="17"/>
  <c r="P549" i="1"/>
  <c r="U549" i="1" s="1"/>
  <c r="P558" i="1"/>
  <c r="P559" i="1"/>
  <c r="P560" i="1"/>
  <c r="T560" i="1" s="1"/>
  <c r="AB560" i="1" s="1"/>
  <c r="P561" i="1"/>
  <c r="U561" i="1" s="1"/>
  <c r="AC561" i="1" s="1"/>
  <c r="P562" i="1"/>
  <c r="P563" i="1"/>
  <c r="P564" i="1"/>
  <c r="T564" i="1" s="1"/>
  <c r="R24" i="1"/>
  <c r="R23" i="17" s="1"/>
  <c r="R25" i="1"/>
  <c r="R26" i="1"/>
  <c r="R25" i="17" s="1"/>
  <c r="R27" i="1"/>
  <c r="R26" i="17" s="1"/>
  <c r="R28" i="1"/>
  <c r="R29" i="1"/>
  <c r="R30" i="1"/>
  <c r="R29" i="17" s="1"/>
  <c r="R31" i="1"/>
  <c r="R32" i="1"/>
  <c r="P32" i="1" s="1"/>
  <c r="R33" i="1"/>
  <c r="I32" i="17"/>
  <c r="R34" i="1"/>
  <c r="P34" i="1" s="1"/>
  <c r="R35" i="1"/>
  <c r="R34" i="17" s="1"/>
  <c r="R36" i="1"/>
  <c r="P36" i="1" s="1"/>
  <c r="R37" i="1"/>
  <c r="R36" i="17" s="1"/>
  <c r="R38" i="1"/>
  <c r="R39" i="1"/>
  <c r="I30" i="17"/>
  <c r="I31" i="17"/>
  <c r="I33" i="17"/>
  <c r="I34" i="17"/>
  <c r="I35" i="17"/>
  <c r="I36" i="17"/>
  <c r="I37" i="17"/>
  <c r="I38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AF30" i="18"/>
  <c r="AE30" i="18"/>
  <c r="AC30" i="18"/>
  <c r="AB30" i="18"/>
  <c r="AD30" i="18"/>
  <c r="O30" i="18"/>
  <c r="K108" i="18"/>
  <c r="M108" i="18"/>
  <c r="N108" i="18"/>
  <c r="P108" i="18"/>
  <c r="AE108" i="18"/>
  <c r="AF108" i="18"/>
  <c r="R23" i="1"/>
  <c r="O29" i="18"/>
  <c r="O31" i="18"/>
  <c r="P86" i="18"/>
  <c r="K86" i="18"/>
  <c r="L86" i="18"/>
  <c r="L9" i="18" s="1"/>
  <c r="P160" i="18"/>
  <c r="K160" i="18"/>
  <c r="L160" i="18"/>
  <c r="M160" i="18"/>
  <c r="U535" i="1"/>
  <c r="P161" i="18"/>
  <c r="M161" i="18"/>
  <c r="P536" i="1"/>
  <c r="M162" i="18"/>
  <c r="P537" i="1"/>
  <c r="U537" i="1" s="1"/>
  <c r="M163" i="18"/>
  <c r="V163" i="18" s="1"/>
  <c r="P538" i="1"/>
  <c r="V164" i="18"/>
  <c r="P539" i="1"/>
  <c r="P165" i="18"/>
  <c r="M165" i="18"/>
  <c r="P540" i="1"/>
  <c r="V540" i="1" s="1"/>
  <c r="V166" i="18"/>
  <c r="P541" i="1"/>
  <c r="V167" i="18"/>
  <c r="P542" i="1"/>
  <c r="T542" i="1" s="1"/>
  <c r="AB542" i="1" s="1"/>
  <c r="P168" i="18"/>
  <c r="M168" i="18"/>
  <c r="P543" i="1"/>
  <c r="P169" i="18"/>
  <c r="M169" i="18"/>
  <c r="P544" i="1"/>
  <c r="V544" i="1" s="1"/>
  <c r="P170" i="18"/>
  <c r="M170" i="18"/>
  <c r="AD170" i="18" s="1"/>
  <c r="P545" i="1"/>
  <c r="L87" i="18"/>
  <c r="P87" i="18"/>
  <c r="L161" i="18"/>
  <c r="L88" i="18"/>
  <c r="P88" i="18"/>
  <c r="L162" i="18"/>
  <c r="U162" i="18" s="1"/>
  <c r="L89" i="18"/>
  <c r="L163" i="18"/>
  <c r="L91" i="18"/>
  <c r="P91" i="18"/>
  <c r="L165" i="18"/>
  <c r="L94" i="18"/>
  <c r="L17" i="18" s="1"/>
  <c r="P94" i="18"/>
  <c r="L168" i="18"/>
  <c r="U168" i="18" s="1"/>
  <c r="L95" i="18"/>
  <c r="P95" i="18"/>
  <c r="L169" i="18"/>
  <c r="L96" i="18"/>
  <c r="P96" i="18"/>
  <c r="L170" i="18"/>
  <c r="K87" i="18"/>
  <c r="K161" i="18"/>
  <c r="K88" i="18"/>
  <c r="K162" i="18"/>
  <c r="T162" i="18" s="1"/>
  <c r="AB162" i="18" s="1"/>
  <c r="K89" i="18"/>
  <c r="K163" i="18"/>
  <c r="T163" i="18" s="1"/>
  <c r="T13" i="18"/>
  <c r="K91" i="18"/>
  <c r="K165" i="18"/>
  <c r="T165" i="18" s="1"/>
  <c r="AB165" i="18" s="1"/>
  <c r="T15" i="18"/>
  <c r="T16" i="18"/>
  <c r="K94" i="18"/>
  <c r="K168" i="18"/>
  <c r="K95" i="18"/>
  <c r="K169" i="18"/>
  <c r="K96" i="18"/>
  <c r="K170" i="18"/>
  <c r="S164" i="18"/>
  <c r="R10" i="17"/>
  <c r="R11" i="17"/>
  <c r="R12" i="17"/>
  <c r="R13" i="17"/>
  <c r="I13" i="17"/>
  <c r="R14" i="17"/>
  <c r="R15" i="17"/>
  <c r="R17" i="1"/>
  <c r="R16" i="17" s="1"/>
  <c r="R18" i="1"/>
  <c r="R17" i="17" s="1"/>
  <c r="I17" i="17"/>
  <c r="R19" i="1"/>
  <c r="R18" i="17" s="1"/>
  <c r="R20" i="1"/>
  <c r="R19" i="17" s="1"/>
  <c r="R172" i="18"/>
  <c r="M87" i="18"/>
  <c r="M10" i="18" s="1"/>
  <c r="N87" i="18"/>
  <c r="N161" i="18"/>
  <c r="M88" i="18"/>
  <c r="M11" i="18" s="1"/>
  <c r="N88" i="18"/>
  <c r="O88" i="18"/>
  <c r="N162" i="18"/>
  <c r="O162" i="18"/>
  <c r="O11" i="18"/>
  <c r="M89" i="18"/>
  <c r="M12" i="18" s="1"/>
  <c r="N89" i="18"/>
  <c r="N12" i="18" s="1"/>
  <c r="O89" i="18"/>
  <c r="N163" i="18"/>
  <c r="O163" i="18"/>
  <c r="O12" i="18"/>
  <c r="M91" i="18"/>
  <c r="M14" i="18" s="1"/>
  <c r="N91" i="18"/>
  <c r="O91" i="18"/>
  <c r="N165" i="18"/>
  <c r="O165" i="18"/>
  <c r="O14" i="18"/>
  <c r="M94" i="18"/>
  <c r="M17" i="18" s="1"/>
  <c r="N94" i="18"/>
  <c r="N17" i="18" s="1"/>
  <c r="N168" i="18"/>
  <c r="M95" i="18"/>
  <c r="M18" i="18" s="1"/>
  <c r="N95" i="18"/>
  <c r="N169" i="18"/>
  <c r="J169" i="18" s="1"/>
  <c r="M96" i="18"/>
  <c r="M19" i="18" s="1"/>
  <c r="N96" i="18"/>
  <c r="N170" i="18"/>
  <c r="M86" i="18"/>
  <c r="M9" i="18" s="1"/>
  <c r="N86" i="18"/>
  <c r="N160" i="18"/>
  <c r="O9" i="18"/>
  <c r="I10" i="17"/>
  <c r="I11" i="17"/>
  <c r="I12" i="17"/>
  <c r="I14" i="17"/>
  <c r="I15" i="17"/>
  <c r="I16" i="17"/>
  <c r="I18" i="17"/>
  <c r="I98" i="18"/>
  <c r="B10" i="17"/>
  <c r="B11" i="17"/>
  <c r="B12" i="17"/>
  <c r="B13" i="17"/>
  <c r="B14" i="17"/>
  <c r="B15" i="17"/>
  <c r="B16" i="17"/>
  <c r="B17" i="17"/>
  <c r="B18" i="17"/>
  <c r="B19" i="17"/>
  <c r="R9" i="17"/>
  <c r="I9" i="17"/>
  <c r="B9" i="17"/>
  <c r="AE43" i="18"/>
  <c r="AF43" i="18"/>
  <c r="M119" i="18"/>
  <c r="M42" i="18" s="1"/>
  <c r="M193" i="18"/>
  <c r="V193" i="18" s="1"/>
  <c r="L193" i="18"/>
  <c r="U193" i="18" s="1"/>
  <c r="K193" i="18"/>
  <c r="T193" i="18" s="1"/>
  <c r="L119" i="18"/>
  <c r="K119" i="18"/>
  <c r="AE44" i="1"/>
  <c r="X44" i="1"/>
  <c r="K308" i="1"/>
  <c r="K309" i="1"/>
  <c r="K310" i="1"/>
  <c r="K311" i="1"/>
  <c r="K312" i="1"/>
  <c r="K313" i="1"/>
  <c r="K314" i="1"/>
  <c r="K315" i="1"/>
  <c r="K316" i="1"/>
  <c r="K317" i="1"/>
  <c r="K318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40" i="1"/>
  <c r="K341" i="1"/>
  <c r="K343" i="1"/>
  <c r="K344" i="1"/>
  <c r="K345" i="1"/>
  <c r="K348" i="1"/>
  <c r="K349" i="1"/>
  <c r="K350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8" i="1"/>
  <c r="K369" i="1"/>
  <c r="K370" i="1"/>
  <c r="L308" i="1"/>
  <c r="L314" i="1"/>
  <c r="L309" i="1"/>
  <c r="L310" i="1"/>
  <c r="L311" i="1"/>
  <c r="L312" i="1"/>
  <c r="L313" i="1"/>
  <c r="L315" i="1"/>
  <c r="L316" i="1"/>
  <c r="L317" i="1"/>
  <c r="L318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40" i="1"/>
  <c r="L341" i="1"/>
  <c r="L343" i="1"/>
  <c r="L344" i="1"/>
  <c r="L345" i="1"/>
  <c r="L348" i="1"/>
  <c r="L349" i="1"/>
  <c r="L350" i="1"/>
  <c r="L351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8" i="1"/>
  <c r="L369" i="1"/>
  <c r="L370" i="1"/>
  <c r="M308" i="1"/>
  <c r="M309" i="1"/>
  <c r="M310" i="1"/>
  <c r="M311" i="1"/>
  <c r="M312" i="1"/>
  <c r="M313" i="1"/>
  <c r="AD313" i="1" s="1"/>
  <c r="M314" i="1"/>
  <c r="M315" i="1"/>
  <c r="M316" i="1"/>
  <c r="M317" i="1"/>
  <c r="M318" i="1"/>
  <c r="M322" i="1"/>
  <c r="M323" i="1"/>
  <c r="M324" i="1"/>
  <c r="M325" i="1"/>
  <c r="M326" i="1"/>
  <c r="M327" i="1"/>
  <c r="M328" i="1"/>
  <c r="AD328" i="1" s="1"/>
  <c r="M329" i="1"/>
  <c r="M330" i="1"/>
  <c r="M331" i="1"/>
  <c r="M332" i="1"/>
  <c r="AD332" i="1" s="1"/>
  <c r="M333" i="1"/>
  <c r="M334" i="1"/>
  <c r="M335" i="1"/>
  <c r="M336" i="1"/>
  <c r="AD336" i="1" s="1"/>
  <c r="M337" i="1"/>
  <c r="M340" i="1"/>
  <c r="M341" i="1"/>
  <c r="M343" i="1"/>
  <c r="AD343" i="1" s="1"/>
  <c r="M344" i="1"/>
  <c r="M345" i="1"/>
  <c r="M348" i="1"/>
  <c r="M349" i="1"/>
  <c r="M350" i="1"/>
  <c r="M351" i="1"/>
  <c r="M354" i="1"/>
  <c r="M355" i="1"/>
  <c r="AD355" i="1" s="1"/>
  <c r="M356" i="1"/>
  <c r="M357" i="1"/>
  <c r="M358" i="1"/>
  <c r="M359" i="1"/>
  <c r="M360" i="1"/>
  <c r="M361" i="1"/>
  <c r="M362" i="1"/>
  <c r="M363" i="1"/>
  <c r="AD363" i="1" s="1"/>
  <c r="M364" i="1"/>
  <c r="M365" i="1"/>
  <c r="M368" i="1"/>
  <c r="M369" i="1"/>
  <c r="M370" i="1"/>
  <c r="K158" i="1"/>
  <c r="K159" i="1"/>
  <c r="K160" i="1"/>
  <c r="K161" i="1"/>
  <c r="K162" i="1"/>
  <c r="K163" i="1"/>
  <c r="K164" i="1"/>
  <c r="K165" i="1"/>
  <c r="K166" i="1"/>
  <c r="K167" i="1"/>
  <c r="K168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90" i="1"/>
  <c r="K191" i="1"/>
  <c r="K193" i="1"/>
  <c r="K194" i="1"/>
  <c r="K195" i="1"/>
  <c r="K198" i="1"/>
  <c r="K199" i="1"/>
  <c r="K200" i="1"/>
  <c r="K201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8" i="1"/>
  <c r="K219" i="1"/>
  <c r="K220" i="1"/>
  <c r="L158" i="1"/>
  <c r="L159" i="1"/>
  <c r="L160" i="1"/>
  <c r="L164" i="1"/>
  <c r="L161" i="1"/>
  <c r="L162" i="1"/>
  <c r="L163" i="1"/>
  <c r="L165" i="1"/>
  <c r="L166" i="1"/>
  <c r="L167" i="1"/>
  <c r="L168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90" i="1"/>
  <c r="L191" i="1"/>
  <c r="L193" i="1"/>
  <c r="L194" i="1"/>
  <c r="L195" i="1"/>
  <c r="L198" i="1"/>
  <c r="L199" i="1"/>
  <c r="L200" i="1"/>
  <c r="L201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U215" i="1" s="1"/>
  <c r="AC215" i="1" s="1"/>
  <c r="L218" i="1"/>
  <c r="L219" i="1"/>
  <c r="L220" i="1"/>
  <c r="M158" i="1"/>
  <c r="AD158" i="1" s="1"/>
  <c r="M159" i="1"/>
  <c r="M160" i="1"/>
  <c r="M161" i="1"/>
  <c r="M162" i="1"/>
  <c r="M163" i="1"/>
  <c r="M164" i="1"/>
  <c r="M165" i="1"/>
  <c r="M166" i="1"/>
  <c r="M167" i="1"/>
  <c r="M168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90" i="1"/>
  <c r="M191" i="1"/>
  <c r="M193" i="1"/>
  <c r="M194" i="1"/>
  <c r="M195" i="1"/>
  <c r="M198" i="1"/>
  <c r="M199" i="1"/>
  <c r="M200" i="1"/>
  <c r="M201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8" i="1"/>
  <c r="M219" i="1"/>
  <c r="M220" i="1"/>
  <c r="O122" i="1"/>
  <c r="O128" i="1"/>
  <c r="O147" i="1"/>
  <c r="K84" i="1"/>
  <c r="K85" i="1"/>
  <c r="K86" i="1"/>
  <c r="K87" i="1"/>
  <c r="K88" i="1"/>
  <c r="K89" i="1"/>
  <c r="K90" i="1"/>
  <c r="K91" i="1"/>
  <c r="K92" i="1"/>
  <c r="K93" i="1"/>
  <c r="K94" i="1"/>
  <c r="K98" i="1"/>
  <c r="K99" i="1"/>
  <c r="K100" i="1"/>
  <c r="K101" i="1"/>
  <c r="L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6" i="1"/>
  <c r="K117" i="1"/>
  <c r="K119" i="1"/>
  <c r="K120" i="1"/>
  <c r="K121" i="1"/>
  <c r="K124" i="1"/>
  <c r="K125" i="1"/>
  <c r="K126" i="1"/>
  <c r="K127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4" i="1"/>
  <c r="K145" i="1"/>
  <c r="K146" i="1"/>
  <c r="L84" i="1"/>
  <c r="L85" i="1"/>
  <c r="L86" i="1"/>
  <c r="L87" i="1"/>
  <c r="L88" i="1"/>
  <c r="L89" i="1"/>
  <c r="L90" i="1"/>
  <c r="L91" i="1"/>
  <c r="L92" i="1"/>
  <c r="L93" i="1"/>
  <c r="L94" i="1"/>
  <c r="L98" i="1"/>
  <c r="L99" i="1"/>
  <c r="L100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6" i="1"/>
  <c r="L117" i="1"/>
  <c r="L119" i="1"/>
  <c r="L120" i="1"/>
  <c r="L121" i="1"/>
  <c r="L124" i="1"/>
  <c r="L125" i="1"/>
  <c r="L126" i="1"/>
  <c r="L127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4" i="1"/>
  <c r="L145" i="1"/>
  <c r="L146" i="1"/>
  <c r="M144" i="1"/>
  <c r="M145" i="1"/>
  <c r="M146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24" i="1"/>
  <c r="M125" i="1"/>
  <c r="M126" i="1"/>
  <c r="M127" i="1"/>
  <c r="M116" i="1"/>
  <c r="M117" i="1"/>
  <c r="M119" i="1"/>
  <c r="M120" i="1"/>
  <c r="M121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84" i="1"/>
  <c r="M85" i="1"/>
  <c r="M86" i="1"/>
  <c r="M87" i="1"/>
  <c r="M88" i="1"/>
  <c r="M89" i="1"/>
  <c r="M90" i="1"/>
  <c r="M91" i="1"/>
  <c r="M92" i="1"/>
  <c r="M93" i="1"/>
  <c r="M94" i="1"/>
  <c r="O17" i="1"/>
  <c r="O16" i="17" s="1"/>
  <c r="O18" i="1"/>
  <c r="O17" i="17" s="1"/>
  <c r="O338" i="1"/>
  <c r="O789" i="1"/>
  <c r="O270" i="1"/>
  <c r="O346" i="1"/>
  <c r="O422" i="1"/>
  <c r="O499" i="1"/>
  <c r="O650" i="1"/>
  <c r="O724" i="1"/>
  <c r="O797" i="1"/>
  <c r="O870" i="1"/>
  <c r="O202" i="1"/>
  <c r="O276" i="1"/>
  <c r="O352" i="1"/>
  <c r="O428" i="1"/>
  <c r="O505" i="1"/>
  <c r="O579" i="1"/>
  <c r="O656" i="1"/>
  <c r="O730" i="1"/>
  <c r="O803" i="1"/>
  <c r="O876" i="1"/>
  <c r="O59" i="1"/>
  <c r="O58" i="17" s="1"/>
  <c r="O63" i="1"/>
  <c r="O744" i="1"/>
  <c r="O817" i="1"/>
  <c r="O221" i="1"/>
  <c r="O371" i="1"/>
  <c r="O447" i="1"/>
  <c r="O524" i="1"/>
  <c r="O598" i="1"/>
  <c r="O822" i="1"/>
  <c r="O895" i="1"/>
  <c r="N12" i="17"/>
  <c r="N13" i="17"/>
  <c r="N15" i="17"/>
  <c r="N17" i="1"/>
  <c r="N16" i="17" s="1"/>
  <c r="N18" i="1"/>
  <c r="N19" i="1"/>
  <c r="N20" i="1"/>
  <c r="N338" i="1"/>
  <c r="N414" i="1"/>
  <c r="N491" i="1"/>
  <c r="N716" i="1"/>
  <c r="N789" i="1"/>
  <c r="N196" i="1"/>
  <c r="N346" i="1"/>
  <c r="N422" i="1"/>
  <c r="N499" i="1"/>
  <c r="N724" i="1"/>
  <c r="N797" i="1"/>
  <c r="N202" i="1"/>
  <c r="N352" i="1"/>
  <c r="N428" i="1"/>
  <c r="N730" i="1"/>
  <c r="N803" i="1"/>
  <c r="N216" i="1"/>
  <c r="N59" i="1"/>
  <c r="N63" i="1"/>
  <c r="N62" i="17" s="1"/>
  <c r="N67" i="1"/>
  <c r="N366" i="1"/>
  <c r="N442" i="1"/>
  <c r="N519" i="1"/>
  <c r="N744" i="1"/>
  <c r="N817" i="1"/>
  <c r="N221" i="1"/>
  <c r="N70" i="1"/>
  <c r="N371" i="1"/>
  <c r="N822" i="1"/>
  <c r="K232" i="1"/>
  <c r="K233" i="1"/>
  <c r="K687" i="1"/>
  <c r="K234" i="1"/>
  <c r="K688" i="1"/>
  <c r="K235" i="1"/>
  <c r="K689" i="1"/>
  <c r="K236" i="1"/>
  <c r="K690" i="1"/>
  <c r="K237" i="1"/>
  <c r="K691" i="1"/>
  <c r="K238" i="1"/>
  <c r="K692" i="1"/>
  <c r="K239" i="1"/>
  <c r="K693" i="1"/>
  <c r="K240" i="1"/>
  <c r="K694" i="1"/>
  <c r="K241" i="1"/>
  <c r="K242" i="1"/>
  <c r="K696" i="1"/>
  <c r="K384" i="1"/>
  <c r="K385" i="1"/>
  <c r="K386" i="1"/>
  <c r="T386" i="1" s="1"/>
  <c r="AB386" i="1" s="1"/>
  <c r="K387" i="1"/>
  <c r="K388" i="1"/>
  <c r="K763" i="1"/>
  <c r="K389" i="1"/>
  <c r="K764" i="1"/>
  <c r="K390" i="1"/>
  <c r="K765" i="1"/>
  <c r="K391" i="1"/>
  <c r="K766" i="1"/>
  <c r="K392" i="1"/>
  <c r="K767" i="1"/>
  <c r="K393" i="1"/>
  <c r="K695" i="1"/>
  <c r="K394" i="1"/>
  <c r="K769" i="1"/>
  <c r="K461" i="1"/>
  <c r="K462" i="1"/>
  <c r="K463" i="1"/>
  <c r="K464" i="1"/>
  <c r="K465" i="1"/>
  <c r="K466" i="1"/>
  <c r="K467" i="1"/>
  <c r="K468" i="1"/>
  <c r="K469" i="1"/>
  <c r="K470" i="1"/>
  <c r="K768" i="1"/>
  <c r="K471" i="1"/>
  <c r="K686" i="1"/>
  <c r="L693" i="1"/>
  <c r="M693" i="1"/>
  <c r="K762" i="1"/>
  <c r="L762" i="1"/>
  <c r="K832" i="1"/>
  <c r="K833" i="1"/>
  <c r="K834" i="1"/>
  <c r="K835" i="1"/>
  <c r="K836" i="1"/>
  <c r="K837" i="1"/>
  <c r="K838" i="1"/>
  <c r="K839" i="1"/>
  <c r="K840" i="1"/>
  <c r="K841" i="1"/>
  <c r="K842" i="1"/>
  <c r="K905" i="1"/>
  <c r="K906" i="1"/>
  <c r="K907" i="1"/>
  <c r="K908" i="1"/>
  <c r="K909" i="1"/>
  <c r="K910" i="1"/>
  <c r="K911" i="1"/>
  <c r="K912" i="1"/>
  <c r="K913" i="1"/>
  <c r="K914" i="1"/>
  <c r="K915" i="1"/>
  <c r="K246" i="1"/>
  <c r="K247" i="1"/>
  <c r="K248" i="1"/>
  <c r="K249" i="1"/>
  <c r="K250" i="1"/>
  <c r="K251" i="1"/>
  <c r="T251" i="1" s="1"/>
  <c r="K252" i="1"/>
  <c r="K253" i="1"/>
  <c r="K254" i="1"/>
  <c r="K255" i="1"/>
  <c r="K256" i="1"/>
  <c r="K257" i="1"/>
  <c r="K258" i="1"/>
  <c r="K259" i="1"/>
  <c r="K260" i="1"/>
  <c r="K261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75" i="1"/>
  <c r="K476" i="1"/>
  <c r="K477" i="1"/>
  <c r="L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M702" i="1"/>
  <c r="AD702" i="1" s="1"/>
  <c r="L704" i="1"/>
  <c r="M704" i="1"/>
  <c r="L706" i="1"/>
  <c r="M706" i="1"/>
  <c r="AD706" i="1" s="1"/>
  <c r="L708" i="1"/>
  <c r="M708" i="1"/>
  <c r="L710" i="1"/>
  <c r="M710" i="1"/>
  <c r="L712" i="1"/>
  <c r="M712" i="1"/>
  <c r="L714" i="1"/>
  <c r="M714" i="1"/>
  <c r="K773" i="1"/>
  <c r="K774" i="1"/>
  <c r="J774" i="1" s="1"/>
  <c r="K775" i="1"/>
  <c r="L775" i="1"/>
  <c r="K776" i="1"/>
  <c r="K777" i="1"/>
  <c r="K778" i="1"/>
  <c r="K779" i="1"/>
  <c r="L779" i="1"/>
  <c r="K780" i="1"/>
  <c r="K31" i="1" s="1"/>
  <c r="K781" i="1"/>
  <c r="K782" i="1"/>
  <c r="K783" i="1"/>
  <c r="L783" i="1"/>
  <c r="U783" i="1" s="1"/>
  <c r="AC783" i="1" s="1"/>
  <c r="K784" i="1"/>
  <c r="K785" i="1"/>
  <c r="K786" i="1"/>
  <c r="K787" i="1"/>
  <c r="T787" i="1" s="1"/>
  <c r="AB787" i="1" s="1"/>
  <c r="L787" i="1"/>
  <c r="K788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264" i="1"/>
  <c r="K265" i="1"/>
  <c r="K267" i="1"/>
  <c r="K268" i="1"/>
  <c r="T268" i="1" s="1"/>
  <c r="AB268" i="1" s="1"/>
  <c r="K269" i="1"/>
  <c r="K416" i="1"/>
  <c r="K417" i="1"/>
  <c r="K419" i="1"/>
  <c r="K420" i="1"/>
  <c r="K421" i="1"/>
  <c r="K493" i="1"/>
  <c r="K494" i="1"/>
  <c r="K497" i="1"/>
  <c r="K498" i="1"/>
  <c r="K718" i="1"/>
  <c r="K719" i="1"/>
  <c r="K721" i="1"/>
  <c r="K722" i="1"/>
  <c r="L722" i="1"/>
  <c r="M722" i="1"/>
  <c r="K723" i="1"/>
  <c r="K791" i="1"/>
  <c r="K792" i="1"/>
  <c r="K794" i="1"/>
  <c r="K795" i="1"/>
  <c r="K796" i="1"/>
  <c r="K864" i="1"/>
  <c r="K865" i="1"/>
  <c r="K867" i="1"/>
  <c r="K868" i="1"/>
  <c r="K869" i="1"/>
  <c r="K937" i="1"/>
  <c r="K938" i="1"/>
  <c r="K940" i="1"/>
  <c r="K941" i="1"/>
  <c r="K942" i="1"/>
  <c r="K272" i="1"/>
  <c r="K273" i="1"/>
  <c r="K274" i="1"/>
  <c r="K275" i="1"/>
  <c r="K424" i="1"/>
  <c r="K425" i="1"/>
  <c r="K427" i="1"/>
  <c r="K426" i="1"/>
  <c r="K501" i="1"/>
  <c r="K502" i="1"/>
  <c r="K503" i="1"/>
  <c r="K504" i="1"/>
  <c r="K726" i="1"/>
  <c r="K727" i="1"/>
  <c r="L727" i="1"/>
  <c r="M727" i="1"/>
  <c r="AD727" i="1" s="1"/>
  <c r="K728" i="1"/>
  <c r="K799" i="1"/>
  <c r="L799" i="1"/>
  <c r="K800" i="1"/>
  <c r="K801" i="1"/>
  <c r="K802" i="1"/>
  <c r="K872" i="1"/>
  <c r="K873" i="1"/>
  <c r="K874" i="1"/>
  <c r="K875" i="1"/>
  <c r="K945" i="1"/>
  <c r="K946" i="1"/>
  <c r="K947" i="1"/>
  <c r="K948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732" i="1"/>
  <c r="L732" i="1"/>
  <c r="M732" i="1"/>
  <c r="K733" i="1"/>
  <c r="K734" i="1"/>
  <c r="L734" i="1"/>
  <c r="M734" i="1"/>
  <c r="K735" i="1"/>
  <c r="K736" i="1"/>
  <c r="L736" i="1"/>
  <c r="M736" i="1"/>
  <c r="K737" i="1"/>
  <c r="K738" i="1"/>
  <c r="L738" i="1"/>
  <c r="M738" i="1"/>
  <c r="K739" i="1"/>
  <c r="K740" i="1"/>
  <c r="L740" i="1"/>
  <c r="M740" i="1"/>
  <c r="AD740" i="1" s="1"/>
  <c r="K741" i="1"/>
  <c r="K742" i="1"/>
  <c r="L742" i="1"/>
  <c r="M742" i="1"/>
  <c r="K743" i="1"/>
  <c r="K805" i="1"/>
  <c r="K806" i="1"/>
  <c r="K807" i="1"/>
  <c r="K808" i="1"/>
  <c r="L808" i="1"/>
  <c r="K809" i="1"/>
  <c r="K810" i="1"/>
  <c r="K811" i="1"/>
  <c r="L811" i="1"/>
  <c r="K812" i="1"/>
  <c r="L812" i="1"/>
  <c r="K813" i="1"/>
  <c r="K814" i="1"/>
  <c r="K815" i="1"/>
  <c r="L815" i="1"/>
  <c r="K816" i="1"/>
  <c r="L816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292" i="1"/>
  <c r="K293" i="1"/>
  <c r="K294" i="1"/>
  <c r="K444" i="1"/>
  <c r="K445" i="1"/>
  <c r="K446" i="1"/>
  <c r="K521" i="1"/>
  <c r="K522" i="1"/>
  <c r="K523" i="1"/>
  <c r="K746" i="1"/>
  <c r="K747" i="1"/>
  <c r="K748" i="1"/>
  <c r="K819" i="1"/>
  <c r="K820" i="1"/>
  <c r="K821" i="1"/>
  <c r="K892" i="1"/>
  <c r="K893" i="1"/>
  <c r="K894" i="1"/>
  <c r="K965" i="1"/>
  <c r="K966" i="1"/>
  <c r="K967" i="1"/>
  <c r="L232" i="1"/>
  <c r="L233" i="1"/>
  <c r="L687" i="1"/>
  <c r="L234" i="1"/>
  <c r="L235" i="1"/>
  <c r="L689" i="1"/>
  <c r="L236" i="1"/>
  <c r="L237" i="1"/>
  <c r="L239" i="1"/>
  <c r="L240" i="1"/>
  <c r="L241" i="1"/>
  <c r="L242" i="1"/>
  <c r="L384" i="1"/>
  <c r="L390" i="1"/>
  <c r="L385" i="1"/>
  <c r="L386" i="1"/>
  <c r="L387" i="1"/>
  <c r="L388" i="1"/>
  <c r="L389" i="1"/>
  <c r="L391" i="1"/>
  <c r="L392" i="1"/>
  <c r="L393" i="1"/>
  <c r="L394" i="1"/>
  <c r="L461" i="1"/>
  <c r="L462" i="1"/>
  <c r="L463" i="1"/>
  <c r="L464" i="1"/>
  <c r="L465" i="1"/>
  <c r="L466" i="1"/>
  <c r="L467" i="1"/>
  <c r="L468" i="1"/>
  <c r="L469" i="1"/>
  <c r="L470" i="1"/>
  <c r="L471" i="1"/>
  <c r="L686" i="1"/>
  <c r="M687" i="1"/>
  <c r="L688" i="1"/>
  <c r="L690" i="1"/>
  <c r="L691" i="1"/>
  <c r="M692" i="1"/>
  <c r="L694" i="1"/>
  <c r="L695" i="1"/>
  <c r="M695" i="1"/>
  <c r="L696" i="1"/>
  <c r="L763" i="1"/>
  <c r="L764" i="1"/>
  <c r="L765" i="1"/>
  <c r="L766" i="1"/>
  <c r="L767" i="1"/>
  <c r="L768" i="1"/>
  <c r="L769" i="1"/>
  <c r="L832" i="1"/>
  <c r="L833" i="1"/>
  <c r="L838" i="1"/>
  <c r="L834" i="1"/>
  <c r="L835" i="1"/>
  <c r="L836" i="1"/>
  <c r="L837" i="1"/>
  <c r="L839" i="1"/>
  <c r="L840" i="1"/>
  <c r="L841" i="1"/>
  <c r="L842" i="1"/>
  <c r="L905" i="1"/>
  <c r="L906" i="1"/>
  <c r="L911" i="1"/>
  <c r="L907" i="1"/>
  <c r="L908" i="1"/>
  <c r="L909" i="1"/>
  <c r="L910" i="1"/>
  <c r="L912" i="1"/>
  <c r="L913" i="1"/>
  <c r="L914" i="1"/>
  <c r="L915" i="1"/>
  <c r="L246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75" i="1"/>
  <c r="L476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700" i="1"/>
  <c r="L705" i="1"/>
  <c r="L707" i="1"/>
  <c r="L709" i="1"/>
  <c r="L711" i="1"/>
  <c r="L713" i="1"/>
  <c r="L715" i="1"/>
  <c r="M705" i="1"/>
  <c r="M707" i="1"/>
  <c r="M709" i="1"/>
  <c r="M711" i="1"/>
  <c r="AD711" i="1" s="1"/>
  <c r="M713" i="1"/>
  <c r="M715" i="1"/>
  <c r="L773" i="1"/>
  <c r="L774" i="1"/>
  <c r="L776" i="1"/>
  <c r="L777" i="1"/>
  <c r="L28" i="1" s="1"/>
  <c r="L778" i="1"/>
  <c r="L780" i="1"/>
  <c r="L781" i="1"/>
  <c r="L782" i="1"/>
  <c r="L784" i="1"/>
  <c r="L785" i="1"/>
  <c r="L786" i="1"/>
  <c r="J786" i="1" s="1"/>
  <c r="L788" i="1"/>
  <c r="L39" i="1" s="1"/>
  <c r="J784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265" i="1"/>
  <c r="L267" i="1"/>
  <c r="L268" i="1"/>
  <c r="L269" i="1"/>
  <c r="L416" i="1"/>
  <c r="L417" i="1"/>
  <c r="L420" i="1"/>
  <c r="L421" i="1"/>
  <c r="L493" i="1"/>
  <c r="L494" i="1"/>
  <c r="L496" i="1"/>
  <c r="L497" i="1"/>
  <c r="L498" i="1"/>
  <c r="L719" i="1"/>
  <c r="L721" i="1"/>
  <c r="M721" i="1"/>
  <c r="AD721" i="1" s="1"/>
  <c r="L723" i="1"/>
  <c r="M723" i="1"/>
  <c r="L791" i="1"/>
  <c r="J791" i="1" s="1"/>
  <c r="L792" i="1"/>
  <c r="L794" i="1"/>
  <c r="L795" i="1"/>
  <c r="L796" i="1"/>
  <c r="L864" i="1"/>
  <c r="L865" i="1"/>
  <c r="L867" i="1"/>
  <c r="L868" i="1"/>
  <c r="L869" i="1"/>
  <c r="L937" i="1"/>
  <c r="L938" i="1"/>
  <c r="L940" i="1"/>
  <c r="L941" i="1"/>
  <c r="L942" i="1"/>
  <c r="L272" i="1"/>
  <c r="L273" i="1"/>
  <c r="L274" i="1"/>
  <c r="L275" i="1"/>
  <c r="L424" i="1"/>
  <c r="L425" i="1"/>
  <c r="L426" i="1"/>
  <c r="L427" i="1"/>
  <c r="L501" i="1"/>
  <c r="L502" i="1"/>
  <c r="L503" i="1"/>
  <c r="L504" i="1"/>
  <c r="L726" i="1"/>
  <c r="M726" i="1"/>
  <c r="L728" i="1"/>
  <c r="L729" i="1"/>
  <c r="M729" i="1"/>
  <c r="L800" i="1"/>
  <c r="U800" i="1" s="1"/>
  <c r="L801" i="1"/>
  <c r="L802" i="1"/>
  <c r="J802" i="1" s="1"/>
  <c r="L872" i="1"/>
  <c r="L873" i="1"/>
  <c r="L874" i="1"/>
  <c r="L875" i="1"/>
  <c r="L945" i="1"/>
  <c r="L946" i="1"/>
  <c r="L947" i="1"/>
  <c r="L948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733" i="1"/>
  <c r="L735" i="1"/>
  <c r="M735" i="1"/>
  <c r="AD735" i="1" s="1"/>
  <c r="L737" i="1"/>
  <c r="M737" i="1"/>
  <c r="L739" i="1"/>
  <c r="M739" i="1"/>
  <c r="L741" i="1"/>
  <c r="M741" i="1"/>
  <c r="L743" i="1"/>
  <c r="M743" i="1"/>
  <c r="AD743" i="1" s="1"/>
  <c r="L805" i="1"/>
  <c r="L806" i="1"/>
  <c r="L807" i="1"/>
  <c r="L809" i="1"/>
  <c r="L810" i="1"/>
  <c r="L813" i="1"/>
  <c r="L814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292" i="1"/>
  <c r="L293" i="1"/>
  <c r="L294" i="1"/>
  <c r="L444" i="1"/>
  <c r="L445" i="1"/>
  <c r="L446" i="1"/>
  <c r="L521" i="1"/>
  <c r="L522" i="1"/>
  <c r="L523" i="1"/>
  <c r="L746" i="1"/>
  <c r="L747" i="1"/>
  <c r="M747" i="1"/>
  <c r="V747" i="1" s="1"/>
  <c r="L748" i="1"/>
  <c r="M748" i="1"/>
  <c r="L819" i="1"/>
  <c r="L820" i="1"/>
  <c r="L821" i="1"/>
  <c r="J821" i="1" s="1"/>
  <c r="L892" i="1"/>
  <c r="L893" i="1"/>
  <c r="L894" i="1"/>
  <c r="L965" i="1"/>
  <c r="L966" i="1"/>
  <c r="L967" i="1"/>
  <c r="M232" i="1"/>
  <c r="M233" i="1"/>
  <c r="M234" i="1"/>
  <c r="M235" i="1"/>
  <c r="M236" i="1"/>
  <c r="M237" i="1"/>
  <c r="AD237" i="1" s="1"/>
  <c r="M238" i="1"/>
  <c r="M239" i="1"/>
  <c r="M240" i="1"/>
  <c r="M241" i="1"/>
  <c r="AD241" i="1" s="1"/>
  <c r="M242" i="1"/>
  <c r="M461" i="1"/>
  <c r="M462" i="1"/>
  <c r="M463" i="1"/>
  <c r="M464" i="1"/>
  <c r="M465" i="1"/>
  <c r="M466" i="1"/>
  <c r="M467" i="1"/>
  <c r="M468" i="1"/>
  <c r="M469" i="1"/>
  <c r="M470" i="1"/>
  <c r="M471" i="1"/>
  <c r="M696" i="1"/>
  <c r="M686" i="1"/>
  <c r="AD686" i="1" s="1"/>
  <c r="M688" i="1"/>
  <c r="M689" i="1"/>
  <c r="M690" i="1"/>
  <c r="M691" i="1"/>
  <c r="M694" i="1"/>
  <c r="J760" i="1"/>
  <c r="J761" i="1"/>
  <c r="M832" i="1"/>
  <c r="M833" i="1"/>
  <c r="M834" i="1"/>
  <c r="M835" i="1"/>
  <c r="M836" i="1"/>
  <c r="M837" i="1"/>
  <c r="M838" i="1"/>
  <c r="M839" i="1"/>
  <c r="M840" i="1"/>
  <c r="AD840" i="1" s="1"/>
  <c r="M841" i="1"/>
  <c r="M842" i="1"/>
  <c r="M905" i="1"/>
  <c r="M906" i="1"/>
  <c r="M907" i="1"/>
  <c r="M908" i="1"/>
  <c r="M909" i="1"/>
  <c r="M910" i="1"/>
  <c r="M911" i="1"/>
  <c r="M912" i="1"/>
  <c r="M913" i="1"/>
  <c r="M914" i="1"/>
  <c r="I19" i="17"/>
  <c r="P19" i="17" s="1"/>
  <c r="M915" i="1"/>
  <c r="AD915" i="1" s="1"/>
  <c r="M246" i="1"/>
  <c r="M247" i="1"/>
  <c r="M248" i="1"/>
  <c r="M249" i="1"/>
  <c r="M250" i="1"/>
  <c r="M251" i="1"/>
  <c r="M252" i="1"/>
  <c r="AD252" i="1" s="1"/>
  <c r="M253" i="1"/>
  <c r="J253" i="1" s="1"/>
  <c r="M254" i="1"/>
  <c r="M255" i="1"/>
  <c r="M256" i="1"/>
  <c r="M257" i="1"/>
  <c r="M258" i="1"/>
  <c r="M259" i="1"/>
  <c r="M260" i="1"/>
  <c r="AD260" i="1" s="1"/>
  <c r="M261" i="1"/>
  <c r="J261" i="1" s="1"/>
  <c r="M398" i="1"/>
  <c r="AD398" i="1" s="1"/>
  <c r="M399" i="1"/>
  <c r="M400" i="1"/>
  <c r="AD400" i="1" s="1"/>
  <c r="M401" i="1"/>
  <c r="M402" i="1"/>
  <c r="V402" i="1" s="1"/>
  <c r="M403" i="1"/>
  <c r="M404" i="1"/>
  <c r="AD404" i="1" s="1"/>
  <c r="M405" i="1"/>
  <c r="M406" i="1"/>
  <c r="M407" i="1"/>
  <c r="M408" i="1"/>
  <c r="AD408" i="1" s="1"/>
  <c r="M409" i="1"/>
  <c r="M410" i="1"/>
  <c r="M411" i="1"/>
  <c r="M412" i="1"/>
  <c r="AD412" i="1" s="1"/>
  <c r="M413" i="1"/>
  <c r="M475" i="1"/>
  <c r="M476" i="1"/>
  <c r="M477" i="1"/>
  <c r="AD477" i="1" s="1"/>
  <c r="M478" i="1"/>
  <c r="M479" i="1"/>
  <c r="M480" i="1"/>
  <c r="M481" i="1"/>
  <c r="AD481" i="1" s="1"/>
  <c r="M482" i="1"/>
  <c r="M483" i="1"/>
  <c r="M484" i="1"/>
  <c r="M485" i="1"/>
  <c r="AD485" i="1" s="1"/>
  <c r="M486" i="1"/>
  <c r="M487" i="1"/>
  <c r="M488" i="1"/>
  <c r="M489" i="1"/>
  <c r="M490" i="1"/>
  <c r="M700" i="1"/>
  <c r="AD700" i="1" s="1"/>
  <c r="M701" i="1"/>
  <c r="M703" i="1"/>
  <c r="AD703" i="1" s="1"/>
  <c r="M846" i="1"/>
  <c r="M847" i="1"/>
  <c r="M848" i="1"/>
  <c r="AD848" i="1" s="1"/>
  <c r="M849" i="1"/>
  <c r="AD849" i="1" s="1"/>
  <c r="M850" i="1"/>
  <c r="AD850" i="1" s="1"/>
  <c r="M851" i="1"/>
  <c r="M852" i="1"/>
  <c r="M853" i="1"/>
  <c r="M854" i="1"/>
  <c r="M855" i="1"/>
  <c r="AD855" i="1" s="1"/>
  <c r="M856" i="1"/>
  <c r="M857" i="1"/>
  <c r="M858" i="1"/>
  <c r="M859" i="1"/>
  <c r="M860" i="1"/>
  <c r="AD860" i="1" s="1"/>
  <c r="M861" i="1"/>
  <c r="I23" i="17"/>
  <c r="M919" i="1"/>
  <c r="I24" i="17"/>
  <c r="M920" i="1"/>
  <c r="J920" i="1" s="1"/>
  <c r="I25" i="17"/>
  <c r="M921" i="1"/>
  <c r="J921" i="1" s="1"/>
  <c r="I26" i="17"/>
  <c r="M922" i="1"/>
  <c r="AD922" i="1" s="1"/>
  <c r="I27" i="17"/>
  <c r="M923" i="1"/>
  <c r="AD923" i="1" s="1"/>
  <c r="I28" i="17"/>
  <c r="M924" i="1"/>
  <c r="I29" i="17"/>
  <c r="M925" i="1"/>
  <c r="AD925" i="1" s="1"/>
  <c r="M926" i="1"/>
  <c r="M927" i="1"/>
  <c r="AD927" i="1" s="1"/>
  <c r="M928" i="1"/>
  <c r="M929" i="1"/>
  <c r="J929" i="1" s="1"/>
  <c r="M930" i="1"/>
  <c r="AD930" i="1" s="1"/>
  <c r="M931" i="1"/>
  <c r="AD931" i="1" s="1"/>
  <c r="M932" i="1"/>
  <c r="M933" i="1"/>
  <c r="J933" i="1" s="1"/>
  <c r="M934" i="1"/>
  <c r="AD934" i="1" s="1"/>
  <c r="M264" i="1"/>
  <c r="M265" i="1"/>
  <c r="M267" i="1"/>
  <c r="M268" i="1"/>
  <c r="M269" i="1"/>
  <c r="M416" i="1"/>
  <c r="M417" i="1"/>
  <c r="M421" i="1"/>
  <c r="J421" i="1" s="1"/>
  <c r="M493" i="1"/>
  <c r="M494" i="1"/>
  <c r="M497" i="1"/>
  <c r="M498" i="1"/>
  <c r="AD498" i="1" s="1"/>
  <c r="M718" i="1"/>
  <c r="M719" i="1"/>
  <c r="M864" i="1"/>
  <c r="M865" i="1"/>
  <c r="M867" i="1"/>
  <c r="M868" i="1"/>
  <c r="M869" i="1"/>
  <c r="AD869" i="1" s="1"/>
  <c r="M937" i="1"/>
  <c r="M938" i="1"/>
  <c r="M940" i="1"/>
  <c r="M941" i="1"/>
  <c r="M942" i="1"/>
  <c r="M272" i="1"/>
  <c r="M273" i="1"/>
  <c r="M274" i="1"/>
  <c r="M275" i="1"/>
  <c r="M424" i="1"/>
  <c r="M425" i="1"/>
  <c r="M426" i="1"/>
  <c r="M427" i="1"/>
  <c r="AD427" i="1" s="1"/>
  <c r="M501" i="1"/>
  <c r="M502" i="1"/>
  <c r="J502" i="1" s="1"/>
  <c r="M503" i="1"/>
  <c r="M504" i="1"/>
  <c r="M728" i="1"/>
  <c r="M872" i="1"/>
  <c r="M873" i="1"/>
  <c r="AD873" i="1" s="1"/>
  <c r="M874" i="1"/>
  <c r="M875" i="1"/>
  <c r="M945" i="1"/>
  <c r="M946" i="1"/>
  <c r="AD946" i="1" s="1"/>
  <c r="M947" i="1"/>
  <c r="M948" i="1"/>
  <c r="J948" i="1" s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507" i="1"/>
  <c r="M508" i="1"/>
  <c r="M509" i="1"/>
  <c r="M510" i="1"/>
  <c r="M511" i="1"/>
  <c r="M512" i="1"/>
  <c r="AD512" i="1" s="1"/>
  <c r="M513" i="1"/>
  <c r="M514" i="1"/>
  <c r="M515" i="1"/>
  <c r="M516" i="1"/>
  <c r="AD516" i="1" s="1"/>
  <c r="M517" i="1"/>
  <c r="M518" i="1"/>
  <c r="M733" i="1"/>
  <c r="AD733" i="1" s="1"/>
  <c r="M878" i="1"/>
  <c r="M879" i="1"/>
  <c r="AD879" i="1" s="1"/>
  <c r="M880" i="1"/>
  <c r="M881" i="1"/>
  <c r="AD881" i="1" s="1"/>
  <c r="M882" i="1"/>
  <c r="M883" i="1"/>
  <c r="J883" i="1" s="1"/>
  <c r="M884" i="1"/>
  <c r="M885" i="1"/>
  <c r="M886" i="1"/>
  <c r="M887" i="1"/>
  <c r="AD887" i="1" s="1"/>
  <c r="M888" i="1"/>
  <c r="J888" i="1" s="1"/>
  <c r="M889" i="1"/>
  <c r="AD889" i="1" s="1"/>
  <c r="M951" i="1"/>
  <c r="AD951" i="1" s="1"/>
  <c r="M952" i="1"/>
  <c r="J952" i="1" s="1"/>
  <c r="M953" i="1"/>
  <c r="J953" i="1" s="1"/>
  <c r="M954" i="1"/>
  <c r="M955" i="1"/>
  <c r="M956" i="1"/>
  <c r="J956" i="1" s="1"/>
  <c r="M957" i="1"/>
  <c r="M958" i="1"/>
  <c r="M959" i="1"/>
  <c r="AD959" i="1" s="1"/>
  <c r="M960" i="1"/>
  <c r="J960" i="1" s="1"/>
  <c r="M961" i="1"/>
  <c r="I66" i="17"/>
  <c r="Q66" i="17" s="1"/>
  <c r="M962" i="1"/>
  <c r="J962" i="1" s="1"/>
  <c r="M292" i="1"/>
  <c r="M293" i="1"/>
  <c r="M294" i="1"/>
  <c r="J294" i="1" s="1"/>
  <c r="M444" i="1"/>
  <c r="J444" i="1" s="1"/>
  <c r="M445" i="1"/>
  <c r="M446" i="1"/>
  <c r="M521" i="1"/>
  <c r="M522" i="1"/>
  <c r="M523" i="1"/>
  <c r="M746" i="1"/>
  <c r="M892" i="1"/>
  <c r="M893" i="1"/>
  <c r="M894" i="1"/>
  <c r="M965" i="1"/>
  <c r="M966" i="1"/>
  <c r="AD966" i="1" s="1"/>
  <c r="M967" i="1"/>
  <c r="AD967" i="1" s="1"/>
  <c r="P461" i="1"/>
  <c r="P462" i="1"/>
  <c r="U462" i="1" s="1"/>
  <c r="P463" i="1"/>
  <c r="T463" i="1" s="1"/>
  <c r="P464" i="1"/>
  <c r="T464" i="1" s="1"/>
  <c r="P465" i="1"/>
  <c r="P466" i="1"/>
  <c r="T466" i="1" s="1"/>
  <c r="P467" i="1"/>
  <c r="T467" i="1" s="1"/>
  <c r="P468" i="1"/>
  <c r="U468" i="1" s="1"/>
  <c r="P469" i="1"/>
  <c r="P470" i="1"/>
  <c r="T470" i="1" s="1"/>
  <c r="P471" i="1"/>
  <c r="T471" i="1" s="1"/>
  <c r="P475" i="1"/>
  <c r="T475" i="1" s="1"/>
  <c r="P476" i="1"/>
  <c r="P477" i="1"/>
  <c r="U477" i="1" s="1"/>
  <c r="P478" i="1"/>
  <c r="P479" i="1"/>
  <c r="U479" i="1" s="1"/>
  <c r="P480" i="1"/>
  <c r="P481" i="1"/>
  <c r="P482" i="1"/>
  <c r="P483" i="1"/>
  <c r="T483" i="1" s="1"/>
  <c r="P484" i="1"/>
  <c r="P485" i="1"/>
  <c r="P486" i="1"/>
  <c r="P487" i="1"/>
  <c r="T487" i="1" s="1"/>
  <c r="P488" i="1"/>
  <c r="P489" i="1"/>
  <c r="P490" i="1"/>
  <c r="P493" i="1"/>
  <c r="T493" i="1" s="1"/>
  <c r="P494" i="1"/>
  <c r="P496" i="1"/>
  <c r="V496" i="1" s="1"/>
  <c r="P497" i="1"/>
  <c r="P498" i="1"/>
  <c r="P501" i="1"/>
  <c r="P502" i="1"/>
  <c r="T502" i="1" s="1"/>
  <c r="AB502" i="1" s="1"/>
  <c r="P503" i="1"/>
  <c r="T503" i="1" s="1"/>
  <c r="P504" i="1"/>
  <c r="P507" i="1"/>
  <c r="P508" i="1"/>
  <c r="P509" i="1"/>
  <c r="T509" i="1" s="1"/>
  <c r="P510" i="1"/>
  <c r="P511" i="1"/>
  <c r="P512" i="1"/>
  <c r="P513" i="1"/>
  <c r="T513" i="1" s="1"/>
  <c r="P514" i="1"/>
  <c r="T514" i="1" s="1"/>
  <c r="P515" i="1"/>
  <c r="P516" i="1"/>
  <c r="P517" i="1"/>
  <c r="T517" i="1" s="1"/>
  <c r="P518" i="1"/>
  <c r="P521" i="1"/>
  <c r="P522" i="1"/>
  <c r="P523" i="1"/>
  <c r="W491" i="1"/>
  <c r="W499" i="1"/>
  <c r="W505" i="1"/>
  <c r="W524" i="1"/>
  <c r="X491" i="1"/>
  <c r="X499" i="1" s="1"/>
  <c r="X505" i="1"/>
  <c r="X524" i="1"/>
  <c r="R24" i="17"/>
  <c r="R27" i="17"/>
  <c r="P38" i="18"/>
  <c r="L112" i="18"/>
  <c r="L35" i="18" s="1"/>
  <c r="L114" i="18"/>
  <c r="L37" i="18" s="1"/>
  <c r="Q13" i="18"/>
  <c r="Q15" i="18"/>
  <c r="Q16" i="18"/>
  <c r="O109" i="18"/>
  <c r="O110" i="18"/>
  <c r="O111" i="18"/>
  <c r="O112" i="18"/>
  <c r="O113" i="18"/>
  <c r="O114" i="18"/>
  <c r="O115" i="18"/>
  <c r="N114" i="18"/>
  <c r="N37" i="18" s="1"/>
  <c r="K114" i="18"/>
  <c r="K37" i="18" s="1"/>
  <c r="M114" i="18"/>
  <c r="M37" i="18" s="1"/>
  <c r="N115" i="18"/>
  <c r="K115" i="18"/>
  <c r="K38" i="18" s="1"/>
  <c r="L115" i="18"/>
  <c r="L38" i="18" s="1"/>
  <c r="M115" i="18"/>
  <c r="N112" i="18"/>
  <c r="K112" i="18"/>
  <c r="M112" i="18"/>
  <c r="M35" i="18" s="1"/>
  <c r="M113" i="18"/>
  <c r="L113" i="18"/>
  <c r="K113" i="18"/>
  <c r="M201" i="18"/>
  <c r="V201" i="18" s="1"/>
  <c r="AD201" i="18" s="1"/>
  <c r="K201" i="18"/>
  <c r="T201" i="18" s="1"/>
  <c r="L201" i="18"/>
  <c r="U201" i="18" s="1"/>
  <c r="B116" i="18"/>
  <c r="AD69" i="18"/>
  <c r="L135" i="18"/>
  <c r="P135" i="18"/>
  <c r="L209" i="18"/>
  <c r="P209" i="18"/>
  <c r="T143" i="18"/>
  <c r="V175" i="18"/>
  <c r="AD24" i="18"/>
  <c r="V176" i="18"/>
  <c r="AD25" i="18"/>
  <c r="V177" i="18"/>
  <c r="AD26" i="18"/>
  <c r="S64" i="18"/>
  <c r="S65" i="18"/>
  <c r="P207" i="18"/>
  <c r="M207" i="18"/>
  <c r="AD207" i="18" s="1"/>
  <c r="M209" i="18"/>
  <c r="P211" i="18"/>
  <c r="M211" i="18"/>
  <c r="AD211" i="18" s="1"/>
  <c r="AC162" i="18"/>
  <c r="P174" i="18"/>
  <c r="K174" i="18"/>
  <c r="L174" i="18"/>
  <c r="M174" i="18"/>
  <c r="P178" i="18"/>
  <c r="K178" i="18"/>
  <c r="L178" i="18"/>
  <c r="M178" i="18"/>
  <c r="AD178" i="18" s="1"/>
  <c r="P179" i="18"/>
  <c r="K179" i="18"/>
  <c r="L179" i="18"/>
  <c r="M179" i="18"/>
  <c r="AD179" i="18" s="1"/>
  <c r="P180" i="18"/>
  <c r="K180" i="18"/>
  <c r="L180" i="18"/>
  <c r="M180" i="18"/>
  <c r="AD180" i="18" s="1"/>
  <c r="P182" i="18"/>
  <c r="K182" i="18"/>
  <c r="L182" i="18"/>
  <c r="L31" i="18" s="1"/>
  <c r="M182" i="18"/>
  <c r="AD182" i="18" s="1"/>
  <c r="M183" i="18"/>
  <c r="AD183" i="18" s="1"/>
  <c r="K183" i="18"/>
  <c r="L183" i="18"/>
  <c r="M184" i="18"/>
  <c r="V184" i="18" s="1"/>
  <c r="K184" i="18"/>
  <c r="T184" i="18" s="1"/>
  <c r="L184" i="18"/>
  <c r="U184" i="18" s="1"/>
  <c r="P185" i="18"/>
  <c r="M185" i="18"/>
  <c r="AD185" i="18" s="1"/>
  <c r="K185" i="18"/>
  <c r="L185" i="18"/>
  <c r="T186" i="18"/>
  <c r="AB186" i="18" s="1"/>
  <c r="U186" i="18"/>
  <c r="AC186" i="18" s="1"/>
  <c r="V186" i="18"/>
  <c r="P187" i="18"/>
  <c r="K187" i="18"/>
  <c r="L187" i="18"/>
  <c r="M187" i="18"/>
  <c r="AD187" i="18" s="1"/>
  <c r="P189" i="18"/>
  <c r="K189" i="18"/>
  <c r="M189" i="18"/>
  <c r="AD189" i="18" s="1"/>
  <c r="L189" i="18"/>
  <c r="P192" i="18"/>
  <c r="K192" i="18"/>
  <c r="L192" i="18"/>
  <c r="M192" i="18"/>
  <c r="AD192" i="18" s="1"/>
  <c r="K195" i="18"/>
  <c r="T195" i="18" s="1"/>
  <c r="L195" i="18"/>
  <c r="M195" i="18"/>
  <c r="V195" i="18" s="1"/>
  <c r="K196" i="18"/>
  <c r="T196" i="18" s="1"/>
  <c r="L196" i="18"/>
  <c r="U196" i="18" s="1"/>
  <c r="M196" i="18"/>
  <c r="V196" i="18" s="1"/>
  <c r="K197" i="18"/>
  <c r="L197" i="18"/>
  <c r="M197" i="18"/>
  <c r="K203" i="18"/>
  <c r="T203" i="18" s="1"/>
  <c r="L203" i="18"/>
  <c r="U203" i="18" s="1"/>
  <c r="M203" i="18"/>
  <c r="V203" i="18" s="1"/>
  <c r="AD203" i="18" s="1"/>
  <c r="P206" i="18"/>
  <c r="K206" i="18"/>
  <c r="P132" i="18"/>
  <c r="K132" i="18"/>
  <c r="L206" i="18"/>
  <c r="L132" i="18"/>
  <c r="L55" i="18" s="1"/>
  <c r="M206" i="18"/>
  <c r="K207" i="18"/>
  <c r="P208" i="18"/>
  <c r="M208" i="18"/>
  <c r="P210" i="18"/>
  <c r="M210" i="18"/>
  <c r="AD210" i="18" s="1"/>
  <c r="V212" i="18"/>
  <c r="S212" i="18" s="1"/>
  <c r="V215" i="18"/>
  <c r="V216" i="18"/>
  <c r="L207" i="18"/>
  <c r="K208" i="18"/>
  <c r="L208" i="18"/>
  <c r="K209" i="18"/>
  <c r="K210" i="18"/>
  <c r="L210" i="18"/>
  <c r="K211" i="18"/>
  <c r="L211" i="18"/>
  <c r="U217" i="18"/>
  <c r="AC217" i="18" s="1"/>
  <c r="T220" i="18"/>
  <c r="AB220" i="18" s="1"/>
  <c r="L220" i="18"/>
  <c r="P221" i="18"/>
  <c r="K221" i="18"/>
  <c r="K223" i="18" s="1"/>
  <c r="L221" i="18"/>
  <c r="T222" i="18"/>
  <c r="L222" i="18"/>
  <c r="AD222" i="18"/>
  <c r="AD160" i="18"/>
  <c r="AE160" i="18"/>
  <c r="AF160" i="18"/>
  <c r="AD161" i="18"/>
  <c r="AE161" i="18"/>
  <c r="AF161" i="18"/>
  <c r="AE162" i="18"/>
  <c r="AF162" i="18"/>
  <c r="AB163" i="18"/>
  <c r="AD163" i="18"/>
  <c r="AE163" i="18"/>
  <c r="AF163" i="18"/>
  <c r="AD165" i="18"/>
  <c r="AE165" i="18"/>
  <c r="AF165" i="18"/>
  <c r="AC168" i="18"/>
  <c r="AD168" i="18"/>
  <c r="AE168" i="18"/>
  <c r="AF168" i="18"/>
  <c r="AE170" i="18"/>
  <c r="AF170" i="18"/>
  <c r="AE174" i="18"/>
  <c r="AF174" i="18"/>
  <c r="AE178" i="18"/>
  <c r="AF178" i="18"/>
  <c r="AE179" i="18"/>
  <c r="AF179" i="18"/>
  <c r="AE180" i="18"/>
  <c r="AF180" i="18"/>
  <c r="AE183" i="18"/>
  <c r="AF183" i="18"/>
  <c r="AE184" i="18"/>
  <c r="AF184" i="18"/>
  <c r="AE185" i="18"/>
  <c r="AF185" i="18"/>
  <c r="AD186" i="18"/>
  <c r="AE186" i="18"/>
  <c r="AF186" i="18"/>
  <c r="AE187" i="18"/>
  <c r="AF187" i="18"/>
  <c r="AE189" i="18"/>
  <c r="AF189" i="18"/>
  <c r="AE192" i="18"/>
  <c r="AF192" i="18"/>
  <c r="AB193" i="18"/>
  <c r="AC193" i="18"/>
  <c r="AD193" i="18"/>
  <c r="AE193" i="18"/>
  <c r="AF193" i="18"/>
  <c r="AE195" i="18"/>
  <c r="AF195" i="18"/>
  <c r="AE196" i="18"/>
  <c r="AF196" i="18"/>
  <c r="AE197" i="18"/>
  <c r="AF197" i="18"/>
  <c r="AC200" i="18"/>
  <c r="AD200" i="18"/>
  <c r="AE200" i="18"/>
  <c r="AF200" i="18"/>
  <c r="AB201" i="18"/>
  <c r="AE201" i="18"/>
  <c r="AF201" i="18"/>
  <c r="AE202" i="18"/>
  <c r="AF202" i="18"/>
  <c r="AE203" i="18"/>
  <c r="AF203" i="18"/>
  <c r="AE206" i="18"/>
  <c r="AF206" i="18"/>
  <c r="AE207" i="18"/>
  <c r="AF207" i="18"/>
  <c r="AE208" i="18"/>
  <c r="AF208" i="18"/>
  <c r="AE209" i="18"/>
  <c r="AF209" i="18"/>
  <c r="AE210" i="18"/>
  <c r="AF210" i="18"/>
  <c r="AE211" i="18"/>
  <c r="AF211" i="18"/>
  <c r="AD214" i="18"/>
  <c r="AE214" i="18"/>
  <c r="AF214" i="18"/>
  <c r="AF217" i="18"/>
  <c r="AE217" i="18"/>
  <c r="AD220" i="18"/>
  <c r="AE220" i="18"/>
  <c r="AF220" i="18"/>
  <c r="AE221" i="18"/>
  <c r="AF221" i="18"/>
  <c r="AB222" i="18"/>
  <c r="AE222" i="18"/>
  <c r="AF222" i="18"/>
  <c r="AG224" i="18"/>
  <c r="AD164" i="18"/>
  <c r="AA164" i="18" s="1"/>
  <c r="AD166" i="18"/>
  <c r="AA166" i="18" s="1"/>
  <c r="AD167" i="18"/>
  <c r="AA167" i="18" s="1"/>
  <c r="AD169" i="18"/>
  <c r="AD175" i="18"/>
  <c r="AA175" i="18" s="1"/>
  <c r="AD176" i="18"/>
  <c r="AA176" i="18" s="1"/>
  <c r="AD177" i="18"/>
  <c r="AA177" i="18" s="1"/>
  <c r="AD188" i="18"/>
  <c r="AA188" i="18" s="1"/>
  <c r="AD212" i="18"/>
  <c r="AA212" i="18" s="1"/>
  <c r="AD215" i="18"/>
  <c r="AA215" i="18" s="1"/>
  <c r="AD216" i="18"/>
  <c r="AA216" i="18" s="1"/>
  <c r="V188" i="18"/>
  <c r="S188" i="18" s="1"/>
  <c r="R198" i="18"/>
  <c r="R204" i="18"/>
  <c r="R223" i="18"/>
  <c r="Q198" i="18"/>
  <c r="Q204" i="18"/>
  <c r="P218" i="18"/>
  <c r="Q223" i="18"/>
  <c r="O172" i="18"/>
  <c r="O180" i="18"/>
  <c r="O182" i="18"/>
  <c r="O198" i="18"/>
  <c r="O204" i="18"/>
  <c r="O218" i="18"/>
  <c r="O223" i="18"/>
  <c r="N174" i="18"/>
  <c r="N178" i="18"/>
  <c r="N179" i="18"/>
  <c r="N180" i="18"/>
  <c r="N182" i="18"/>
  <c r="N183" i="18"/>
  <c r="N184" i="18"/>
  <c r="N185" i="18"/>
  <c r="N186" i="18"/>
  <c r="N187" i="18"/>
  <c r="N189" i="18"/>
  <c r="N192" i="18"/>
  <c r="N195" i="18"/>
  <c r="N44" i="18" s="1"/>
  <c r="N196" i="18"/>
  <c r="N197" i="18"/>
  <c r="N201" i="18"/>
  <c r="J201" i="18" s="1"/>
  <c r="N203" i="18"/>
  <c r="N206" i="18"/>
  <c r="N207" i="18"/>
  <c r="N211" i="18"/>
  <c r="N220" i="18"/>
  <c r="N221" i="18"/>
  <c r="N222" i="18"/>
  <c r="M221" i="18"/>
  <c r="Q222" i="18"/>
  <c r="Q221" i="18"/>
  <c r="Q220" i="18"/>
  <c r="Q219" i="18"/>
  <c r="Q217" i="18"/>
  <c r="Q216" i="18"/>
  <c r="Q215" i="18"/>
  <c r="Q214" i="18"/>
  <c r="Q213" i="18"/>
  <c r="Q212" i="18"/>
  <c r="Q211" i="18"/>
  <c r="Q210" i="18"/>
  <c r="Q209" i="18"/>
  <c r="Q208" i="18"/>
  <c r="Q207" i="18"/>
  <c r="Q206" i="18"/>
  <c r="Q205" i="18"/>
  <c r="Q203" i="18"/>
  <c r="Q202" i="18"/>
  <c r="Q201" i="18"/>
  <c r="Q200" i="18"/>
  <c r="Q199" i="18"/>
  <c r="Q197" i="18"/>
  <c r="Q196" i="18"/>
  <c r="Q195" i="18"/>
  <c r="Q193" i="18"/>
  <c r="Q192" i="18"/>
  <c r="Q191" i="18"/>
  <c r="Q189" i="18"/>
  <c r="Q188" i="18"/>
  <c r="Q187" i="18"/>
  <c r="Q186" i="18"/>
  <c r="Q185" i="18"/>
  <c r="Q184" i="18"/>
  <c r="Q183" i="18"/>
  <c r="Q182" i="18"/>
  <c r="Q180" i="18"/>
  <c r="Q179" i="18"/>
  <c r="Q178" i="18"/>
  <c r="Q177" i="18"/>
  <c r="Q176" i="18"/>
  <c r="Q175" i="18"/>
  <c r="Q174" i="18"/>
  <c r="Q173" i="18"/>
  <c r="Q172" i="18"/>
  <c r="P172" i="18"/>
  <c r="Q170" i="18"/>
  <c r="Q169" i="18"/>
  <c r="Q168" i="18"/>
  <c r="Q167" i="18"/>
  <c r="Q166" i="18"/>
  <c r="Q165" i="18"/>
  <c r="Q164" i="18"/>
  <c r="Q163" i="18"/>
  <c r="Q162" i="18"/>
  <c r="Q161" i="18"/>
  <c r="Q160" i="18"/>
  <c r="P100" i="18"/>
  <c r="K100" i="18"/>
  <c r="K23" i="18" s="1"/>
  <c r="L100" i="18"/>
  <c r="L23" i="18" s="1"/>
  <c r="P104" i="18"/>
  <c r="K104" i="18"/>
  <c r="K27" i="18" s="1"/>
  <c r="L104" i="18"/>
  <c r="L27" i="18" s="1"/>
  <c r="P105" i="18"/>
  <c r="K105" i="18"/>
  <c r="K28" i="18" s="1"/>
  <c r="L105" i="18"/>
  <c r="L28" i="18" s="1"/>
  <c r="P106" i="18"/>
  <c r="K106" i="18"/>
  <c r="K29" i="18" s="1"/>
  <c r="L106" i="18"/>
  <c r="L29" i="18" s="1"/>
  <c r="K109" i="18"/>
  <c r="K32" i="18" s="1"/>
  <c r="L109" i="18"/>
  <c r="L32" i="18" s="1"/>
  <c r="P110" i="18"/>
  <c r="K110" i="18"/>
  <c r="K33" i="18" s="1"/>
  <c r="L110" i="18"/>
  <c r="L33" i="18" s="1"/>
  <c r="P111" i="18"/>
  <c r="K111" i="18"/>
  <c r="K34" i="18" s="1"/>
  <c r="L111" i="18"/>
  <c r="L34" i="18" s="1"/>
  <c r="P118" i="18"/>
  <c r="K118" i="18"/>
  <c r="L118" i="18"/>
  <c r="M121" i="18"/>
  <c r="K122" i="18"/>
  <c r="L122" i="18"/>
  <c r="P123" i="18"/>
  <c r="K123" i="18"/>
  <c r="L123" i="18"/>
  <c r="T126" i="18"/>
  <c r="U126" i="18"/>
  <c r="T127" i="18"/>
  <c r="U127" i="18"/>
  <c r="T128" i="18"/>
  <c r="U128" i="18"/>
  <c r="T129" i="18"/>
  <c r="AB129" i="18" s="1"/>
  <c r="U129" i="18"/>
  <c r="P133" i="18"/>
  <c r="K133" i="18"/>
  <c r="K56" i="18" s="1"/>
  <c r="L133" i="18"/>
  <c r="L56" i="18" s="1"/>
  <c r="P134" i="18"/>
  <c r="K134" i="18"/>
  <c r="K57" i="18" s="1"/>
  <c r="L134" i="18"/>
  <c r="L57" i="18" s="1"/>
  <c r="K135" i="18"/>
  <c r="K58" i="18" s="1"/>
  <c r="P136" i="18"/>
  <c r="K136" i="18"/>
  <c r="K59" i="18" s="1"/>
  <c r="L136" i="18"/>
  <c r="L59" i="18" s="1"/>
  <c r="P137" i="18"/>
  <c r="K137" i="18"/>
  <c r="K60" i="18" s="1"/>
  <c r="L137" i="18"/>
  <c r="L60" i="18" s="1"/>
  <c r="T140" i="18"/>
  <c r="U140" i="18"/>
  <c r="U143" i="18"/>
  <c r="T146" i="18"/>
  <c r="L146" i="18"/>
  <c r="AD146" i="18"/>
  <c r="P147" i="18"/>
  <c r="K147" i="18"/>
  <c r="K70" i="18" s="1"/>
  <c r="L147" i="18"/>
  <c r="L70" i="18" s="1"/>
  <c r="T148" i="18"/>
  <c r="AB148" i="18" s="1"/>
  <c r="L148" i="18"/>
  <c r="AE86" i="18"/>
  <c r="AF86" i="18"/>
  <c r="AE87" i="18"/>
  <c r="AF87" i="18"/>
  <c r="AE88" i="18"/>
  <c r="AF88" i="18"/>
  <c r="AE89" i="18"/>
  <c r="AF89" i="18"/>
  <c r="AE91" i="18"/>
  <c r="AF91" i="18"/>
  <c r="AE94" i="18"/>
  <c r="AF94" i="18"/>
  <c r="AE96" i="18"/>
  <c r="AF96" i="18"/>
  <c r="AE100" i="18"/>
  <c r="AE104" i="18"/>
  <c r="AE105" i="18"/>
  <c r="AE106" i="18"/>
  <c r="AE109" i="18"/>
  <c r="AE110" i="18"/>
  <c r="AE111" i="18"/>
  <c r="AE113" i="18"/>
  <c r="AF100" i="18"/>
  <c r="AF104" i="18"/>
  <c r="AF105" i="18"/>
  <c r="AF106" i="18"/>
  <c r="AF109" i="18"/>
  <c r="AF110" i="18"/>
  <c r="AF111" i="18"/>
  <c r="AF113" i="18"/>
  <c r="AE118" i="18"/>
  <c r="AF118" i="18"/>
  <c r="AF119" i="18"/>
  <c r="AF121" i="18"/>
  <c r="AF122" i="18"/>
  <c r="AF123" i="18"/>
  <c r="AB119" i="18"/>
  <c r="AC119" i="18"/>
  <c r="AE119" i="18"/>
  <c r="AB121" i="18"/>
  <c r="AC121" i="18"/>
  <c r="AE121" i="18"/>
  <c r="AE122" i="18"/>
  <c r="AE123" i="18"/>
  <c r="AB126" i="18"/>
  <c r="AE126" i="18"/>
  <c r="AF126" i="18"/>
  <c r="AE127" i="18"/>
  <c r="AF127" i="18"/>
  <c r="AF128" i="18"/>
  <c r="AF129" i="18"/>
  <c r="AE128" i="18"/>
  <c r="AE129" i="18"/>
  <c r="AA129" i="18"/>
  <c r="AE132" i="18"/>
  <c r="AE133" i="18"/>
  <c r="AE134" i="18"/>
  <c r="AE135" i="18"/>
  <c r="AE136" i="18"/>
  <c r="AE137" i="18"/>
  <c r="AE140" i="18"/>
  <c r="AE143" i="18"/>
  <c r="AF132" i="18"/>
  <c r="AF133" i="18"/>
  <c r="AF134" i="18"/>
  <c r="AF135" i="18"/>
  <c r="AF136" i="18"/>
  <c r="AF137" i="18"/>
  <c r="AF140" i="18"/>
  <c r="AF143" i="18"/>
  <c r="AB143" i="18"/>
  <c r="AE146" i="18"/>
  <c r="AF146" i="18"/>
  <c r="AE147" i="18"/>
  <c r="AF147" i="18"/>
  <c r="AE148" i="18"/>
  <c r="AF148" i="18"/>
  <c r="AG150" i="18"/>
  <c r="R130" i="18"/>
  <c r="R144" i="18"/>
  <c r="R149" i="18"/>
  <c r="R72" i="18" s="1"/>
  <c r="Q124" i="18"/>
  <c r="I130" i="18"/>
  <c r="I53" i="18" s="1"/>
  <c r="I144" i="18"/>
  <c r="I67" i="18" s="1"/>
  <c r="I149" i="18"/>
  <c r="I72" i="18" s="1"/>
  <c r="O98" i="18"/>
  <c r="O105" i="18"/>
  <c r="O106" i="18"/>
  <c r="O124" i="18"/>
  <c r="O130" i="18"/>
  <c r="O144" i="18"/>
  <c r="O149" i="18"/>
  <c r="N100" i="18"/>
  <c r="N23" i="18" s="1"/>
  <c r="N104" i="18"/>
  <c r="N27" i="18" s="1"/>
  <c r="M104" i="18"/>
  <c r="M27" i="18" s="1"/>
  <c r="N105" i="18"/>
  <c r="N28" i="18" s="1"/>
  <c r="N106" i="18"/>
  <c r="N29" i="18" s="1"/>
  <c r="N109" i="18"/>
  <c r="N32" i="18" s="1"/>
  <c r="N110" i="18"/>
  <c r="N33" i="18" s="1"/>
  <c r="N111" i="18"/>
  <c r="N34" i="18" s="1"/>
  <c r="N113" i="18"/>
  <c r="N36" i="18" s="1"/>
  <c r="N118" i="18"/>
  <c r="N41" i="18" s="1"/>
  <c r="N122" i="18"/>
  <c r="N45" i="18" s="1"/>
  <c r="M122" i="18"/>
  <c r="N123" i="18"/>
  <c r="N46" i="18" s="1"/>
  <c r="N133" i="18"/>
  <c r="N135" i="18"/>
  <c r="N58" i="18" s="1"/>
  <c r="N137" i="18"/>
  <c r="N60" i="18" s="1"/>
  <c r="N146" i="18"/>
  <c r="N69" i="18" s="1"/>
  <c r="N147" i="18"/>
  <c r="N70" i="18" s="1"/>
  <c r="N148" i="18"/>
  <c r="N71" i="18" s="1"/>
  <c r="M100" i="18"/>
  <c r="M105" i="18"/>
  <c r="M28" i="18" s="1"/>
  <c r="M106" i="18"/>
  <c r="M29" i="18" s="1"/>
  <c r="M109" i="18"/>
  <c r="M32" i="18" s="1"/>
  <c r="M110" i="18"/>
  <c r="M33" i="18" s="1"/>
  <c r="M111" i="18"/>
  <c r="M34" i="18" s="1"/>
  <c r="M118" i="18"/>
  <c r="M41" i="18" s="1"/>
  <c r="M123" i="18"/>
  <c r="M132" i="18"/>
  <c r="M55" i="18" s="1"/>
  <c r="M133" i="18"/>
  <c r="M56" i="18" s="1"/>
  <c r="M134" i="18"/>
  <c r="M57" i="18" s="1"/>
  <c r="M135" i="18"/>
  <c r="M58" i="18" s="1"/>
  <c r="M136" i="18"/>
  <c r="M59" i="18" s="1"/>
  <c r="M137" i="18"/>
  <c r="M60" i="18" s="1"/>
  <c r="M147" i="18"/>
  <c r="M70" i="18" s="1"/>
  <c r="L121" i="18"/>
  <c r="K121" i="18"/>
  <c r="B124" i="18"/>
  <c r="B130" i="18"/>
  <c r="B144" i="18"/>
  <c r="B149" i="18"/>
  <c r="Q148" i="18"/>
  <c r="Q147" i="18"/>
  <c r="Q146" i="18"/>
  <c r="Q145" i="18"/>
  <c r="Q143" i="18"/>
  <c r="Q142" i="18"/>
  <c r="Q141" i="18"/>
  <c r="Q140" i="18"/>
  <c r="Q139" i="18"/>
  <c r="Q138" i="18"/>
  <c r="Q137" i="18"/>
  <c r="Q136" i="18"/>
  <c r="Q135" i="18"/>
  <c r="Q134" i="18"/>
  <c r="Q133" i="18"/>
  <c r="Q132" i="18"/>
  <c r="Q131" i="18"/>
  <c r="Q129" i="18"/>
  <c r="Q128" i="18"/>
  <c r="Q127" i="18"/>
  <c r="Q126" i="18"/>
  <c r="Q125" i="18"/>
  <c r="P124" i="18"/>
  <c r="Q123" i="18"/>
  <c r="Q122" i="18"/>
  <c r="Q121" i="18"/>
  <c r="Q119" i="18"/>
  <c r="Q118" i="18"/>
  <c r="Q117" i="18"/>
  <c r="P116" i="18"/>
  <c r="Q115" i="18"/>
  <c r="Q113" i="18"/>
  <c r="Q111" i="18"/>
  <c r="Q110" i="18"/>
  <c r="Q109" i="18"/>
  <c r="Q106" i="18"/>
  <c r="Q105" i="18"/>
  <c r="Q104" i="18"/>
  <c r="Q103" i="18"/>
  <c r="Q102" i="18"/>
  <c r="Q101" i="18"/>
  <c r="Q100" i="18"/>
  <c r="Q99" i="18"/>
  <c r="Q98" i="18"/>
  <c r="P98" i="18"/>
  <c r="Q96" i="18"/>
  <c r="Q95" i="18"/>
  <c r="Q94" i="18"/>
  <c r="Q93" i="18"/>
  <c r="Q92" i="18"/>
  <c r="Q91" i="18"/>
  <c r="Q90" i="18"/>
  <c r="Q89" i="18"/>
  <c r="Q88" i="18"/>
  <c r="Q87" i="18"/>
  <c r="Q86" i="18"/>
  <c r="AE9" i="18"/>
  <c r="AF9" i="18"/>
  <c r="AE10" i="18"/>
  <c r="AF10" i="18"/>
  <c r="AE11" i="18"/>
  <c r="AF11" i="18"/>
  <c r="AE12" i="18"/>
  <c r="AF12" i="18"/>
  <c r="AE14" i="18"/>
  <c r="AF14" i="18"/>
  <c r="AE17" i="18"/>
  <c r="AF17" i="18"/>
  <c r="AE18" i="18"/>
  <c r="AF18" i="18"/>
  <c r="AE19" i="18"/>
  <c r="AF19" i="18"/>
  <c r="AE23" i="18"/>
  <c r="AF23" i="18"/>
  <c r="AE27" i="18"/>
  <c r="AF27" i="18"/>
  <c r="AE28" i="18"/>
  <c r="AF28" i="18"/>
  <c r="AF29" i="18"/>
  <c r="AF31" i="18"/>
  <c r="AF32" i="18"/>
  <c r="AF33" i="18"/>
  <c r="AF34" i="18"/>
  <c r="AF35" i="18"/>
  <c r="AF36" i="18"/>
  <c r="AF38" i="18"/>
  <c r="AE29" i="18"/>
  <c r="AE31" i="18"/>
  <c r="AE32" i="18"/>
  <c r="AE33" i="18"/>
  <c r="AE34" i="18"/>
  <c r="AE35" i="18"/>
  <c r="AE36" i="18"/>
  <c r="AE38" i="18"/>
  <c r="AE41" i="18"/>
  <c r="AF41" i="18"/>
  <c r="AF42" i="18"/>
  <c r="AF44" i="18"/>
  <c r="AF45" i="18"/>
  <c r="AF46" i="18"/>
  <c r="AE42" i="18"/>
  <c r="AE44" i="18"/>
  <c r="AE45" i="18"/>
  <c r="AE46" i="18"/>
  <c r="AE49" i="18"/>
  <c r="AF49" i="18"/>
  <c r="AE50" i="18"/>
  <c r="AF50" i="18"/>
  <c r="AE51" i="18"/>
  <c r="AE52" i="18"/>
  <c r="AF51" i="18"/>
  <c r="AF52" i="18"/>
  <c r="AE55" i="18"/>
  <c r="AF55" i="18"/>
  <c r="AF56" i="18"/>
  <c r="AF57" i="18"/>
  <c r="AF58" i="18"/>
  <c r="AF59" i="18"/>
  <c r="AF60" i="18"/>
  <c r="AF63" i="18"/>
  <c r="AF66" i="18"/>
  <c r="AE56" i="18"/>
  <c r="AE57" i="18"/>
  <c r="AE58" i="18"/>
  <c r="AE59" i="18"/>
  <c r="AE60" i="18"/>
  <c r="AE63" i="18"/>
  <c r="AE66" i="18"/>
  <c r="AE69" i="18"/>
  <c r="AF69" i="18"/>
  <c r="AE70" i="18"/>
  <c r="AE71" i="18"/>
  <c r="AF70" i="18"/>
  <c r="AF71" i="18"/>
  <c r="AG73" i="18"/>
  <c r="AD13" i="18"/>
  <c r="AD15" i="18"/>
  <c r="AD16" i="18"/>
  <c r="O47" i="18"/>
  <c r="O53" i="18"/>
  <c r="O63" i="18"/>
  <c r="O67" i="18" s="1"/>
  <c r="O72" i="18"/>
  <c r="B47" i="17"/>
  <c r="B72" i="17"/>
  <c r="P70" i="18"/>
  <c r="R69" i="17"/>
  <c r="P66" i="18"/>
  <c r="R65" i="17"/>
  <c r="R64" i="17"/>
  <c r="P63" i="18"/>
  <c r="P60" i="18"/>
  <c r="P59" i="18"/>
  <c r="P58" i="18"/>
  <c r="P57" i="18"/>
  <c r="P56" i="18"/>
  <c r="P55" i="18"/>
  <c r="R52" i="17"/>
  <c r="R51" i="17"/>
  <c r="P50" i="18"/>
  <c r="P49" i="18"/>
  <c r="P46" i="18"/>
  <c r="P45" i="18"/>
  <c r="P44" i="18"/>
  <c r="P41" i="18"/>
  <c r="P36" i="18"/>
  <c r="P34" i="18"/>
  <c r="P33" i="18"/>
  <c r="P29" i="18"/>
  <c r="P28" i="18"/>
  <c r="P27" i="18"/>
  <c r="P23" i="18"/>
  <c r="P19" i="18"/>
  <c r="P18" i="18"/>
  <c r="P17" i="18"/>
  <c r="P14" i="18"/>
  <c r="P12" i="18"/>
  <c r="P11" i="18"/>
  <c r="P10" i="18"/>
  <c r="P9" i="18"/>
  <c r="I447" i="1"/>
  <c r="I442" i="1"/>
  <c r="I428" i="1"/>
  <c r="Q428" i="1" s="1"/>
  <c r="I422" i="1"/>
  <c r="I414" i="1"/>
  <c r="Q414" i="1" s="1"/>
  <c r="W295" i="1"/>
  <c r="P246" i="1"/>
  <c r="P247" i="1"/>
  <c r="U247" i="1" s="1"/>
  <c r="AC247" i="1" s="1"/>
  <c r="P248" i="1"/>
  <c r="P249" i="1"/>
  <c r="U249" i="1" s="1"/>
  <c r="AC249" i="1" s="1"/>
  <c r="P250" i="1"/>
  <c r="P251" i="1"/>
  <c r="P252" i="1"/>
  <c r="P253" i="1"/>
  <c r="P254" i="1"/>
  <c r="P255" i="1"/>
  <c r="P256" i="1"/>
  <c r="P257" i="1"/>
  <c r="U257" i="1" s="1"/>
  <c r="P258" i="1"/>
  <c r="P259" i="1"/>
  <c r="P260" i="1"/>
  <c r="P261" i="1"/>
  <c r="U261" i="1" s="1"/>
  <c r="AC261" i="1" s="1"/>
  <c r="P264" i="1"/>
  <c r="U264" i="1" s="1"/>
  <c r="P265" i="1"/>
  <c r="P267" i="1"/>
  <c r="P268" i="1"/>
  <c r="P269" i="1"/>
  <c r="P272" i="1"/>
  <c r="V272" i="1" s="1"/>
  <c r="P273" i="1"/>
  <c r="P274" i="1"/>
  <c r="P275" i="1"/>
  <c r="P278" i="1"/>
  <c r="P279" i="1"/>
  <c r="P280" i="1"/>
  <c r="P281" i="1"/>
  <c r="T281" i="1" s="1"/>
  <c r="AB281" i="1" s="1"/>
  <c r="P282" i="1"/>
  <c r="P283" i="1"/>
  <c r="P284" i="1"/>
  <c r="P285" i="1"/>
  <c r="P286" i="1"/>
  <c r="P287" i="1"/>
  <c r="P288" i="1"/>
  <c r="T288" i="1" s="1"/>
  <c r="AB288" i="1" s="1"/>
  <c r="P289" i="1"/>
  <c r="U289" i="1" s="1"/>
  <c r="AC289" i="1" s="1"/>
  <c r="P292" i="1"/>
  <c r="P293" i="1"/>
  <c r="P294" i="1"/>
  <c r="X290" i="1"/>
  <c r="R290" i="1"/>
  <c r="W290" i="1"/>
  <c r="W276" i="1"/>
  <c r="W352" i="1"/>
  <c r="R276" i="1"/>
  <c r="Z245" i="1"/>
  <c r="Z263" i="1"/>
  <c r="Z271" i="1"/>
  <c r="Z277" i="1"/>
  <c r="Z291" i="1"/>
  <c r="I295" i="1"/>
  <c r="Q245" i="1"/>
  <c r="Q263" i="1"/>
  <c r="Q271" i="1"/>
  <c r="Q277" i="1"/>
  <c r="Q291" i="1"/>
  <c r="B295" i="1"/>
  <c r="P220" i="1"/>
  <c r="V220" i="1" s="1"/>
  <c r="AD220" i="1" s="1"/>
  <c r="P219" i="1"/>
  <c r="P218" i="1"/>
  <c r="P215" i="1"/>
  <c r="P214" i="1"/>
  <c r="P213" i="1"/>
  <c r="P212" i="1"/>
  <c r="P199" i="1"/>
  <c r="P198" i="1"/>
  <c r="I221" i="1"/>
  <c r="P85" i="1"/>
  <c r="P86" i="1"/>
  <c r="P87" i="1"/>
  <c r="U87" i="1" s="1"/>
  <c r="P88" i="1"/>
  <c r="P89" i="1"/>
  <c r="P90" i="1"/>
  <c r="P91" i="1"/>
  <c r="P92" i="1"/>
  <c r="P93" i="1"/>
  <c r="P94" i="1"/>
  <c r="P98" i="1"/>
  <c r="T98" i="1" s="1"/>
  <c r="P99" i="1"/>
  <c r="P100" i="1"/>
  <c r="P101" i="1"/>
  <c r="P102" i="1"/>
  <c r="P103" i="1"/>
  <c r="P104" i="1"/>
  <c r="U104" i="1" s="1"/>
  <c r="P105" i="1"/>
  <c r="P106" i="1"/>
  <c r="P107" i="1"/>
  <c r="P108" i="1"/>
  <c r="P109" i="1"/>
  <c r="P110" i="1"/>
  <c r="P111" i="1"/>
  <c r="P112" i="1"/>
  <c r="P113" i="1"/>
  <c r="P116" i="1"/>
  <c r="P117" i="1"/>
  <c r="P119" i="1"/>
  <c r="V119" i="1" s="1"/>
  <c r="P120" i="1"/>
  <c r="P121" i="1"/>
  <c r="T121" i="1" s="1"/>
  <c r="P124" i="1"/>
  <c r="P125" i="1"/>
  <c r="P126" i="1"/>
  <c r="P127" i="1"/>
  <c r="V127" i="1" s="1"/>
  <c r="P130" i="1"/>
  <c r="U130" i="1" s="1"/>
  <c r="P131" i="1"/>
  <c r="P132" i="1"/>
  <c r="P133" i="1"/>
  <c r="P134" i="1"/>
  <c r="P135" i="1"/>
  <c r="P136" i="1"/>
  <c r="P137" i="1"/>
  <c r="U137" i="1" s="1"/>
  <c r="AC137" i="1" s="1"/>
  <c r="P138" i="1"/>
  <c r="P139" i="1"/>
  <c r="P140" i="1"/>
  <c r="X66" i="1" s="1"/>
  <c r="P141" i="1"/>
  <c r="P144" i="1"/>
  <c r="P145" i="1"/>
  <c r="P146" i="1"/>
  <c r="I114" i="1"/>
  <c r="I122" i="1"/>
  <c r="I128" i="1"/>
  <c r="I142" i="1"/>
  <c r="I147" i="1"/>
  <c r="B221" i="1"/>
  <c r="B114" i="1"/>
  <c r="B122" i="1"/>
  <c r="B128" i="1"/>
  <c r="B142" i="1"/>
  <c r="O10" i="17"/>
  <c r="O11" i="17"/>
  <c r="O12" i="17"/>
  <c r="O13" i="17"/>
  <c r="O14" i="17"/>
  <c r="O19" i="1"/>
  <c r="O18" i="17" s="1"/>
  <c r="O20" i="1"/>
  <c r="O19" i="17" s="1"/>
  <c r="O23" i="1"/>
  <c r="O24" i="1"/>
  <c r="O23" i="17" s="1"/>
  <c r="O25" i="1"/>
  <c r="O24" i="17" s="1"/>
  <c r="O26" i="1"/>
  <c r="O25" i="17" s="1"/>
  <c r="O27" i="1"/>
  <c r="O26" i="17" s="1"/>
  <c r="O28" i="1"/>
  <c r="O27" i="17" s="1"/>
  <c r="O29" i="1"/>
  <c r="O28" i="17" s="1"/>
  <c r="O33" i="1"/>
  <c r="O32" i="17" s="1"/>
  <c r="O34" i="1"/>
  <c r="O33" i="17" s="1"/>
  <c r="O35" i="1"/>
  <c r="O34" i="17" s="1"/>
  <c r="O36" i="1"/>
  <c r="O35" i="17" s="1"/>
  <c r="O37" i="1"/>
  <c r="O36" i="17" s="1"/>
  <c r="O38" i="1"/>
  <c r="O37" i="17" s="1"/>
  <c r="O39" i="1"/>
  <c r="O41" i="1"/>
  <c r="O43" i="1"/>
  <c r="O42" i="17" s="1"/>
  <c r="O45" i="1"/>
  <c r="O44" i="17" s="1"/>
  <c r="O46" i="1"/>
  <c r="O45" i="17" s="1"/>
  <c r="O47" i="1"/>
  <c r="O46" i="17" s="1"/>
  <c r="O49" i="1"/>
  <c r="O50" i="1"/>
  <c r="O49" i="17" s="1"/>
  <c r="O51" i="1"/>
  <c r="O50" i="17" s="1"/>
  <c r="O52" i="1"/>
  <c r="O51" i="17" s="1"/>
  <c r="O53" i="1"/>
  <c r="O52" i="17" s="1"/>
  <c r="O56" i="1"/>
  <c r="O55" i="17" s="1"/>
  <c r="O57" i="1"/>
  <c r="O56" i="17" s="1"/>
  <c r="O65" i="1"/>
  <c r="O64" i="17" s="1"/>
  <c r="O66" i="1"/>
  <c r="O65" i="17" s="1"/>
  <c r="O67" i="1"/>
  <c r="O70" i="1"/>
  <c r="O69" i="17" s="1"/>
  <c r="O71" i="1"/>
  <c r="O70" i="17" s="1"/>
  <c r="O72" i="1"/>
  <c r="N23" i="1"/>
  <c r="N41" i="1"/>
  <c r="N49" i="1"/>
  <c r="M23" i="1"/>
  <c r="M41" i="1"/>
  <c r="M49" i="1"/>
  <c r="L23" i="1"/>
  <c r="L41" i="1"/>
  <c r="L49" i="1"/>
  <c r="K23" i="1"/>
  <c r="K41" i="1"/>
  <c r="K49" i="1"/>
  <c r="J23" i="1"/>
  <c r="J41" i="1"/>
  <c r="J49" i="1"/>
  <c r="O9" i="17"/>
  <c r="X10" i="17"/>
  <c r="AF10" i="17" s="1"/>
  <c r="X11" i="17"/>
  <c r="AF11" i="17" s="1"/>
  <c r="X12" i="17"/>
  <c r="AF12" i="17" s="1"/>
  <c r="X13" i="17"/>
  <c r="AF13" i="17" s="1"/>
  <c r="X14" i="17"/>
  <c r="AF14" i="17" s="1"/>
  <c r="X19" i="1"/>
  <c r="X20" i="1"/>
  <c r="X19" i="17" s="1"/>
  <c r="AF19" i="17" s="1"/>
  <c r="X23" i="1"/>
  <c r="X22" i="17" s="1"/>
  <c r="X24" i="1"/>
  <c r="X25" i="1"/>
  <c r="AF25" i="1" s="1"/>
  <c r="X26" i="1"/>
  <c r="X27" i="1"/>
  <c r="X28" i="1"/>
  <c r="X29" i="1"/>
  <c r="AF29" i="1" s="1"/>
  <c r="X30" i="1"/>
  <c r="X31" i="1"/>
  <c r="X32" i="1"/>
  <c r="X33" i="1"/>
  <c r="AF33" i="1" s="1"/>
  <c r="X34" i="1"/>
  <c r="X35" i="1"/>
  <c r="X36" i="1"/>
  <c r="X37" i="1"/>
  <c r="AF37" i="1" s="1"/>
  <c r="X38" i="1"/>
  <c r="X39" i="1"/>
  <c r="X41" i="1"/>
  <c r="X49" i="1"/>
  <c r="X50" i="1"/>
  <c r="X51" i="1"/>
  <c r="AF51" i="1" s="1"/>
  <c r="X52" i="1"/>
  <c r="X53" i="1"/>
  <c r="AF53" i="1" s="1"/>
  <c r="X55" i="1"/>
  <c r="X56" i="1"/>
  <c r="X55" i="17" s="1"/>
  <c r="AF55" i="17" s="1"/>
  <c r="X69" i="1"/>
  <c r="X68" i="17" s="1"/>
  <c r="X70" i="1"/>
  <c r="AF70" i="1" s="1"/>
  <c r="X71" i="1"/>
  <c r="X72" i="1"/>
  <c r="W23" i="1"/>
  <c r="W41" i="1"/>
  <c r="W49" i="1"/>
  <c r="W55" i="1"/>
  <c r="W69" i="1"/>
  <c r="X9" i="17"/>
  <c r="AF9" i="17" s="1"/>
  <c r="P61" i="1"/>
  <c r="P25" i="1"/>
  <c r="P29" i="1"/>
  <c r="AG969" i="1"/>
  <c r="Y969" i="1"/>
  <c r="X968" i="1"/>
  <c r="R968" i="1"/>
  <c r="I968" i="1"/>
  <c r="Q968" i="1" s="1"/>
  <c r="B968" i="1"/>
  <c r="AF967" i="1"/>
  <c r="AE967" i="1"/>
  <c r="Q967" i="1"/>
  <c r="P967" i="1"/>
  <c r="AF966" i="1"/>
  <c r="AE966" i="1"/>
  <c r="Q966" i="1"/>
  <c r="P966" i="1"/>
  <c r="AF965" i="1"/>
  <c r="AE965" i="1"/>
  <c r="Q965" i="1"/>
  <c r="P965" i="1"/>
  <c r="Q964" i="1"/>
  <c r="X963" i="1"/>
  <c r="R963" i="1"/>
  <c r="I963" i="1"/>
  <c r="B963" i="1"/>
  <c r="AF962" i="1"/>
  <c r="AE962" i="1"/>
  <c r="Q962" i="1"/>
  <c r="P962" i="1"/>
  <c r="AF961" i="1"/>
  <c r="AE961" i="1"/>
  <c r="Q961" i="1"/>
  <c r="P961" i="1"/>
  <c r="AF960" i="1"/>
  <c r="AE960" i="1"/>
  <c r="Q960" i="1"/>
  <c r="P960" i="1"/>
  <c r="AF959" i="1"/>
  <c r="AE959" i="1"/>
  <c r="Q959" i="1"/>
  <c r="AF958" i="1"/>
  <c r="AE958" i="1"/>
  <c r="Q958" i="1"/>
  <c r="P958" i="1"/>
  <c r="AD958" i="1"/>
  <c r="AF957" i="1"/>
  <c r="AE957" i="1"/>
  <c r="Q957" i="1"/>
  <c r="AF956" i="1"/>
  <c r="AE956" i="1"/>
  <c r="Q956" i="1"/>
  <c r="P956" i="1"/>
  <c r="T956" i="1" s="1"/>
  <c r="AF955" i="1"/>
  <c r="AE955" i="1"/>
  <c r="Q955" i="1"/>
  <c r="P955" i="1"/>
  <c r="AF954" i="1"/>
  <c r="AE954" i="1"/>
  <c r="Q954" i="1"/>
  <c r="P954" i="1"/>
  <c r="AF953" i="1"/>
  <c r="AE953" i="1"/>
  <c r="Q953" i="1"/>
  <c r="P953" i="1"/>
  <c r="AD953" i="1"/>
  <c r="AF952" i="1"/>
  <c r="AE952" i="1"/>
  <c r="Q952" i="1"/>
  <c r="P952" i="1"/>
  <c r="AF951" i="1"/>
  <c r="AE951" i="1"/>
  <c r="Q950" i="1"/>
  <c r="X949" i="1"/>
  <c r="W949" i="1"/>
  <c r="R949" i="1"/>
  <c r="I949" i="1"/>
  <c r="B949" i="1"/>
  <c r="AF948" i="1"/>
  <c r="AE948" i="1"/>
  <c r="Q948" i="1"/>
  <c r="P948" i="1"/>
  <c r="AF947" i="1"/>
  <c r="AE947" i="1"/>
  <c r="Q947" i="1"/>
  <c r="P947" i="1"/>
  <c r="AD947" i="1"/>
  <c r="AF946" i="1"/>
  <c r="AE946" i="1"/>
  <c r="Q946" i="1"/>
  <c r="P946" i="1"/>
  <c r="AF945" i="1"/>
  <c r="AE945" i="1"/>
  <c r="Q945" i="1"/>
  <c r="P945" i="1"/>
  <c r="Q944" i="1"/>
  <c r="R943" i="1"/>
  <c r="I943" i="1"/>
  <c r="Q943" i="1" s="1"/>
  <c r="B943" i="1"/>
  <c r="AF942" i="1"/>
  <c r="AE942" i="1"/>
  <c r="Q942" i="1"/>
  <c r="P942" i="1"/>
  <c r="AF941" i="1"/>
  <c r="AE941" i="1"/>
  <c r="Q941" i="1"/>
  <c r="P941" i="1"/>
  <c r="AF940" i="1"/>
  <c r="AE940" i="1"/>
  <c r="Q940" i="1"/>
  <c r="P940" i="1"/>
  <c r="AD940" i="1"/>
  <c r="AF938" i="1"/>
  <c r="AE938" i="1"/>
  <c r="Q938" i="1"/>
  <c r="P938" i="1"/>
  <c r="AF937" i="1"/>
  <c r="AE937" i="1"/>
  <c r="Q937" i="1"/>
  <c r="P937" i="1"/>
  <c r="Q936" i="1"/>
  <c r="X935" i="1"/>
  <c r="X943" i="1" s="1"/>
  <c r="R935" i="1"/>
  <c r="I935" i="1"/>
  <c r="Q935" i="1" s="1"/>
  <c r="B935" i="1"/>
  <c r="AF934" i="1"/>
  <c r="AE934" i="1"/>
  <c r="Q934" i="1"/>
  <c r="P934" i="1"/>
  <c r="AF933" i="1"/>
  <c r="AE933" i="1"/>
  <c r="Q933" i="1"/>
  <c r="P933" i="1"/>
  <c r="U933" i="1" s="1"/>
  <c r="AC933" i="1" s="1"/>
  <c r="AD933" i="1"/>
  <c r="AF932" i="1"/>
  <c r="AE932" i="1"/>
  <c r="Q932" i="1"/>
  <c r="P932" i="1"/>
  <c r="AD932" i="1"/>
  <c r="AF931" i="1"/>
  <c r="AE931" i="1"/>
  <c r="Q931" i="1"/>
  <c r="P931" i="1"/>
  <c r="AF930" i="1"/>
  <c r="AE930" i="1"/>
  <c r="Q930" i="1"/>
  <c r="P930" i="1"/>
  <c r="AF929" i="1"/>
  <c r="AE929" i="1"/>
  <c r="Q929" i="1"/>
  <c r="P929" i="1"/>
  <c r="AF928" i="1"/>
  <c r="AE928" i="1"/>
  <c r="Q928" i="1"/>
  <c r="P928" i="1"/>
  <c r="U928" i="1" s="1"/>
  <c r="AC928" i="1" s="1"/>
  <c r="AD928" i="1"/>
  <c r="AF927" i="1"/>
  <c r="AE927" i="1"/>
  <c r="Q927" i="1"/>
  <c r="P927" i="1"/>
  <c r="U927" i="1" s="1"/>
  <c r="AF926" i="1"/>
  <c r="AE926" i="1"/>
  <c r="Q926" i="1"/>
  <c r="P926" i="1"/>
  <c r="AD926" i="1"/>
  <c r="AF925" i="1"/>
  <c r="AE925" i="1"/>
  <c r="Q925" i="1"/>
  <c r="P925" i="1"/>
  <c r="T925" i="1" s="1"/>
  <c r="AB925" i="1" s="1"/>
  <c r="AF924" i="1"/>
  <c r="AE924" i="1"/>
  <c r="Q924" i="1"/>
  <c r="P924" i="1"/>
  <c r="AF923" i="1"/>
  <c r="AE923" i="1"/>
  <c r="Q923" i="1"/>
  <c r="P923" i="1"/>
  <c r="AF922" i="1"/>
  <c r="AE922" i="1"/>
  <c r="Q922" i="1"/>
  <c r="P922" i="1"/>
  <c r="V922" i="1" s="1"/>
  <c r="AF921" i="1"/>
  <c r="AE921" i="1"/>
  <c r="Q921" i="1"/>
  <c r="P921" i="1"/>
  <c r="U921" i="1" s="1"/>
  <c r="AC921" i="1" s="1"/>
  <c r="AD921" i="1"/>
  <c r="AF920" i="1"/>
  <c r="AE920" i="1"/>
  <c r="Q920" i="1"/>
  <c r="P920" i="1"/>
  <c r="T920" i="1" s="1"/>
  <c r="AD920" i="1"/>
  <c r="AF919" i="1"/>
  <c r="AE919" i="1"/>
  <c r="Q919" i="1"/>
  <c r="P919" i="1"/>
  <c r="Q918" i="1"/>
  <c r="AF915" i="1"/>
  <c r="AE915" i="1"/>
  <c r="Q915" i="1"/>
  <c r="P915" i="1"/>
  <c r="AF914" i="1"/>
  <c r="AE914" i="1"/>
  <c r="Q914" i="1"/>
  <c r="P914" i="1"/>
  <c r="AF913" i="1"/>
  <c r="AE913" i="1"/>
  <c r="Q913" i="1"/>
  <c r="P913" i="1"/>
  <c r="AD913" i="1"/>
  <c r="AF912" i="1"/>
  <c r="AE912" i="1"/>
  <c r="Q912" i="1"/>
  <c r="P912" i="1"/>
  <c r="AD912" i="1"/>
  <c r="AF911" i="1"/>
  <c r="AE911" i="1"/>
  <c r="Q911" i="1"/>
  <c r="P911" i="1"/>
  <c r="V911" i="1" s="1"/>
  <c r="AF910" i="1"/>
  <c r="AE910" i="1"/>
  <c r="Q910" i="1"/>
  <c r="P910" i="1"/>
  <c r="V910" i="1" s="1"/>
  <c r="AF909" i="1"/>
  <c r="AE909" i="1"/>
  <c r="Q909" i="1"/>
  <c r="P909" i="1"/>
  <c r="AD909" i="1"/>
  <c r="AF908" i="1"/>
  <c r="AE908" i="1"/>
  <c r="Q908" i="1"/>
  <c r="P908" i="1"/>
  <c r="AF907" i="1"/>
  <c r="AE907" i="1"/>
  <c r="Q907" i="1"/>
  <c r="P907" i="1"/>
  <c r="V907" i="1" s="1"/>
  <c r="AF906" i="1"/>
  <c r="AE906" i="1"/>
  <c r="Q906" i="1"/>
  <c r="P906" i="1"/>
  <c r="V906" i="1" s="1"/>
  <c r="AF905" i="1"/>
  <c r="AE905" i="1"/>
  <c r="Q905" i="1"/>
  <c r="P905" i="1"/>
  <c r="T905" i="1" s="1"/>
  <c r="AG896" i="1"/>
  <c r="Y896" i="1"/>
  <c r="R895" i="1"/>
  <c r="I895" i="1"/>
  <c r="Q895" i="1" s="1"/>
  <c r="B895" i="1"/>
  <c r="AF894" i="1"/>
  <c r="AE894" i="1"/>
  <c r="Q894" i="1"/>
  <c r="P894" i="1"/>
  <c r="AD894" i="1"/>
  <c r="AF893" i="1"/>
  <c r="AE893" i="1"/>
  <c r="Q893" i="1"/>
  <c r="P893" i="1"/>
  <c r="U893" i="1" s="1"/>
  <c r="AF892" i="1"/>
  <c r="AE892" i="1"/>
  <c r="Q892" i="1"/>
  <c r="P892" i="1"/>
  <c r="X890" i="1"/>
  <c r="W890" i="1"/>
  <c r="R890" i="1"/>
  <c r="I890" i="1"/>
  <c r="Q890" i="1" s="1"/>
  <c r="B890" i="1"/>
  <c r="AF889" i="1"/>
  <c r="AE889" i="1"/>
  <c r="Q889" i="1"/>
  <c r="P889" i="1"/>
  <c r="AF888" i="1"/>
  <c r="AE888" i="1"/>
  <c r="Q888" i="1"/>
  <c r="P888" i="1"/>
  <c r="T888" i="1" s="1"/>
  <c r="AD888" i="1"/>
  <c r="AF887" i="1"/>
  <c r="AE887" i="1"/>
  <c r="Q887" i="1"/>
  <c r="P887" i="1"/>
  <c r="AF886" i="1"/>
  <c r="AE886" i="1"/>
  <c r="Q886" i="1"/>
  <c r="P886" i="1"/>
  <c r="AF885" i="1"/>
  <c r="AE885" i="1"/>
  <c r="Q885" i="1"/>
  <c r="P885" i="1"/>
  <c r="U885" i="1" s="1"/>
  <c r="AD885" i="1"/>
  <c r="AF884" i="1"/>
  <c r="AE884" i="1"/>
  <c r="Q884" i="1"/>
  <c r="P884" i="1"/>
  <c r="U884" i="1" s="1"/>
  <c r="AF883" i="1"/>
  <c r="AE883" i="1"/>
  <c r="Q883" i="1"/>
  <c r="P883" i="1"/>
  <c r="AF882" i="1"/>
  <c r="AE882" i="1"/>
  <c r="Q882" i="1"/>
  <c r="P882" i="1"/>
  <c r="AF881" i="1"/>
  <c r="AE881" i="1"/>
  <c r="Q881" i="1"/>
  <c r="P881" i="1"/>
  <c r="AF880" i="1"/>
  <c r="AE880" i="1"/>
  <c r="Q880" i="1"/>
  <c r="P880" i="1"/>
  <c r="V880" i="1" s="1"/>
  <c r="AF879" i="1"/>
  <c r="AE879" i="1"/>
  <c r="Q879" i="1"/>
  <c r="P879" i="1"/>
  <c r="AF878" i="1"/>
  <c r="AE878" i="1"/>
  <c r="Q878" i="1"/>
  <c r="P878" i="1"/>
  <c r="Q877" i="1"/>
  <c r="X876" i="1"/>
  <c r="I876" i="1"/>
  <c r="Q876" i="1" s="1"/>
  <c r="B876" i="1"/>
  <c r="AF875" i="1"/>
  <c r="AE875" i="1"/>
  <c r="Q875" i="1"/>
  <c r="P875" i="1"/>
  <c r="AD875" i="1"/>
  <c r="AF874" i="1"/>
  <c r="AE874" i="1"/>
  <c r="Q874" i="1"/>
  <c r="P874" i="1"/>
  <c r="T874" i="1" s="1"/>
  <c r="AD874" i="1"/>
  <c r="AF873" i="1"/>
  <c r="AE873" i="1"/>
  <c r="Q873" i="1"/>
  <c r="P873" i="1"/>
  <c r="AF872" i="1"/>
  <c r="AE872" i="1"/>
  <c r="Q872" i="1"/>
  <c r="P872" i="1"/>
  <c r="R870" i="1"/>
  <c r="I870" i="1"/>
  <c r="Q870" i="1" s="1"/>
  <c r="B870" i="1"/>
  <c r="AF869" i="1"/>
  <c r="AE869" i="1"/>
  <c r="Q869" i="1"/>
  <c r="P869" i="1"/>
  <c r="AF868" i="1"/>
  <c r="AE868" i="1"/>
  <c r="Q868" i="1"/>
  <c r="P868" i="1"/>
  <c r="AD868" i="1"/>
  <c r="Q867" i="1"/>
  <c r="P867" i="1"/>
  <c r="U867" i="1" s="1"/>
  <c r="AD867" i="1"/>
  <c r="AF865" i="1"/>
  <c r="AE865" i="1"/>
  <c r="Q865" i="1"/>
  <c r="P865" i="1"/>
  <c r="AF864" i="1"/>
  <c r="AE864" i="1"/>
  <c r="Q864" i="1"/>
  <c r="P864" i="1"/>
  <c r="X862" i="1"/>
  <c r="X870" i="1" s="1"/>
  <c r="W862" i="1"/>
  <c r="S862" i="1" s="1"/>
  <c r="R862" i="1"/>
  <c r="I862" i="1"/>
  <c r="Q862" i="1" s="1"/>
  <c r="B862" i="1"/>
  <c r="AF861" i="1"/>
  <c r="AE861" i="1"/>
  <c r="Q861" i="1"/>
  <c r="P861" i="1"/>
  <c r="U861" i="1" s="1"/>
  <c r="AD861" i="1"/>
  <c r="AF860" i="1"/>
  <c r="AE860" i="1"/>
  <c r="Q860" i="1"/>
  <c r="P860" i="1"/>
  <c r="AF859" i="1"/>
  <c r="AE859" i="1"/>
  <c r="Q859" i="1"/>
  <c r="P859" i="1"/>
  <c r="AF858" i="1"/>
  <c r="AE858" i="1"/>
  <c r="Q858" i="1"/>
  <c r="P858" i="1"/>
  <c r="AD858" i="1"/>
  <c r="AF857" i="1"/>
  <c r="AE857" i="1"/>
  <c r="Q857" i="1"/>
  <c r="P857" i="1"/>
  <c r="AD857" i="1"/>
  <c r="AF856" i="1"/>
  <c r="AE856" i="1"/>
  <c r="Q856" i="1"/>
  <c r="P856" i="1"/>
  <c r="U856" i="1" s="1"/>
  <c r="AC856" i="1" s="1"/>
  <c r="AD856" i="1"/>
  <c r="AF855" i="1"/>
  <c r="AE855" i="1"/>
  <c r="Q855" i="1"/>
  <c r="P855" i="1"/>
  <c r="AF854" i="1"/>
  <c r="AE854" i="1"/>
  <c r="Q854" i="1"/>
  <c r="P854" i="1"/>
  <c r="AD854" i="1"/>
  <c r="AF853" i="1"/>
  <c r="AE853" i="1"/>
  <c r="Q853" i="1"/>
  <c r="P853" i="1"/>
  <c r="AD853" i="1"/>
  <c r="AF852" i="1"/>
  <c r="AE852" i="1"/>
  <c r="Q852" i="1"/>
  <c r="P852" i="1"/>
  <c r="U852" i="1" s="1"/>
  <c r="AD852" i="1"/>
  <c r="AF851" i="1"/>
  <c r="AE851" i="1"/>
  <c r="Q851" i="1"/>
  <c r="P851" i="1"/>
  <c r="AF850" i="1"/>
  <c r="AE850" i="1"/>
  <c r="Q850" i="1"/>
  <c r="P850" i="1"/>
  <c r="AF849" i="1"/>
  <c r="AE849" i="1"/>
  <c r="Q849" i="1"/>
  <c r="P849" i="1"/>
  <c r="AF848" i="1"/>
  <c r="AE848" i="1"/>
  <c r="Q848" i="1"/>
  <c r="P848" i="1"/>
  <c r="U848" i="1" s="1"/>
  <c r="AF847" i="1"/>
  <c r="AE847" i="1"/>
  <c r="Q847" i="1"/>
  <c r="P847" i="1"/>
  <c r="AF846" i="1"/>
  <c r="AE846" i="1"/>
  <c r="Q846" i="1"/>
  <c r="P846" i="1"/>
  <c r="Q844" i="1"/>
  <c r="AF842" i="1"/>
  <c r="AE842" i="1"/>
  <c r="Q842" i="1"/>
  <c r="P842" i="1"/>
  <c r="AF841" i="1"/>
  <c r="AE841" i="1"/>
  <c r="Q841" i="1"/>
  <c r="P841" i="1"/>
  <c r="AD841" i="1"/>
  <c r="AF840" i="1"/>
  <c r="AE840" i="1"/>
  <c r="Q840" i="1"/>
  <c r="P840" i="1"/>
  <c r="AF839" i="1"/>
  <c r="AE839" i="1"/>
  <c r="Q839" i="1"/>
  <c r="P839" i="1"/>
  <c r="AF838" i="1"/>
  <c r="AE838" i="1"/>
  <c r="Q838" i="1"/>
  <c r="P838" i="1"/>
  <c r="AD838" i="1"/>
  <c r="AF837" i="1"/>
  <c r="AE837" i="1"/>
  <c r="Q837" i="1"/>
  <c r="P837" i="1"/>
  <c r="AD837" i="1"/>
  <c r="AF836" i="1"/>
  <c r="AE836" i="1"/>
  <c r="Q836" i="1"/>
  <c r="P836" i="1"/>
  <c r="AD836" i="1"/>
  <c r="AF835" i="1"/>
  <c r="AE835" i="1"/>
  <c r="Q835" i="1"/>
  <c r="P835" i="1"/>
  <c r="AD835" i="1"/>
  <c r="AF834" i="1"/>
  <c r="AE834" i="1"/>
  <c r="Q834" i="1"/>
  <c r="P834" i="1"/>
  <c r="AD834" i="1"/>
  <c r="AF833" i="1"/>
  <c r="AE833" i="1"/>
  <c r="Q833" i="1"/>
  <c r="P833" i="1"/>
  <c r="T833" i="1" s="1"/>
  <c r="AD833" i="1"/>
  <c r="AF832" i="1"/>
  <c r="AE832" i="1"/>
  <c r="Q832" i="1"/>
  <c r="P832" i="1"/>
  <c r="T832" i="1" s="1"/>
  <c r="AG823" i="1"/>
  <c r="Y823" i="1"/>
  <c r="X822" i="1"/>
  <c r="W822" i="1"/>
  <c r="R822" i="1"/>
  <c r="I822" i="1"/>
  <c r="Q822" i="1" s="1"/>
  <c r="AF821" i="1"/>
  <c r="AE821" i="1"/>
  <c r="Q821" i="1"/>
  <c r="P821" i="1"/>
  <c r="AD821" i="1"/>
  <c r="AF820" i="1"/>
  <c r="AE820" i="1"/>
  <c r="Q820" i="1"/>
  <c r="P820" i="1"/>
  <c r="U820" i="1" s="1"/>
  <c r="AC820" i="1" s="1"/>
  <c r="AD820" i="1"/>
  <c r="AF819" i="1"/>
  <c r="AE819" i="1"/>
  <c r="Q819" i="1"/>
  <c r="P819" i="1"/>
  <c r="U819" i="1" s="1"/>
  <c r="AC819" i="1" s="1"/>
  <c r="Q818" i="1"/>
  <c r="X817" i="1"/>
  <c r="W817" i="1"/>
  <c r="R817" i="1"/>
  <c r="I817" i="1"/>
  <c r="Q817" i="1" s="1"/>
  <c r="AF816" i="1"/>
  <c r="AE816" i="1"/>
  <c r="Q816" i="1"/>
  <c r="P816" i="1"/>
  <c r="T816" i="1" s="1"/>
  <c r="AB816" i="1" s="1"/>
  <c r="AD816" i="1"/>
  <c r="AF815" i="1"/>
  <c r="AE815" i="1"/>
  <c r="Q815" i="1"/>
  <c r="P815" i="1"/>
  <c r="AD815" i="1"/>
  <c r="AF814" i="1"/>
  <c r="AE814" i="1"/>
  <c r="Q814" i="1"/>
  <c r="P814" i="1"/>
  <c r="AD814" i="1"/>
  <c r="AF813" i="1"/>
  <c r="AE813" i="1"/>
  <c r="Q813" i="1"/>
  <c r="P813" i="1"/>
  <c r="AD813" i="1"/>
  <c r="AF812" i="1"/>
  <c r="AE812" i="1"/>
  <c r="Q812" i="1"/>
  <c r="P812" i="1"/>
  <c r="U812" i="1" s="1"/>
  <c r="AC812" i="1" s="1"/>
  <c r="AD812" i="1"/>
  <c r="AF811" i="1"/>
  <c r="AE811" i="1"/>
  <c r="Q811" i="1"/>
  <c r="P811" i="1"/>
  <c r="U811" i="1" s="1"/>
  <c r="AC811" i="1" s="1"/>
  <c r="AD811" i="1"/>
  <c r="AF810" i="1"/>
  <c r="AE810" i="1"/>
  <c r="Q810" i="1"/>
  <c r="P810" i="1"/>
  <c r="T810" i="1" s="1"/>
  <c r="AB810" i="1" s="1"/>
  <c r="AD810" i="1"/>
  <c r="AF809" i="1"/>
  <c r="AE809" i="1"/>
  <c r="Q809" i="1"/>
  <c r="P809" i="1"/>
  <c r="AD809" i="1"/>
  <c r="AF808" i="1"/>
  <c r="AE808" i="1"/>
  <c r="Q808" i="1"/>
  <c r="P808" i="1"/>
  <c r="AD808" i="1"/>
  <c r="AF807" i="1"/>
  <c r="AE807" i="1"/>
  <c r="Q807" i="1"/>
  <c r="P807" i="1"/>
  <c r="AD807" i="1"/>
  <c r="AF806" i="1"/>
  <c r="AE806" i="1"/>
  <c r="Q806" i="1"/>
  <c r="P806" i="1"/>
  <c r="U806" i="1" s="1"/>
  <c r="AD806" i="1"/>
  <c r="AF805" i="1"/>
  <c r="AE805" i="1"/>
  <c r="Q805" i="1"/>
  <c r="P805" i="1"/>
  <c r="V805" i="1" s="1"/>
  <c r="Q804" i="1"/>
  <c r="X803" i="1"/>
  <c r="W803" i="1"/>
  <c r="R803" i="1"/>
  <c r="I803" i="1"/>
  <c r="Q803" i="1" s="1"/>
  <c r="AF802" i="1"/>
  <c r="AE802" i="1"/>
  <c r="Q802" i="1"/>
  <c r="P802" i="1"/>
  <c r="AD802" i="1"/>
  <c r="AF801" i="1"/>
  <c r="AE801" i="1"/>
  <c r="Q801" i="1"/>
  <c r="P801" i="1"/>
  <c r="T801" i="1" s="1"/>
  <c r="AD801" i="1"/>
  <c r="AF800" i="1"/>
  <c r="AE800" i="1"/>
  <c r="Q800" i="1"/>
  <c r="P800" i="1"/>
  <c r="AD800" i="1"/>
  <c r="AF799" i="1"/>
  <c r="AE799" i="1"/>
  <c r="Q799" i="1"/>
  <c r="P799" i="1"/>
  <c r="Q798" i="1"/>
  <c r="W797" i="1"/>
  <c r="R797" i="1"/>
  <c r="I797" i="1"/>
  <c r="Q797" i="1" s="1"/>
  <c r="AF796" i="1"/>
  <c r="AE796" i="1"/>
  <c r="Q796" i="1"/>
  <c r="P796" i="1"/>
  <c r="AD796" i="1"/>
  <c r="AF795" i="1"/>
  <c r="AE795" i="1"/>
  <c r="Q795" i="1"/>
  <c r="P795" i="1"/>
  <c r="AD795" i="1"/>
  <c r="AF794" i="1"/>
  <c r="AE794" i="1"/>
  <c r="Q794" i="1"/>
  <c r="P794" i="1"/>
  <c r="AD794" i="1"/>
  <c r="AF792" i="1"/>
  <c r="AE792" i="1"/>
  <c r="Q792" i="1"/>
  <c r="P792" i="1"/>
  <c r="AF791" i="1"/>
  <c r="AE791" i="1"/>
  <c r="Q791" i="1"/>
  <c r="P791" i="1"/>
  <c r="Q790" i="1"/>
  <c r="X789" i="1"/>
  <c r="X797" i="1" s="1"/>
  <c r="W789" i="1"/>
  <c r="R789" i="1"/>
  <c r="I789" i="1"/>
  <c r="Q789" i="1" s="1"/>
  <c r="AF788" i="1"/>
  <c r="AE788" i="1"/>
  <c r="Q788" i="1"/>
  <c r="P788" i="1"/>
  <c r="AF787" i="1"/>
  <c r="AE787" i="1"/>
  <c r="Q787" i="1"/>
  <c r="P787" i="1"/>
  <c r="AD787" i="1"/>
  <c r="AF786" i="1"/>
  <c r="AE786" i="1"/>
  <c r="Q786" i="1"/>
  <c r="P786" i="1"/>
  <c r="AD786" i="1"/>
  <c r="AF785" i="1"/>
  <c r="AE785" i="1"/>
  <c r="Q785" i="1"/>
  <c r="P785" i="1"/>
  <c r="AD785" i="1"/>
  <c r="AF784" i="1"/>
  <c r="AE784" i="1"/>
  <c r="Q784" i="1"/>
  <c r="P784" i="1"/>
  <c r="V784" i="1" s="1"/>
  <c r="AD784" i="1"/>
  <c r="AF783" i="1"/>
  <c r="AE783" i="1"/>
  <c r="Q783" i="1"/>
  <c r="P783" i="1"/>
  <c r="AF782" i="1"/>
  <c r="AE782" i="1"/>
  <c r="Q782" i="1"/>
  <c r="P782" i="1"/>
  <c r="AD782" i="1"/>
  <c r="AF781" i="1"/>
  <c r="AE781" i="1"/>
  <c r="Q781" i="1"/>
  <c r="P781" i="1"/>
  <c r="U781" i="1" s="1"/>
  <c r="AC781" i="1" s="1"/>
  <c r="AD781" i="1"/>
  <c r="AF780" i="1"/>
  <c r="AE780" i="1"/>
  <c r="Q780" i="1"/>
  <c r="P780" i="1"/>
  <c r="U780" i="1" s="1"/>
  <c r="AD780" i="1"/>
  <c r="AF779" i="1"/>
  <c r="AE779" i="1"/>
  <c r="Q779" i="1"/>
  <c r="P779" i="1"/>
  <c r="AD779" i="1"/>
  <c r="AF778" i="1"/>
  <c r="AE778" i="1"/>
  <c r="Q778" i="1"/>
  <c r="P778" i="1"/>
  <c r="AD778" i="1"/>
  <c r="AF777" i="1"/>
  <c r="AE777" i="1"/>
  <c r="Q777" i="1"/>
  <c r="P777" i="1"/>
  <c r="AD777" i="1"/>
  <c r="AF776" i="1"/>
  <c r="AE776" i="1"/>
  <c r="Q776" i="1"/>
  <c r="P776" i="1"/>
  <c r="T776" i="1" s="1"/>
  <c r="AF775" i="1"/>
  <c r="AE775" i="1"/>
  <c r="Q775" i="1"/>
  <c r="P775" i="1"/>
  <c r="AD775" i="1"/>
  <c r="AF774" i="1"/>
  <c r="AE774" i="1"/>
  <c r="Q774" i="1"/>
  <c r="P774" i="1"/>
  <c r="AD774" i="1"/>
  <c r="AF773" i="1"/>
  <c r="AE773" i="1"/>
  <c r="AE759" i="1"/>
  <c r="AE760" i="1"/>
  <c r="AE761" i="1"/>
  <c r="AE762" i="1"/>
  <c r="AE763" i="1"/>
  <c r="AE764" i="1"/>
  <c r="AE765" i="1"/>
  <c r="AE766" i="1"/>
  <c r="AE767" i="1"/>
  <c r="AE768" i="1"/>
  <c r="AE769" i="1"/>
  <c r="Q773" i="1"/>
  <c r="P773" i="1"/>
  <c r="Q772" i="1"/>
  <c r="AF769" i="1"/>
  <c r="Q769" i="1"/>
  <c r="P769" i="1"/>
  <c r="AD769" i="1"/>
  <c r="AF768" i="1"/>
  <c r="Q768" i="1"/>
  <c r="P768" i="1"/>
  <c r="AF767" i="1"/>
  <c r="Q767" i="1"/>
  <c r="P767" i="1"/>
  <c r="AD767" i="1"/>
  <c r="AF766" i="1"/>
  <c r="Q766" i="1"/>
  <c r="P766" i="1"/>
  <c r="AD766" i="1"/>
  <c r="AF765" i="1"/>
  <c r="Q765" i="1"/>
  <c r="P765" i="1"/>
  <c r="AD765" i="1"/>
  <c r="AF764" i="1"/>
  <c r="Q764" i="1"/>
  <c r="P764" i="1"/>
  <c r="AD764" i="1"/>
  <c r="AF763" i="1"/>
  <c r="Q763" i="1"/>
  <c r="P763" i="1"/>
  <c r="AF762" i="1"/>
  <c r="Q762" i="1"/>
  <c r="P762" i="1"/>
  <c r="AD762" i="1"/>
  <c r="AF761" i="1"/>
  <c r="Q761" i="1"/>
  <c r="AF760" i="1"/>
  <c r="Q760" i="1"/>
  <c r="AD760" i="1"/>
  <c r="AF759" i="1"/>
  <c r="Q759" i="1"/>
  <c r="Q55" i="1"/>
  <c r="AG750" i="1"/>
  <c r="Y750" i="1"/>
  <c r="X749" i="1"/>
  <c r="R749" i="1"/>
  <c r="I749" i="1"/>
  <c r="B749" i="1"/>
  <c r="AF748" i="1"/>
  <c r="AE748" i="1"/>
  <c r="Q748" i="1"/>
  <c r="P748" i="1"/>
  <c r="AD748" i="1"/>
  <c r="AF747" i="1"/>
  <c r="AE747" i="1"/>
  <c r="Q747" i="1"/>
  <c r="P747" i="1"/>
  <c r="U747" i="1" s="1"/>
  <c r="AF746" i="1"/>
  <c r="AE746" i="1"/>
  <c r="Q746" i="1"/>
  <c r="P746" i="1"/>
  <c r="Q745" i="1"/>
  <c r="X744" i="1"/>
  <c r="W744" i="1"/>
  <c r="R744" i="1"/>
  <c r="I744" i="1"/>
  <c r="Q744" i="1" s="1"/>
  <c r="B744" i="1"/>
  <c r="AF743" i="1"/>
  <c r="AE743" i="1"/>
  <c r="Q743" i="1"/>
  <c r="P743" i="1"/>
  <c r="AF742" i="1"/>
  <c r="AE742" i="1"/>
  <c r="Q742" i="1"/>
  <c r="P742" i="1"/>
  <c r="AD742" i="1"/>
  <c r="AF741" i="1"/>
  <c r="AE741" i="1"/>
  <c r="Q741" i="1"/>
  <c r="P741" i="1"/>
  <c r="AD741" i="1"/>
  <c r="AF740" i="1"/>
  <c r="AE740" i="1"/>
  <c r="Q740" i="1"/>
  <c r="P740" i="1"/>
  <c r="U740" i="1" s="1"/>
  <c r="AC740" i="1" s="1"/>
  <c r="AF739" i="1"/>
  <c r="AE739" i="1"/>
  <c r="Q739" i="1"/>
  <c r="P739" i="1"/>
  <c r="U739" i="1" s="1"/>
  <c r="AD739" i="1"/>
  <c r="AF738" i="1"/>
  <c r="AE738" i="1"/>
  <c r="Q738" i="1"/>
  <c r="P738" i="1"/>
  <c r="AF737" i="1"/>
  <c r="AE737" i="1"/>
  <c r="Q737" i="1"/>
  <c r="P737" i="1"/>
  <c r="AD737" i="1"/>
  <c r="AF736" i="1"/>
  <c r="AE736" i="1"/>
  <c r="Q736" i="1"/>
  <c r="P736" i="1"/>
  <c r="V736" i="1" s="1"/>
  <c r="AF735" i="1"/>
  <c r="AE735" i="1"/>
  <c r="Q735" i="1"/>
  <c r="P735" i="1"/>
  <c r="AF734" i="1"/>
  <c r="AE734" i="1"/>
  <c r="Q734" i="1"/>
  <c r="P734" i="1"/>
  <c r="AD734" i="1"/>
  <c r="AF733" i="1"/>
  <c r="AE733" i="1"/>
  <c r="Q733" i="1"/>
  <c r="P733" i="1"/>
  <c r="V733" i="1" s="1"/>
  <c r="AF732" i="1"/>
  <c r="AE732" i="1"/>
  <c r="Q732" i="1"/>
  <c r="P732" i="1"/>
  <c r="AD732" i="1"/>
  <c r="Q731" i="1"/>
  <c r="X730" i="1"/>
  <c r="W730" i="1"/>
  <c r="R730" i="1"/>
  <c r="I730" i="1"/>
  <c r="B730" i="1"/>
  <c r="AF729" i="1"/>
  <c r="AE729" i="1"/>
  <c r="Q729" i="1"/>
  <c r="P729" i="1"/>
  <c r="T729" i="1" s="1"/>
  <c r="AD729" i="1"/>
  <c r="AF728" i="1"/>
  <c r="AE728" i="1"/>
  <c r="Q728" i="1"/>
  <c r="P728" i="1"/>
  <c r="AD728" i="1"/>
  <c r="AF727" i="1"/>
  <c r="AE727" i="1"/>
  <c r="Q727" i="1"/>
  <c r="P727" i="1"/>
  <c r="V727" i="1" s="1"/>
  <c r="AF726" i="1"/>
  <c r="AE726" i="1"/>
  <c r="Q726" i="1"/>
  <c r="P726" i="1"/>
  <c r="T726" i="1" s="1"/>
  <c r="Q725" i="1"/>
  <c r="W724" i="1"/>
  <c r="R724" i="1"/>
  <c r="I724" i="1"/>
  <c r="AF723" i="1"/>
  <c r="AE723" i="1"/>
  <c r="Q723" i="1"/>
  <c r="P723" i="1"/>
  <c r="V723" i="1" s="1"/>
  <c r="AD723" i="1"/>
  <c r="AF722" i="1"/>
  <c r="AE722" i="1"/>
  <c r="Q722" i="1"/>
  <c r="P722" i="1"/>
  <c r="T722" i="1" s="1"/>
  <c r="AB722" i="1" s="1"/>
  <c r="AD722" i="1"/>
  <c r="AF721" i="1"/>
  <c r="AE721" i="1"/>
  <c r="Q721" i="1"/>
  <c r="P721" i="1"/>
  <c r="T721" i="1" s="1"/>
  <c r="AF719" i="1"/>
  <c r="AE719" i="1"/>
  <c r="Q719" i="1"/>
  <c r="P719" i="1"/>
  <c r="AF718" i="1"/>
  <c r="AE718" i="1"/>
  <c r="Q718" i="1"/>
  <c r="P718" i="1"/>
  <c r="Q717" i="1"/>
  <c r="X716" i="1"/>
  <c r="X724" i="1" s="1"/>
  <c r="W716" i="1"/>
  <c r="R716" i="1"/>
  <c r="I716" i="1"/>
  <c r="Q716" i="1" s="1"/>
  <c r="B716" i="1"/>
  <c r="AF715" i="1"/>
  <c r="AE715" i="1"/>
  <c r="Q715" i="1"/>
  <c r="P715" i="1"/>
  <c r="T715" i="1" s="1"/>
  <c r="AD715" i="1"/>
  <c r="AF714" i="1"/>
  <c r="AE714" i="1"/>
  <c r="Q714" i="1"/>
  <c r="P714" i="1"/>
  <c r="AF713" i="1"/>
  <c r="AE713" i="1"/>
  <c r="Q713" i="1"/>
  <c r="P713" i="1"/>
  <c r="T713" i="1" s="1"/>
  <c r="AD713" i="1"/>
  <c r="AF712" i="1"/>
  <c r="AE712" i="1"/>
  <c r="Q712" i="1"/>
  <c r="P712" i="1"/>
  <c r="AF711" i="1"/>
  <c r="AE711" i="1"/>
  <c r="Q711" i="1"/>
  <c r="P711" i="1"/>
  <c r="AF710" i="1"/>
  <c r="AE710" i="1"/>
  <c r="Q710" i="1"/>
  <c r="P710" i="1"/>
  <c r="AD710" i="1"/>
  <c r="AF709" i="1"/>
  <c r="AE709" i="1"/>
  <c r="Q709" i="1"/>
  <c r="P709" i="1"/>
  <c r="AD709" i="1"/>
  <c r="AF708" i="1"/>
  <c r="AE708" i="1"/>
  <c r="Q708" i="1"/>
  <c r="P708" i="1"/>
  <c r="AF707" i="1"/>
  <c r="AE707" i="1"/>
  <c r="Q707" i="1"/>
  <c r="P707" i="1"/>
  <c r="AD707" i="1"/>
  <c r="AF706" i="1"/>
  <c r="AE706" i="1"/>
  <c r="Q706" i="1"/>
  <c r="P706" i="1"/>
  <c r="AF705" i="1"/>
  <c r="AE705" i="1"/>
  <c r="Q705" i="1"/>
  <c r="P705" i="1"/>
  <c r="V705" i="1" s="1"/>
  <c r="AD705" i="1"/>
  <c r="AF704" i="1"/>
  <c r="AE704" i="1"/>
  <c r="Q704" i="1"/>
  <c r="P704" i="1"/>
  <c r="AD704" i="1"/>
  <c r="AF703" i="1"/>
  <c r="AE703" i="1"/>
  <c r="Q703" i="1"/>
  <c r="P703" i="1"/>
  <c r="T703" i="1" s="1"/>
  <c r="AF702" i="1"/>
  <c r="AE702" i="1"/>
  <c r="Q702" i="1"/>
  <c r="P702" i="1"/>
  <c r="U702" i="1" s="1"/>
  <c r="AF701" i="1"/>
  <c r="AE701" i="1"/>
  <c r="Q701" i="1"/>
  <c r="P701" i="1"/>
  <c r="T701" i="1" s="1"/>
  <c r="AB701" i="1" s="1"/>
  <c r="AD701" i="1"/>
  <c r="AF700" i="1"/>
  <c r="AE700" i="1"/>
  <c r="Q700" i="1"/>
  <c r="P700" i="1"/>
  <c r="Q699" i="1"/>
  <c r="AF696" i="1"/>
  <c r="AE696" i="1"/>
  <c r="Q696" i="1"/>
  <c r="P696" i="1"/>
  <c r="AD696" i="1"/>
  <c r="AF695" i="1"/>
  <c r="AE695" i="1"/>
  <c r="Q695" i="1"/>
  <c r="P695" i="1"/>
  <c r="T695" i="1" s="1"/>
  <c r="AD695" i="1"/>
  <c r="AF694" i="1"/>
  <c r="AE694" i="1"/>
  <c r="Q694" i="1"/>
  <c r="P694" i="1"/>
  <c r="AD694" i="1"/>
  <c r="AF693" i="1"/>
  <c r="AE693" i="1"/>
  <c r="Q693" i="1"/>
  <c r="P693" i="1"/>
  <c r="U693" i="1" s="1"/>
  <c r="AC693" i="1" s="1"/>
  <c r="AD693" i="1"/>
  <c r="AF692" i="1"/>
  <c r="AE692" i="1"/>
  <c r="Q692" i="1"/>
  <c r="P692" i="1"/>
  <c r="AF691" i="1"/>
  <c r="AE691" i="1"/>
  <c r="Q691" i="1"/>
  <c r="P691" i="1"/>
  <c r="U691" i="1" s="1"/>
  <c r="AF690" i="1"/>
  <c r="AE690" i="1"/>
  <c r="Q690" i="1"/>
  <c r="P690" i="1"/>
  <c r="V690" i="1" s="1"/>
  <c r="AD690" i="1"/>
  <c r="AF689" i="1"/>
  <c r="AE689" i="1"/>
  <c r="Q689" i="1"/>
  <c r="P689" i="1"/>
  <c r="AD689" i="1"/>
  <c r="AF688" i="1"/>
  <c r="AE688" i="1"/>
  <c r="Q688" i="1"/>
  <c r="P688" i="1"/>
  <c r="V688" i="1" s="1"/>
  <c r="AF687" i="1"/>
  <c r="AE687" i="1"/>
  <c r="Q687" i="1"/>
  <c r="P687" i="1"/>
  <c r="AD687" i="1"/>
  <c r="AF686" i="1"/>
  <c r="AE686" i="1"/>
  <c r="Q686" i="1"/>
  <c r="P686" i="1"/>
  <c r="T686" i="1" s="1"/>
  <c r="AD272" i="1"/>
  <c r="AD198" i="1"/>
  <c r="AD130" i="1"/>
  <c r="AD127" i="1"/>
  <c r="AD124" i="1"/>
  <c r="AD119" i="1"/>
  <c r="AD117" i="1"/>
  <c r="P348" i="1"/>
  <c r="V348" i="1" s="1"/>
  <c r="P349" i="1"/>
  <c r="P351" i="1"/>
  <c r="T351" i="1" s="1"/>
  <c r="AB351" i="1" s="1"/>
  <c r="P350" i="1"/>
  <c r="U350" i="1" s="1"/>
  <c r="AC350" i="1" s="1"/>
  <c r="P424" i="1"/>
  <c r="V424" i="1" s="1"/>
  <c r="P425" i="1"/>
  <c r="P427" i="1"/>
  <c r="T427" i="1" s="1"/>
  <c r="P426" i="1"/>
  <c r="AD612" i="1"/>
  <c r="P613" i="1"/>
  <c r="AD613" i="1"/>
  <c r="P614" i="1"/>
  <c r="AD614" i="1"/>
  <c r="P615" i="1"/>
  <c r="AD615" i="1"/>
  <c r="P616" i="1"/>
  <c r="AD616" i="1"/>
  <c r="P617" i="1"/>
  <c r="AD617" i="1"/>
  <c r="P618" i="1"/>
  <c r="AD618" i="1"/>
  <c r="P619" i="1"/>
  <c r="P620" i="1"/>
  <c r="AD620" i="1"/>
  <c r="P621" i="1"/>
  <c r="AD621" i="1"/>
  <c r="P622" i="1"/>
  <c r="P626" i="1"/>
  <c r="P627" i="1"/>
  <c r="AD627" i="1"/>
  <c r="P628" i="1"/>
  <c r="AD628" i="1"/>
  <c r="P629" i="1"/>
  <c r="AD629" i="1"/>
  <c r="P630" i="1"/>
  <c r="AD630" i="1"/>
  <c r="P631" i="1"/>
  <c r="AD631" i="1"/>
  <c r="P632" i="1"/>
  <c r="AD632" i="1"/>
  <c r="P633" i="1"/>
  <c r="AD633" i="1"/>
  <c r="P634" i="1"/>
  <c r="AD634" i="1"/>
  <c r="P635" i="1"/>
  <c r="AD635" i="1"/>
  <c r="P636" i="1"/>
  <c r="AD636" i="1"/>
  <c r="P637" i="1"/>
  <c r="AD637" i="1"/>
  <c r="P638" i="1"/>
  <c r="AD638" i="1"/>
  <c r="P639" i="1"/>
  <c r="AD639" i="1"/>
  <c r="P640" i="1"/>
  <c r="P641" i="1"/>
  <c r="V641" i="1" s="1"/>
  <c r="AD641" i="1"/>
  <c r="P644" i="1"/>
  <c r="P645" i="1"/>
  <c r="AD645" i="1"/>
  <c r="P647" i="1"/>
  <c r="AD647" i="1"/>
  <c r="P648" i="1"/>
  <c r="AD648" i="1"/>
  <c r="P649" i="1"/>
  <c r="P652" i="1"/>
  <c r="AD652" i="1"/>
  <c r="P653" i="1"/>
  <c r="T653" i="1" s="1"/>
  <c r="AB653" i="1" s="1"/>
  <c r="AD653" i="1"/>
  <c r="P654" i="1"/>
  <c r="P655" i="1"/>
  <c r="T655" i="1" s="1"/>
  <c r="P658" i="1"/>
  <c r="V658" i="1" s="1"/>
  <c r="AD658" i="1"/>
  <c r="P659" i="1"/>
  <c r="AD659" i="1"/>
  <c r="P660" i="1"/>
  <c r="V660" i="1" s="1"/>
  <c r="AD660" i="1"/>
  <c r="P661" i="1"/>
  <c r="U661" i="1" s="1"/>
  <c r="AD661" i="1"/>
  <c r="P662" i="1"/>
  <c r="U662" i="1" s="1"/>
  <c r="AC662" i="1" s="1"/>
  <c r="AD662" i="1"/>
  <c r="P663" i="1"/>
  <c r="V663" i="1" s="1"/>
  <c r="AD663" i="1"/>
  <c r="P664" i="1"/>
  <c r="U664" i="1" s="1"/>
  <c r="AD664" i="1"/>
  <c r="P665" i="1"/>
  <c r="AD665" i="1"/>
  <c r="P666" i="1"/>
  <c r="U666" i="1" s="1"/>
  <c r="AD666" i="1"/>
  <c r="P667" i="1"/>
  <c r="AD667" i="1"/>
  <c r="P668" i="1"/>
  <c r="U668" i="1" s="1"/>
  <c r="AD668" i="1"/>
  <c r="P669" i="1"/>
  <c r="U669" i="1" s="1"/>
  <c r="AD669" i="1"/>
  <c r="P672" i="1"/>
  <c r="T672" i="1" s="1"/>
  <c r="AD672" i="1"/>
  <c r="P673" i="1"/>
  <c r="P674" i="1"/>
  <c r="T674" i="1" s="1"/>
  <c r="AB674" i="1" s="1"/>
  <c r="AD674" i="1"/>
  <c r="AE612" i="1"/>
  <c r="AF612" i="1"/>
  <c r="AE613" i="1"/>
  <c r="AF613" i="1"/>
  <c r="AE614" i="1"/>
  <c r="AF614" i="1"/>
  <c r="AE615" i="1"/>
  <c r="AF615" i="1"/>
  <c r="AE616" i="1"/>
  <c r="AF616" i="1"/>
  <c r="AE617" i="1"/>
  <c r="AF617" i="1"/>
  <c r="AE618" i="1"/>
  <c r="AF618" i="1"/>
  <c r="AE619" i="1"/>
  <c r="AF619" i="1"/>
  <c r="AE620" i="1"/>
  <c r="AF620" i="1"/>
  <c r="AE621" i="1"/>
  <c r="AF621" i="1"/>
  <c r="AE622" i="1"/>
  <c r="AF622" i="1"/>
  <c r="AE626" i="1"/>
  <c r="AF626" i="1"/>
  <c r="AE627" i="1"/>
  <c r="AF627" i="1"/>
  <c r="AE628" i="1"/>
  <c r="AF628" i="1"/>
  <c r="AE629" i="1"/>
  <c r="AF629" i="1"/>
  <c r="AE630" i="1"/>
  <c r="AF630" i="1"/>
  <c r="AE631" i="1"/>
  <c r="AF631" i="1"/>
  <c r="AE632" i="1"/>
  <c r="AF632" i="1"/>
  <c r="AE633" i="1"/>
  <c r="AF633" i="1"/>
  <c r="AE634" i="1"/>
  <c r="AF634" i="1"/>
  <c r="AE635" i="1"/>
  <c r="AF635" i="1"/>
  <c r="AE636" i="1"/>
  <c r="AF636" i="1"/>
  <c r="AE637" i="1"/>
  <c r="AF637" i="1"/>
  <c r="AF638" i="1"/>
  <c r="AF639" i="1"/>
  <c r="AF640" i="1"/>
  <c r="AF641" i="1"/>
  <c r="AE638" i="1"/>
  <c r="AE639" i="1"/>
  <c r="AE640" i="1"/>
  <c r="AE641" i="1"/>
  <c r="AE644" i="1"/>
  <c r="AF644" i="1"/>
  <c r="AE645" i="1"/>
  <c r="AF645" i="1"/>
  <c r="AE647" i="1"/>
  <c r="AF647" i="1"/>
  <c r="AE648" i="1"/>
  <c r="AF648" i="1"/>
  <c r="AE649" i="1"/>
  <c r="AF649" i="1"/>
  <c r="AE652" i="1"/>
  <c r="AF652" i="1"/>
  <c r="AE653" i="1"/>
  <c r="AF653" i="1"/>
  <c r="AE654" i="1"/>
  <c r="AF654" i="1"/>
  <c r="AE655" i="1"/>
  <c r="AF655" i="1"/>
  <c r="AE658" i="1"/>
  <c r="AF658" i="1"/>
  <c r="AE659" i="1"/>
  <c r="AF659" i="1"/>
  <c r="AE660" i="1"/>
  <c r="AF660" i="1"/>
  <c r="AE661" i="1"/>
  <c r="AF661" i="1"/>
  <c r="AE662" i="1"/>
  <c r="AF662" i="1"/>
  <c r="AE663" i="1"/>
  <c r="AF663" i="1"/>
  <c r="AE664" i="1"/>
  <c r="AF664" i="1"/>
  <c r="AE665" i="1"/>
  <c r="AF665" i="1"/>
  <c r="AE666" i="1"/>
  <c r="AF666" i="1"/>
  <c r="AE667" i="1"/>
  <c r="AF667" i="1"/>
  <c r="AE668" i="1"/>
  <c r="AF668" i="1"/>
  <c r="AE669" i="1"/>
  <c r="AF669" i="1"/>
  <c r="AE672" i="1"/>
  <c r="AF672" i="1"/>
  <c r="AE673" i="1"/>
  <c r="AF673" i="1"/>
  <c r="AE674" i="1"/>
  <c r="AF674" i="1"/>
  <c r="AG676" i="1"/>
  <c r="Y676" i="1"/>
  <c r="X642" i="1"/>
  <c r="X650" i="1" s="1"/>
  <c r="X656" i="1"/>
  <c r="X675" i="1"/>
  <c r="W642" i="1"/>
  <c r="W650" i="1"/>
  <c r="W656" i="1"/>
  <c r="W670" i="1"/>
  <c r="W675" i="1"/>
  <c r="R642" i="1"/>
  <c r="R650" i="1"/>
  <c r="I650" i="1"/>
  <c r="R656" i="1"/>
  <c r="R670" i="1"/>
  <c r="R675" i="1"/>
  <c r="I642" i="1"/>
  <c r="Q642" i="1" s="1"/>
  <c r="I656" i="1"/>
  <c r="I670" i="1"/>
  <c r="Q670" i="1" s="1"/>
  <c r="I675" i="1"/>
  <c r="Q675" i="1" s="1"/>
  <c r="Q674" i="1"/>
  <c r="Q673" i="1"/>
  <c r="Q672" i="1"/>
  <c r="Q671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5" i="1"/>
  <c r="Q654" i="1"/>
  <c r="Q653" i="1"/>
  <c r="Q652" i="1"/>
  <c r="Q651" i="1"/>
  <c r="Q649" i="1"/>
  <c r="Q648" i="1"/>
  <c r="Q647" i="1"/>
  <c r="Q645" i="1"/>
  <c r="Q644" i="1"/>
  <c r="Q643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2" i="1"/>
  <c r="Q618" i="1"/>
  <c r="Q617" i="1"/>
  <c r="Q616" i="1"/>
  <c r="Q615" i="1"/>
  <c r="Q614" i="1"/>
  <c r="Q613" i="1"/>
  <c r="Q612" i="1"/>
  <c r="X442" i="1"/>
  <c r="X366" i="1"/>
  <c r="W414" i="1"/>
  <c r="W338" i="1"/>
  <c r="W422" i="1"/>
  <c r="W346" i="1"/>
  <c r="W428" i="1"/>
  <c r="W442" i="1"/>
  <c r="W366" i="1"/>
  <c r="W447" i="1"/>
  <c r="W371" i="1"/>
  <c r="P318" i="1"/>
  <c r="U318" i="1" s="1"/>
  <c r="P394" i="1"/>
  <c r="P322" i="1"/>
  <c r="U322" i="1" s="1"/>
  <c r="P398" i="1"/>
  <c r="P323" i="1"/>
  <c r="V323" i="1" s="1"/>
  <c r="P399" i="1"/>
  <c r="P325" i="1"/>
  <c r="T325" i="1" s="1"/>
  <c r="P401" i="1"/>
  <c r="U401" i="1" s="1"/>
  <c r="P326" i="1"/>
  <c r="V326" i="1" s="1"/>
  <c r="P402" i="1"/>
  <c r="U402" i="1" s="1"/>
  <c r="P328" i="1"/>
  <c r="U328" i="1" s="1"/>
  <c r="P404" i="1"/>
  <c r="P331" i="1"/>
  <c r="T331" i="1" s="1"/>
  <c r="AB331" i="1" s="1"/>
  <c r="P407" i="1"/>
  <c r="P335" i="1"/>
  <c r="U335" i="1" s="1"/>
  <c r="P411" i="1"/>
  <c r="P337" i="1"/>
  <c r="U337" i="1" s="1"/>
  <c r="P413" i="1"/>
  <c r="P343" i="1"/>
  <c r="U343" i="1" s="1"/>
  <c r="P344" i="1"/>
  <c r="U344" i="1" s="1"/>
  <c r="P420" i="1"/>
  <c r="U420" i="1" s="1"/>
  <c r="P575" i="1"/>
  <c r="P361" i="1"/>
  <c r="P437" i="1"/>
  <c r="P588" i="1"/>
  <c r="U588" i="1" s="1"/>
  <c r="AC588" i="1" s="1"/>
  <c r="R352" i="1"/>
  <c r="R338" i="1"/>
  <c r="R346" i="1"/>
  <c r="R366" i="1"/>
  <c r="P396" i="1"/>
  <c r="R428" i="1"/>
  <c r="R414" i="1"/>
  <c r="P414" i="1" s="1"/>
  <c r="R422" i="1"/>
  <c r="R442" i="1"/>
  <c r="P442" i="1" s="1"/>
  <c r="R505" i="1"/>
  <c r="R491" i="1"/>
  <c r="R499" i="1"/>
  <c r="R519" i="1"/>
  <c r="Q473" i="1"/>
  <c r="Q547" i="1"/>
  <c r="I338" i="1"/>
  <c r="I491" i="1"/>
  <c r="Q491" i="1" s="1"/>
  <c r="I346" i="1"/>
  <c r="I499" i="1"/>
  <c r="Q573" i="1"/>
  <c r="I352" i="1"/>
  <c r="I505" i="1"/>
  <c r="Q505" i="1" s="1"/>
  <c r="I366" i="1"/>
  <c r="I519" i="1"/>
  <c r="Q519" i="1" s="1"/>
  <c r="Q593" i="1"/>
  <c r="AD536" i="1"/>
  <c r="AD537" i="1"/>
  <c r="AD538" i="1"/>
  <c r="AD542" i="1"/>
  <c r="AD544" i="1"/>
  <c r="AD549" i="1"/>
  <c r="AD550" i="1"/>
  <c r="AD551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7" i="1"/>
  <c r="AD568" i="1"/>
  <c r="AD570" i="1"/>
  <c r="AD571" i="1"/>
  <c r="AD572" i="1"/>
  <c r="AD575" i="1"/>
  <c r="P576" i="1"/>
  <c r="U576" i="1" s="1"/>
  <c r="AD576" i="1"/>
  <c r="P577" i="1"/>
  <c r="AD577" i="1"/>
  <c r="P578" i="1"/>
  <c r="U578" i="1" s="1"/>
  <c r="AC578" i="1" s="1"/>
  <c r="AD578" i="1"/>
  <c r="P581" i="1"/>
  <c r="AD581" i="1"/>
  <c r="P582" i="1"/>
  <c r="U582" i="1" s="1"/>
  <c r="AC582" i="1" s="1"/>
  <c r="AD582" i="1"/>
  <c r="P583" i="1"/>
  <c r="AD583" i="1"/>
  <c r="P584" i="1"/>
  <c r="V584" i="1" s="1"/>
  <c r="AD584" i="1"/>
  <c r="P585" i="1"/>
  <c r="AD585" i="1"/>
  <c r="P586" i="1"/>
  <c r="U586" i="1" s="1"/>
  <c r="AC586" i="1" s="1"/>
  <c r="AD586" i="1"/>
  <c r="P587" i="1"/>
  <c r="U587" i="1" s="1"/>
  <c r="AD587" i="1"/>
  <c r="AD588" i="1"/>
  <c r="P589" i="1"/>
  <c r="V589" i="1" s="1"/>
  <c r="AD589" i="1"/>
  <c r="P590" i="1"/>
  <c r="T590" i="1" s="1"/>
  <c r="AD590" i="1"/>
  <c r="P591" i="1"/>
  <c r="AD591" i="1"/>
  <c r="P592" i="1"/>
  <c r="V592" i="1" s="1"/>
  <c r="AD592" i="1"/>
  <c r="P595" i="1"/>
  <c r="AD595" i="1"/>
  <c r="P596" i="1"/>
  <c r="U596" i="1" s="1"/>
  <c r="AD596" i="1"/>
  <c r="P597" i="1"/>
  <c r="AE535" i="1"/>
  <c r="AF535" i="1"/>
  <c r="AE536" i="1"/>
  <c r="AF536" i="1"/>
  <c r="AE537" i="1"/>
  <c r="AF537" i="1"/>
  <c r="AE538" i="1"/>
  <c r="AF538" i="1"/>
  <c r="AE539" i="1"/>
  <c r="AF539" i="1"/>
  <c r="AE540" i="1"/>
  <c r="AF540" i="1"/>
  <c r="AE541" i="1"/>
  <c r="AF541" i="1"/>
  <c r="AE542" i="1"/>
  <c r="AF542" i="1"/>
  <c r="AE543" i="1"/>
  <c r="AF543" i="1"/>
  <c r="AE544" i="1"/>
  <c r="AF544" i="1"/>
  <c r="AE545" i="1"/>
  <c r="AF545" i="1"/>
  <c r="AE549" i="1"/>
  <c r="AF549" i="1"/>
  <c r="AE550" i="1"/>
  <c r="AF550" i="1"/>
  <c r="AE551" i="1"/>
  <c r="AF551" i="1"/>
  <c r="AE552" i="1"/>
  <c r="AF552" i="1"/>
  <c r="AE553" i="1"/>
  <c r="AF553" i="1"/>
  <c r="AE554" i="1"/>
  <c r="AF554" i="1"/>
  <c r="AE555" i="1"/>
  <c r="AF555" i="1"/>
  <c r="AE556" i="1"/>
  <c r="AF556" i="1"/>
  <c r="AE557" i="1"/>
  <c r="AF557" i="1"/>
  <c r="AE558" i="1"/>
  <c r="AF558" i="1"/>
  <c r="AE559" i="1"/>
  <c r="AF559" i="1"/>
  <c r="AE560" i="1"/>
  <c r="AF560" i="1"/>
  <c r="AE561" i="1"/>
  <c r="AF561" i="1"/>
  <c r="AE562" i="1"/>
  <c r="AF562" i="1"/>
  <c r="AE563" i="1"/>
  <c r="AF563" i="1"/>
  <c r="AE564" i="1"/>
  <c r="AF564" i="1"/>
  <c r="AE567" i="1"/>
  <c r="AF567" i="1"/>
  <c r="AE568" i="1"/>
  <c r="AF568" i="1"/>
  <c r="AF570" i="1"/>
  <c r="AF571" i="1"/>
  <c r="AF572" i="1"/>
  <c r="AE570" i="1"/>
  <c r="AE571" i="1"/>
  <c r="AE572" i="1"/>
  <c r="AE575" i="1"/>
  <c r="AF575" i="1"/>
  <c r="AE576" i="1"/>
  <c r="AF576" i="1"/>
  <c r="AE577" i="1"/>
  <c r="AF577" i="1"/>
  <c r="AE578" i="1"/>
  <c r="AF578" i="1"/>
  <c r="AE581" i="1"/>
  <c r="AF581" i="1"/>
  <c r="AE582" i="1"/>
  <c r="AE583" i="1"/>
  <c r="AE584" i="1"/>
  <c r="AE585" i="1"/>
  <c r="AE586" i="1"/>
  <c r="AE587" i="1"/>
  <c r="AE588" i="1"/>
  <c r="AE589" i="1"/>
  <c r="AE590" i="1"/>
  <c r="AE591" i="1"/>
  <c r="AE592" i="1"/>
  <c r="AF582" i="1"/>
  <c r="AF583" i="1"/>
  <c r="AF584" i="1"/>
  <c r="AF585" i="1"/>
  <c r="AF586" i="1"/>
  <c r="AF587" i="1"/>
  <c r="AF588" i="1"/>
  <c r="AF589" i="1"/>
  <c r="AF590" i="1"/>
  <c r="AF591" i="1"/>
  <c r="AF592" i="1"/>
  <c r="AE595" i="1"/>
  <c r="AF595" i="1"/>
  <c r="AE596" i="1"/>
  <c r="AF596" i="1"/>
  <c r="AE597" i="1"/>
  <c r="AF597" i="1"/>
  <c r="AG599" i="1"/>
  <c r="Y599" i="1"/>
  <c r="X565" i="1"/>
  <c r="X573" i="1" s="1"/>
  <c r="X579" i="1"/>
  <c r="X598" i="1"/>
  <c r="Q598" i="1"/>
  <c r="B565" i="1"/>
  <c r="B573" i="1"/>
  <c r="B579" i="1"/>
  <c r="B593" i="1"/>
  <c r="B598" i="1"/>
  <c r="Q597" i="1"/>
  <c r="Q596" i="1"/>
  <c r="Q595" i="1"/>
  <c r="Q594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2" i="1"/>
  <c r="Q571" i="1"/>
  <c r="Q570" i="1"/>
  <c r="Q568" i="1"/>
  <c r="Q567" i="1"/>
  <c r="Q566" i="1"/>
  <c r="P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5" i="1"/>
  <c r="Q544" i="1"/>
  <c r="Q543" i="1"/>
  <c r="Q542" i="1"/>
  <c r="Q541" i="1"/>
  <c r="Q540" i="1"/>
  <c r="Q539" i="1"/>
  <c r="Q538" i="1"/>
  <c r="Q537" i="1"/>
  <c r="Q536" i="1"/>
  <c r="Q535" i="1"/>
  <c r="B39" i="17"/>
  <c r="B53" i="17"/>
  <c r="AG73" i="17"/>
  <c r="Q462" i="1"/>
  <c r="Q463" i="1"/>
  <c r="Q464" i="1"/>
  <c r="Q465" i="1"/>
  <c r="Q466" i="1"/>
  <c r="Q467" i="1"/>
  <c r="Q468" i="1"/>
  <c r="Q469" i="1"/>
  <c r="Q470" i="1"/>
  <c r="Q471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2" i="1"/>
  <c r="Q493" i="1"/>
  <c r="Q494" i="1"/>
  <c r="Q496" i="1"/>
  <c r="Q497" i="1"/>
  <c r="Q498" i="1"/>
  <c r="Q499" i="1"/>
  <c r="Q500" i="1"/>
  <c r="Q501" i="1"/>
  <c r="Q502" i="1"/>
  <c r="Q503" i="1"/>
  <c r="Q504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20" i="1"/>
  <c r="Q521" i="1"/>
  <c r="Q522" i="1"/>
  <c r="Q523" i="1"/>
  <c r="Q461" i="1"/>
  <c r="Q385" i="1"/>
  <c r="Q386" i="1"/>
  <c r="Q387" i="1"/>
  <c r="Q388" i="1"/>
  <c r="Q389" i="1"/>
  <c r="Q390" i="1"/>
  <c r="Q391" i="1"/>
  <c r="Q392" i="1"/>
  <c r="Q393" i="1"/>
  <c r="Q394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5" i="1"/>
  <c r="Q416" i="1"/>
  <c r="Q417" i="1"/>
  <c r="Q420" i="1"/>
  <c r="Q421" i="1"/>
  <c r="Q422" i="1"/>
  <c r="Q423" i="1"/>
  <c r="Q424" i="1"/>
  <c r="Q425" i="1"/>
  <c r="Q426" i="1"/>
  <c r="Q427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384" i="1"/>
  <c r="Q198" i="1"/>
  <c r="Q199" i="1"/>
  <c r="Q200" i="1"/>
  <c r="Q201" i="1"/>
  <c r="Q203" i="1"/>
  <c r="Q218" i="1"/>
  <c r="Q219" i="1"/>
  <c r="Q220" i="1"/>
  <c r="P473" i="1"/>
  <c r="P385" i="1"/>
  <c r="P386" i="1"/>
  <c r="P387" i="1"/>
  <c r="T387" i="1" s="1"/>
  <c r="P388" i="1"/>
  <c r="P389" i="1"/>
  <c r="P390" i="1"/>
  <c r="U390" i="1" s="1"/>
  <c r="AC390" i="1" s="1"/>
  <c r="P391" i="1"/>
  <c r="T391" i="1" s="1"/>
  <c r="AB391" i="1" s="1"/>
  <c r="P392" i="1"/>
  <c r="T392" i="1" s="1"/>
  <c r="AB392" i="1" s="1"/>
  <c r="P393" i="1"/>
  <c r="P400" i="1"/>
  <c r="T400" i="1" s="1"/>
  <c r="P403" i="1"/>
  <c r="T403" i="1" s="1"/>
  <c r="P405" i="1"/>
  <c r="T405" i="1" s="1"/>
  <c r="P406" i="1"/>
  <c r="P408" i="1"/>
  <c r="P409" i="1"/>
  <c r="P410" i="1"/>
  <c r="T410" i="1" s="1"/>
  <c r="AB410" i="1" s="1"/>
  <c r="P412" i="1"/>
  <c r="P416" i="1"/>
  <c r="U416" i="1" s="1"/>
  <c r="P417" i="1"/>
  <c r="T417" i="1" s="1"/>
  <c r="P421" i="1"/>
  <c r="P430" i="1"/>
  <c r="U430" i="1" s="1"/>
  <c r="AC430" i="1" s="1"/>
  <c r="P431" i="1"/>
  <c r="U431" i="1" s="1"/>
  <c r="AC431" i="1" s="1"/>
  <c r="P432" i="1"/>
  <c r="T432" i="1" s="1"/>
  <c r="P433" i="1"/>
  <c r="V433" i="1" s="1"/>
  <c r="P434" i="1"/>
  <c r="U434" i="1" s="1"/>
  <c r="P435" i="1"/>
  <c r="U435" i="1" s="1"/>
  <c r="P436" i="1"/>
  <c r="P438" i="1"/>
  <c r="P439" i="1"/>
  <c r="P440" i="1"/>
  <c r="U440" i="1" s="1"/>
  <c r="AC440" i="1" s="1"/>
  <c r="P441" i="1"/>
  <c r="U441" i="1" s="1"/>
  <c r="AC441" i="1" s="1"/>
  <c r="P444" i="1"/>
  <c r="U444" i="1" s="1"/>
  <c r="P445" i="1"/>
  <c r="P446" i="1"/>
  <c r="P309" i="1"/>
  <c r="T309" i="1" s="1"/>
  <c r="AB309" i="1" s="1"/>
  <c r="P310" i="1"/>
  <c r="P311" i="1"/>
  <c r="V311" i="1" s="1"/>
  <c r="P312" i="1"/>
  <c r="U312" i="1" s="1"/>
  <c r="AC312" i="1" s="1"/>
  <c r="P313" i="1"/>
  <c r="P314" i="1"/>
  <c r="P315" i="1"/>
  <c r="P316" i="1"/>
  <c r="P317" i="1"/>
  <c r="P324" i="1"/>
  <c r="P327" i="1"/>
  <c r="P329" i="1"/>
  <c r="P330" i="1"/>
  <c r="P332" i="1"/>
  <c r="P333" i="1"/>
  <c r="P334" i="1"/>
  <c r="P336" i="1"/>
  <c r="P340" i="1"/>
  <c r="U340" i="1" s="1"/>
  <c r="AC340" i="1" s="1"/>
  <c r="P341" i="1"/>
  <c r="V341" i="1" s="1"/>
  <c r="P345" i="1"/>
  <c r="P354" i="1"/>
  <c r="P355" i="1"/>
  <c r="P356" i="1"/>
  <c r="V356" i="1" s="1"/>
  <c r="P357" i="1"/>
  <c r="P358" i="1"/>
  <c r="P359" i="1"/>
  <c r="P360" i="1"/>
  <c r="P362" i="1"/>
  <c r="U362" i="1" s="1"/>
  <c r="AC362" i="1" s="1"/>
  <c r="P363" i="1"/>
  <c r="P364" i="1"/>
  <c r="U364" i="1" s="1"/>
  <c r="AC364" i="1" s="1"/>
  <c r="P365" i="1"/>
  <c r="P368" i="1"/>
  <c r="U368" i="1" s="1"/>
  <c r="AC368" i="1" s="1"/>
  <c r="P369" i="1"/>
  <c r="P370" i="1"/>
  <c r="U370" i="1" s="1"/>
  <c r="P233" i="1"/>
  <c r="P234" i="1"/>
  <c r="P235" i="1"/>
  <c r="P236" i="1"/>
  <c r="U236" i="1" s="1"/>
  <c r="AC236" i="1" s="1"/>
  <c r="P237" i="1"/>
  <c r="P238" i="1"/>
  <c r="V238" i="1" s="1"/>
  <c r="P239" i="1"/>
  <c r="T239" i="1" s="1"/>
  <c r="AB239" i="1" s="1"/>
  <c r="P240" i="1"/>
  <c r="P241" i="1"/>
  <c r="P242" i="1"/>
  <c r="P159" i="1"/>
  <c r="P160" i="1"/>
  <c r="P161" i="1"/>
  <c r="T161" i="1" s="1"/>
  <c r="P162" i="1"/>
  <c r="P163" i="1"/>
  <c r="P164" i="1"/>
  <c r="P165" i="1"/>
  <c r="T165" i="1" s="1"/>
  <c r="AB165" i="1" s="1"/>
  <c r="P166" i="1"/>
  <c r="T166" i="1" s="1"/>
  <c r="P167" i="1"/>
  <c r="P168" i="1"/>
  <c r="P172" i="1"/>
  <c r="V172" i="1" s="1"/>
  <c r="P173" i="1"/>
  <c r="V173" i="1" s="1"/>
  <c r="P174" i="1"/>
  <c r="P175" i="1"/>
  <c r="P176" i="1"/>
  <c r="T176" i="1" s="1"/>
  <c r="AB176" i="1" s="1"/>
  <c r="P177" i="1"/>
  <c r="U177" i="1" s="1"/>
  <c r="P178" i="1"/>
  <c r="P179" i="1"/>
  <c r="P180" i="1"/>
  <c r="T180" i="1" s="1"/>
  <c r="AB180" i="1" s="1"/>
  <c r="P181" i="1"/>
  <c r="U181" i="1" s="1"/>
  <c r="AC181" i="1" s="1"/>
  <c r="P182" i="1"/>
  <c r="P183" i="1"/>
  <c r="P184" i="1"/>
  <c r="T184" i="1" s="1"/>
  <c r="AB184" i="1" s="1"/>
  <c r="P185" i="1"/>
  <c r="U185" i="1" s="1"/>
  <c r="AC185" i="1" s="1"/>
  <c r="P186" i="1"/>
  <c r="P187" i="1"/>
  <c r="U187" i="1" s="1"/>
  <c r="AC187" i="1" s="1"/>
  <c r="P190" i="1"/>
  <c r="T190" i="1" s="1"/>
  <c r="P191" i="1"/>
  <c r="T191" i="1" s="1"/>
  <c r="P193" i="1"/>
  <c r="V193" i="1" s="1"/>
  <c r="P194" i="1"/>
  <c r="P195" i="1"/>
  <c r="V195" i="1" s="1"/>
  <c r="P200" i="1"/>
  <c r="P201" i="1"/>
  <c r="V201" i="1" s="1"/>
  <c r="P204" i="1"/>
  <c r="T204" i="1" s="1"/>
  <c r="P205" i="1"/>
  <c r="T205" i="1" s="1"/>
  <c r="P206" i="1"/>
  <c r="T206" i="1" s="1"/>
  <c r="P207" i="1"/>
  <c r="P208" i="1"/>
  <c r="U208" i="1" s="1"/>
  <c r="P209" i="1"/>
  <c r="U209" i="1" s="1"/>
  <c r="AC209" i="1" s="1"/>
  <c r="P210" i="1"/>
  <c r="P211" i="1"/>
  <c r="U127" i="1"/>
  <c r="AC127" i="1" s="1"/>
  <c r="AD461" i="1"/>
  <c r="AD463" i="1"/>
  <c r="AD464" i="1"/>
  <c r="AD465" i="1"/>
  <c r="AD466" i="1"/>
  <c r="AD467" i="1"/>
  <c r="AD468" i="1"/>
  <c r="AD469" i="1"/>
  <c r="AD470" i="1"/>
  <c r="AD471" i="1"/>
  <c r="AD476" i="1"/>
  <c r="AD478" i="1"/>
  <c r="AD479" i="1"/>
  <c r="AD480" i="1"/>
  <c r="AD482" i="1"/>
  <c r="AD483" i="1"/>
  <c r="AD484" i="1"/>
  <c r="AD486" i="1"/>
  <c r="AD487" i="1"/>
  <c r="AD488" i="1"/>
  <c r="AD489" i="1"/>
  <c r="AD490" i="1"/>
  <c r="AD493" i="1"/>
  <c r="AD494" i="1"/>
  <c r="AD496" i="1"/>
  <c r="AD497" i="1"/>
  <c r="AD503" i="1"/>
  <c r="AD504" i="1"/>
  <c r="AD507" i="1"/>
  <c r="AD509" i="1"/>
  <c r="AD510" i="1"/>
  <c r="AD511" i="1"/>
  <c r="AD513" i="1"/>
  <c r="AD514" i="1"/>
  <c r="AD515" i="1"/>
  <c r="AD517" i="1"/>
  <c r="AD518" i="1"/>
  <c r="AD521" i="1"/>
  <c r="AD523" i="1"/>
  <c r="AE461" i="1"/>
  <c r="AF461" i="1"/>
  <c r="AE462" i="1"/>
  <c r="AF462" i="1"/>
  <c r="AE463" i="1"/>
  <c r="AF463" i="1"/>
  <c r="AE464" i="1"/>
  <c r="AF464" i="1"/>
  <c r="AE465" i="1"/>
  <c r="AF465" i="1"/>
  <c r="AE466" i="1"/>
  <c r="AF466" i="1"/>
  <c r="AE467" i="1"/>
  <c r="AF467" i="1"/>
  <c r="AE468" i="1"/>
  <c r="AF468" i="1"/>
  <c r="AE469" i="1"/>
  <c r="AF469" i="1"/>
  <c r="AE470" i="1"/>
  <c r="AF470" i="1"/>
  <c r="AE471" i="1"/>
  <c r="AF471" i="1"/>
  <c r="AE475" i="1"/>
  <c r="AF475" i="1"/>
  <c r="AE476" i="1"/>
  <c r="AF476" i="1"/>
  <c r="AE477" i="1"/>
  <c r="AF477" i="1"/>
  <c r="AE478" i="1"/>
  <c r="AF478" i="1"/>
  <c r="AE479" i="1"/>
  <c r="AF479" i="1"/>
  <c r="AE480" i="1"/>
  <c r="AF480" i="1"/>
  <c r="AE481" i="1"/>
  <c r="AF481" i="1"/>
  <c r="AE482" i="1"/>
  <c r="AF482" i="1"/>
  <c r="AE483" i="1"/>
  <c r="AF483" i="1"/>
  <c r="AE484" i="1"/>
  <c r="AF484" i="1"/>
  <c r="AE485" i="1"/>
  <c r="AF485" i="1"/>
  <c r="AE486" i="1"/>
  <c r="AF486" i="1"/>
  <c r="AE487" i="1"/>
  <c r="AF487" i="1"/>
  <c r="AE488" i="1"/>
  <c r="AF488" i="1"/>
  <c r="AE489" i="1"/>
  <c r="AF489" i="1"/>
  <c r="AE490" i="1"/>
  <c r="AF490" i="1"/>
  <c r="AE493" i="1"/>
  <c r="AE494" i="1"/>
  <c r="AE496" i="1"/>
  <c r="AE497" i="1"/>
  <c r="AE498" i="1"/>
  <c r="AF493" i="1"/>
  <c r="AF494" i="1"/>
  <c r="AF497" i="1"/>
  <c r="AF498" i="1"/>
  <c r="AE501" i="1"/>
  <c r="AF501" i="1"/>
  <c r="AE502" i="1"/>
  <c r="AF502" i="1"/>
  <c r="AE503" i="1"/>
  <c r="AF503" i="1"/>
  <c r="AE504" i="1"/>
  <c r="AF504" i="1"/>
  <c r="AE507" i="1"/>
  <c r="AF507" i="1"/>
  <c r="AE508" i="1"/>
  <c r="AF508" i="1"/>
  <c r="AE509" i="1"/>
  <c r="AF509" i="1"/>
  <c r="AE510" i="1"/>
  <c r="AF510" i="1"/>
  <c r="AE511" i="1"/>
  <c r="AF511" i="1"/>
  <c r="AE512" i="1"/>
  <c r="AF512" i="1"/>
  <c r="AE513" i="1"/>
  <c r="AF513" i="1"/>
  <c r="AE514" i="1"/>
  <c r="AF514" i="1"/>
  <c r="AE515" i="1"/>
  <c r="AF515" i="1"/>
  <c r="AE516" i="1"/>
  <c r="AF516" i="1"/>
  <c r="AE517" i="1"/>
  <c r="AF517" i="1"/>
  <c r="AE518" i="1"/>
  <c r="AF518" i="1"/>
  <c r="AE521" i="1"/>
  <c r="AF521" i="1"/>
  <c r="AE522" i="1"/>
  <c r="AF522" i="1"/>
  <c r="AF523" i="1"/>
  <c r="AE523" i="1"/>
  <c r="AG525" i="1"/>
  <c r="Y525" i="1"/>
  <c r="R524" i="1"/>
  <c r="I524" i="1"/>
  <c r="B491" i="1"/>
  <c r="B499" i="1"/>
  <c r="B505" i="1"/>
  <c r="B519" i="1"/>
  <c r="AD424" i="1"/>
  <c r="P384" i="1"/>
  <c r="AD384" i="1"/>
  <c r="AD385" i="1"/>
  <c r="U386" i="1"/>
  <c r="AC386" i="1" s="1"/>
  <c r="AD386" i="1"/>
  <c r="AD387" i="1"/>
  <c r="AD388" i="1"/>
  <c r="AD389" i="1"/>
  <c r="T390" i="1"/>
  <c r="AD390" i="1"/>
  <c r="AD391" i="1"/>
  <c r="AD392" i="1"/>
  <c r="AD393" i="1"/>
  <c r="AD394" i="1"/>
  <c r="AD399" i="1"/>
  <c r="AD401" i="1"/>
  <c r="AD402" i="1"/>
  <c r="AD403" i="1"/>
  <c r="AD405" i="1"/>
  <c r="AD407" i="1"/>
  <c r="AD409" i="1"/>
  <c r="AD410" i="1"/>
  <c r="AD411" i="1"/>
  <c r="AD413" i="1"/>
  <c r="AD416" i="1"/>
  <c r="AD417" i="1"/>
  <c r="AD419" i="1"/>
  <c r="AD420" i="1"/>
  <c r="AD421" i="1"/>
  <c r="V425" i="1"/>
  <c r="AD426" i="1"/>
  <c r="V427" i="1"/>
  <c r="AD430" i="1"/>
  <c r="AD431" i="1"/>
  <c r="AD432" i="1"/>
  <c r="AD433" i="1"/>
  <c r="T434" i="1"/>
  <c r="AD434" i="1"/>
  <c r="AD435" i="1"/>
  <c r="AD436" i="1"/>
  <c r="U437" i="1"/>
  <c r="AD437" i="1"/>
  <c r="AD438" i="1"/>
  <c r="U439" i="1"/>
  <c r="AD439" i="1"/>
  <c r="T440" i="1"/>
  <c r="AB440" i="1" s="1"/>
  <c r="AD440" i="1"/>
  <c r="AD441" i="1"/>
  <c r="T444" i="1"/>
  <c r="AD444" i="1"/>
  <c r="AD445" i="1"/>
  <c r="AD446" i="1"/>
  <c r="AF384" i="1"/>
  <c r="AF385" i="1"/>
  <c r="AF386" i="1"/>
  <c r="AF387" i="1"/>
  <c r="AF388" i="1"/>
  <c r="AF389" i="1"/>
  <c r="AF393" i="1"/>
  <c r="AF394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7" i="1"/>
  <c r="AF419" i="1"/>
  <c r="AF420" i="1"/>
  <c r="AF421" i="1"/>
  <c r="AF424" i="1"/>
  <c r="AF428" i="1" s="1"/>
  <c r="AF425" i="1"/>
  <c r="AF426" i="1"/>
  <c r="AF427" i="1"/>
  <c r="AF430" i="1"/>
  <c r="AF431" i="1"/>
  <c r="AF438" i="1"/>
  <c r="AF439" i="1"/>
  <c r="AF440" i="1"/>
  <c r="AF441" i="1"/>
  <c r="AF444" i="1"/>
  <c r="AF445" i="1"/>
  <c r="AF446" i="1"/>
  <c r="AG448" i="1"/>
  <c r="Y448" i="1"/>
  <c r="X414" i="1"/>
  <c r="X422" i="1" s="1"/>
  <c r="X428" i="1"/>
  <c r="X447" i="1"/>
  <c r="R447" i="1"/>
  <c r="Q447" i="1"/>
  <c r="B414" i="1"/>
  <c r="B422" i="1"/>
  <c r="B428" i="1"/>
  <c r="B442" i="1"/>
  <c r="B447" i="1"/>
  <c r="X262" i="1"/>
  <c r="X270" i="1" s="1"/>
  <c r="X338" i="1"/>
  <c r="X346" i="1" s="1"/>
  <c r="X276" i="1"/>
  <c r="X54" i="1" s="1"/>
  <c r="X53" i="17" s="1"/>
  <c r="X352" i="1"/>
  <c r="X295" i="1"/>
  <c r="X371" i="1"/>
  <c r="P84" i="1"/>
  <c r="U84" i="1" s="1"/>
  <c r="W262" i="1"/>
  <c r="W270" i="1"/>
  <c r="AD233" i="1"/>
  <c r="AD309" i="1"/>
  <c r="AD160" i="1"/>
  <c r="AD234" i="1"/>
  <c r="AD310" i="1"/>
  <c r="AD161" i="1"/>
  <c r="AD235" i="1"/>
  <c r="AD236" i="1"/>
  <c r="AD312" i="1"/>
  <c r="AD163" i="1"/>
  <c r="AD238" i="1"/>
  <c r="AD314" i="1"/>
  <c r="AD165" i="1"/>
  <c r="AD239" i="1"/>
  <c r="AD315" i="1"/>
  <c r="AD240" i="1"/>
  <c r="AD316" i="1"/>
  <c r="AD317" i="1"/>
  <c r="AD242" i="1"/>
  <c r="AD318" i="1"/>
  <c r="AD232" i="1"/>
  <c r="AD308" i="1"/>
  <c r="AD246" i="1"/>
  <c r="AD322" i="1"/>
  <c r="AD173" i="1"/>
  <c r="AD247" i="1"/>
  <c r="AD323" i="1"/>
  <c r="AD174" i="1"/>
  <c r="AD248" i="1"/>
  <c r="AD324" i="1"/>
  <c r="AD175" i="1"/>
  <c r="AD249" i="1"/>
  <c r="AD325" i="1"/>
  <c r="AD250" i="1"/>
  <c r="AD326" i="1"/>
  <c r="AD251" i="1"/>
  <c r="AD327" i="1"/>
  <c r="AD178" i="1"/>
  <c r="AD179" i="1"/>
  <c r="AD253" i="1"/>
  <c r="AD329" i="1"/>
  <c r="AD180" i="1"/>
  <c r="AD254" i="1"/>
  <c r="AD330" i="1"/>
  <c r="AD255" i="1"/>
  <c r="AD331" i="1"/>
  <c r="AD182" i="1"/>
  <c r="AD256" i="1"/>
  <c r="AD257" i="1"/>
  <c r="AD258" i="1"/>
  <c r="AD259" i="1"/>
  <c r="AD261" i="1"/>
  <c r="AD333" i="1"/>
  <c r="AD334" i="1"/>
  <c r="AD335" i="1"/>
  <c r="AD186" i="1"/>
  <c r="AD337" i="1"/>
  <c r="AD190" i="1"/>
  <c r="AD264" i="1"/>
  <c r="AD340" i="1"/>
  <c r="AD265" i="1"/>
  <c r="AD341" i="1"/>
  <c r="AD267" i="1"/>
  <c r="AD194" i="1"/>
  <c r="AD268" i="1"/>
  <c r="AD344" i="1"/>
  <c r="AD195" i="1"/>
  <c r="AD269" i="1"/>
  <c r="AD345" i="1"/>
  <c r="AD274" i="1"/>
  <c r="AD350" i="1"/>
  <c r="AD275" i="1"/>
  <c r="AD273" i="1"/>
  <c r="AD351" i="1"/>
  <c r="AD278" i="1"/>
  <c r="AD354" i="1"/>
  <c r="AD205" i="1"/>
  <c r="AD206" i="1"/>
  <c r="AD356" i="1"/>
  <c r="AD207" i="1"/>
  <c r="AD281" i="1"/>
  <c r="AD357" i="1"/>
  <c r="AD208" i="1"/>
  <c r="AD282" i="1"/>
  <c r="AD358" i="1"/>
  <c r="AD209" i="1"/>
  <c r="AD283" i="1"/>
  <c r="AD359" i="1"/>
  <c r="AD210" i="1"/>
  <c r="AD360" i="1"/>
  <c r="AD285" i="1"/>
  <c r="AD361" i="1"/>
  <c r="AD362" i="1"/>
  <c r="AD364" i="1"/>
  <c r="AD365" i="1"/>
  <c r="V218" i="1"/>
  <c r="V292" i="1"/>
  <c r="AD368" i="1"/>
  <c r="AD369" i="1"/>
  <c r="AD370" i="1"/>
  <c r="U233" i="1"/>
  <c r="AC233" i="1" s="1"/>
  <c r="U235" i="1"/>
  <c r="AC235" i="1" s="1"/>
  <c r="U316" i="1"/>
  <c r="P158" i="1"/>
  <c r="P232" i="1"/>
  <c r="T232" i="1" s="1"/>
  <c r="P308" i="1"/>
  <c r="V308" i="1" s="1"/>
  <c r="U248" i="1"/>
  <c r="AC248" i="1" s="1"/>
  <c r="U324" i="1"/>
  <c r="AC324" i="1" s="1"/>
  <c r="U775" i="1"/>
  <c r="U175" i="1"/>
  <c r="U252" i="1"/>
  <c r="AC252" i="1" s="1"/>
  <c r="U404" i="1"/>
  <c r="AC404" i="1" s="1"/>
  <c r="U253" i="1"/>
  <c r="AC253" i="1" s="1"/>
  <c r="U255" i="1"/>
  <c r="U107" i="1"/>
  <c r="U331" i="1"/>
  <c r="AC331" i="1" s="1"/>
  <c r="U855" i="1"/>
  <c r="AC855" i="1" s="1"/>
  <c r="U256" i="1"/>
  <c r="AC256" i="1" s="1"/>
  <c r="U333" i="1"/>
  <c r="U186" i="1"/>
  <c r="AC186" i="1" s="1"/>
  <c r="U260" i="1"/>
  <c r="AC260" i="1" s="1"/>
  <c r="U113" i="1"/>
  <c r="AC113" i="1" s="1"/>
  <c r="U265" i="1"/>
  <c r="AC265" i="1" s="1"/>
  <c r="U267" i="1"/>
  <c r="U273" i="1"/>
  <c r="AC273" i="1" s="1"/>
  <c r="U279" i="1"/>
  <c r="U206" i="1"/>
  <c r="U356" i="1"/>
  <c r="AC356" i="1" s="1"/>
  <c r="U282" i="1"/>
  <c r="AC282" i="1" s="1"/>
  <c r="U283" i="1"/>
  <c r="AC283" i="1" s="1"/>
  <c r="U359" i="1"/>
  <c r="AC359" i="1" s="1"/>
  <c r="U360" i="1"/>
  <c r="U136" i="1"/>
  <c r="P957" i="1"/>
  <c r="U957" i="1" s="1"/>
  <c r="U361" i="1"/>
  <c r="U665" i="1"/>
  <c r="U212" i="1"/>
  <c r="AC212" i="1" s="1"/>
  <c r="U287" i="1"/>
  <c r="U214" i="1"/>
  <c r="AC214" i="1" s="1"/>
  <c r="U218" i="1"/>
  <c r="U293" i="1"/>
  <c r="AC293" i="1" s="1"/>
  <c r="U294" i="1"/>
  <c r="AC294" i="1" s="1"/>
  <c r="T237" i="1"/>
  <c r="AB237" i="1" s="1"/>
  <c r="T313" i="1"/>
  <c r="T91" i="1"/>
  <c r="AB91" i="1" s="1"/>
  <c r="T839" i="1"/>
  <c r="AB839" i="1" s="1"/>
  <c r="T912" i="1"/>
  <c r="T317" i="1"/>
  <c r="AB317" i="1" s="1"/>
  <c r="T101" i="1"/>
  <c r="AB101" i="1" s="1"/>
  <c r="T401" i="1"/>
  <c r="T849" i="1"/>
  <c r="T922" i="1"/>
  <c r="AB922" i="1" s="1"/>
  <c r="T103" i="1"/>
  <c r="T924" i="1"/>
  <c r="AB924" i="1" s="1"/>
  <c r="T252" i="1"/>
  <c r="T254" i="1"/>
  <c r="AB254" i="1" s="1"/>
  <c r="T259" i="1"/>
  <c r="AB259" i="1" s="1"/>
  <c r="T260" i="1"/>
  <c r="T113" i="1"/>
  <c r="T861" i="1"/>
  <c r="T934" i="1"/>
  <c r="T340" i="1"/>
  <c r="T117" i="1"/>
  <c r="T792" i="1"/>
  <c r="T938" i="1"/>
  <c r="AB938" i="1" s="1"/>
  <c r="T267" i="1"/>
  <c r="AB267" i="1" s="1"/>
  <c r="T199" i="1"/>
  <c r="T273" i="1"/>
  <c r="T279" i="1"/>
  <c r="AB279" i="1" s="1"/>
  <c r="T280" i="1"/>
  <c r="AB280" i="1" s="1"/>
  <c r="T282" i="1"/>
  <c r="AB282" i="1" s="1"/>
  <c r="T283" i="1"/>
  <c r="AB283" i="1" s="1"/>
  <c r="T359" i="1"/>
  <c r="T435" i="1"/>
  <c r="AB435" i="1" s="1"/>
  <c r="T663" i="1"/>
  <c r="T737" i="1"/>
  <c r="AB737" i="1" s="1"/>
  <c r="T883" i="1"/>
  <c r="T284" i="1"/>
  <c r="AB284" i="1" s="1"/>
  <c r="T212" i="1"/>
  <c r="AB212" i="1" s="1"/>
  <c r="T362" i="1"/>
  <c r="T287" i="1"/>
  <c r="AB287" i="1" s="1"/>
  <c r="T364" i="1"/>
  <c r="T218" i="1"/>
  <c r="T293" i="1"/>
  <c r="AB293" i="1" s="1"/>
  <c r="T220" i="1"/>
  <c r="AB220" i="1" s="1"/>
  <c r="R114" i="1"/>
  <c r="R122" i="1"/>
  <c r="P122" i="1" s="1"/>
  <c r="R270" i="1"/>
  <c r="R128" i="1"/>
  <c r="R142" i="1"/>
  <c r="P142" i="1" s="1"/>
  <c r="R147" i="1"/>
  <c r="P221" i="1"/>
  <c r="R295" i="1"/>
  <c r="R371" i="1"/>
  <c r="Q294" i="1"/>
  <c r="I188" i="1"/>
  <c r="I196" i="1"/>
  <c r="I202" i="1"/>
  <c r="Q202" i="1" s="1"/>
  <c r="I216" i="1"/>
  <c r="P216" i="1" s="1"/>
  <c r="I290" i="1"/>
  <c r="P290" i="1" s="1"/>
  <c r="Q221" i="1"/>
  <c r="I262" i="1"/>
  <c r="I270" i="1"/>
  <c r="P276" i="1"/>
  <c r="I371" i="1"/>
  <c r="AE308" i="1"/>
  <c r="AF308" i="1"/>
  <c r="AE309" i="1"/>
  <c r="AF309" i="1"/>
  <c r="AE310" i="1"/>
  <c r="AF310" i="1"/>
  <c r="AF314" i="1"/>
  <c r="AF315" i="1"/>
  <c r="AF316" i="1"/>
  <c r="AE311" i="1"/>
  <c r="AF311" i="1"/>
  <c r="AE312" i="1"/>
  <c r="AF312" i="1"/>
  <c r="AF313" i="1"/>
  <c r="AF317" i="1"/>
  <c r="AF318" i="1"/>
  <c r="AE313" i="1"/>
  <c r="AE314" i="1"/>
  <c r="AE315" i="1"/>
  <c r="AE316" i="1"/>
  <c r="AE317" i="1"/>
  <c r="AE318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E340" i="1"/>
  <c r="AE341" i="1"/>
  <c r="AE343" i="1"/>
  <c r="AE344" i="1"/>
  <c r="AE345" i="1"/>
  <c r="AF340" i="1"/>
  <c r="AF341" i="1"/>
  <c r="AF343" i="1"/>
  <c r="AF344" i="1"/>
  <c r="AF345" i="1"/>
  <c r="AE348" i="1"/>
  <c r="AF348" i="1"/>
  <c r="AE349" i="1"/>
  <c r="AF349" i="1"/>
  <c r="AE350" i="1"/>
  <c r="AE351" i="1"/>
  <c r="AF350" i="1"/>
  <c r="AF351" i="1"/>
  <c r="AE354" i="1"/>
  <c r="AF354" i="1"/>
  <c r="AE355" i="1"/>
  <c r="AF355" i="1"/>
  <c r="AF356" i="1"/>
  <c r="AF357" i="1"/>
  <c r="AF358" i="1"/>
  <c r="AF359" i="1"/>
  <c r="AF360" i="1"/>
  <c r="AF361" i="1"/>
  <c r="AF362" i="1"/>
  <c r="AF363" i="1"/>
  <c r="AF364" i="1"/>
  <c r="AF365" i="1"/>
  <c r="AE356" i="1"/>
  <c r="AE357" i="1"/>
  <c r="AE358" i="1"/>
  <c r="AE359" i="1"/>
  <c r="AE360" i="1"/>
  <c r="AE361" i="1"/>
  <c r="AE362" i="1"/>
  <c r="AE363" i="1"/>
  <c r="AE364" i="1"/>
  <c r="AE365" i="1"/>
  <c r="AE368" i="1"/>
  <c r="AF368" i="1"/>
  <c r="AE369" i="1"/>
  <c r="AF369" i="1"/>
  <c r="AE370" i="1"/>
  <c r="AF370" i="1"/>
  <c r="AG372" i="1"/>
  <c r="Y372" i="1"/>
  <c r="B338" i="1"/>
  <c r="B352" i="1"/>
  <c r="B366" i="1"/>
  <c r="B371" i="1"/>
  <c r="AG74" i="1"/>
  <c r="Y74" i="1"/>
  <c r="Y73" i="17" s="1"/>
  <c r="AF71" i="1"/>
  <c r="AF52" i="1"/>
  <c r="AF50" i="1"/>
  <c r="AF38" i="1"/>
  <c r="AF36" i="1"/>
  <c r="AF34" i="1"/>
  <c r="AF32" i="1"/>
  <c r="AF30" i="1"/>
  <c r="AF28" i="1"/>
  <c r="AF26" i="1"/>
  <c r="AF24" i="1"/>
  <c r="B21" i="17"/>
  <c r="AG148" i="1"/>
  <c r="Y148" i="1"/>
  <c r="AF146" i="1"/>
  <c r="AE146" i="1"/>
  <c r="AF145" i="1"/>
  <c r="AE145" i="1"/>
  <c r="AF144" i="1"/>
  <c r="AE144" i="1"/>
  <c r="AF140" i="1"/>
  <c r="AE138" i="1"/>
  <c r="AE137" i="1"/>
  <c r="AF130" i="1"/>
  <c r="AE130" i="1"/>
  <c r="AF127" i="1"/>
  <c r="AE127" i="1"/>
  <c r="AF126" i="1"/>
  <c r="AE126" i="1"/>
  <c r="AF125" i="1"/>
  <c r="AF124" i="1"/>
  <c r="AE124" i="1"/>
  <c r="AE120" i="1"/>
  <c r="AE119" i="1"/>
  <c r="AF113" i="1"/>
  <c r="AF112" i="1"/>
  <c r="AF111" i="1"/>
  <c r="AF110" i="1"/>
  <c r="AE110" i="1"/>
  <c r="AF109" i="1"/>
  <c r="AF108" i="1"/>
  <c r="AF107" i="1"/>
  <c r="AE107" i="1"/>
  <c r="AF106" i="1"/>
  <c r="AF105" i="1"/>
  <c r="AF104" i="1"/>
  <c r="AF103" i="1"/>
  <c r="AF102" i="1"/>
  <c r="AF101" i="1"/>
  <c r="AF100" i="1"/>
  <c r="AE100" i="1"/>
  <c r="AF99" i="1"/>
  <c r="AF98" i="1"/>
  <c r="AE98" i="1"/>
  <c r="AG222" i="1"/>
  <c r="AF220" i="1"/>
  <c r="AE220" i="1"/>
  <c r="AF219" i="1"/>
  <c r="AE219" i="1"/>
  <c r="AF218" i="1"/>
  <c r="AE218" i="1"/>
  <c r="B216" i="1"/>
  <c r="AF215" i="1"/>
  <c r="AE215" i="1"/>
  <c r="AF214" i="1"/>
  <c r="AE214" i="1"/>
  <c r="AF213" i="1"/>
  <c r="AE213" i="1"/>
  <c r="AF212" i="1"/>
  <c r="AE212" i="1"/>
  <c r="AF211" i="1"/>
  <c r="AE211" i="1"/>
  <c r="AF210" i="1"/>
  <c r="AE210" i="1"/>
  <c r="AF209" i="1"/>
  <c r="AE209" i="1"/>
  <c r="AF208" i="1"/>
  <c r="AE208" i="1"/>
  <c r="AF207" i="1"/>
  <c r="AE207" i="1"/>
  <c r="AE204" i="1"/>
  <c r="AE205" i="1"/>
  <c r="AE206" i="1"/>
  <c r="AF206" i="1"/>
  <c r="AF204" i="1"/>
  <c r="AF205" i="1"/>
  <c r="B202" i="1"/>
  <c r="AF201" i="1"/>
  <c r="AE201" i="1"/>
  <c r="AF200" i="1"/>
  <c r="AE200" i="1"/>
  <c r="AF199" i="1"/>
  <c r="AE199" i="1"/>
  <c r="AF198" i="1"/>
  <c r="AE198" i="1"/>
  <c r="B196" i="1"/>
  <c r="AF195" i="1"/>
  <c r="AE195" i="1"/>
  <c r="AF194" i="1"/>
  <c r="AE194" i="1"/>
  <c r="AF193" i="1"/>
  <c r="AE193" i="1"/>
  <c r="AF191" i="1"/>
  <c r="AE191" i="1"/>
  <c r="AF190" i="1"/>
  <c r="AE190" i="1"/>
  <c r="B188" i="1"/>
  <c r="AF187" i="1"/>
  <c r="AE187" i="1"/>
  <c r="AF186" i="1"/>
  <c r="AE186" i="1"/>
  <c r="AF185" i="1"/>
  <c r="AE185" i="1"/>
  <c r="AF184" i="1"/>
  <c r="AE184" i="1"/>
  <c r="AF183" i="1"/>
  <c r="AE183" i="1"/>
  <c r="AF182" i="1"/>
  <c r="AE182" i="1"/>
  <c r="AF181" i="1"/>
  <c r="AE181" i="1"/>
  <c r="AF180" i="1"/>
  <c r="AE180" i="1"/>
  <c r="AF179" i="1"/>
  <c r="AE179" i="1"/>
  <c r="AF178" i="1"/>
  <c r="AE178" i="1"/>
  <c r="AF177" i="1"/>
  <c r="AE177" i="1"/>
  <c r="AF176" i="1"/>
  <c r="AE176" i="1"/>
  <c r="AF175" i="1"/>
  <c r="AE175" i="1"/>
  <c r="AE172" i="1"/>
  <c r="AE173" i="1"/>
  <c r="AE174" i="1"/>
  <c r="AF174" i="1"/>
  <c r="AF173" i="1"/>
  <c r="AF172" i="1"/>
  <c r="AG296" i="1"/>
  <c r="Y296" i="1"/>
  <c r="AF294" i="1"/>
  <c r="AE294" i="1"/>
  <c r="AF293" i="1"/>
  <c r="AE293" i="1"/>
  <c r="AF292" i="1"/>
  <c r="AE292" i="1"/>
  <c r="AF288" i="1"/>
  <c r="AE288" i="1"/>
  <c r="AF289" i="1"/>
  <c r="AE289" i="1"/>
  <c r="AF287" i="1"/>
  <c r="AE287" i="1"/>
  <c r="AF286" i="1"/>
  <c r="AE286" i="1"/>
  <c r="AF285" i="1"/>
  <c r="AE285" i="1"/>
  <c r="AF284" i="1"/>
  <c r="AE284" i="1"/>
  <c r="AF283" i="1"/>
  <c r="AE283" i="1"/>
  <c r="AF282" i="1"/>
  <c r="AE282" i="1"/>
  <c r="AF281" i="1"/>
  <c r="AE281" i="1"/>
  <c r="AF280" i="1"/>
  <c r="AE280" i="1"/>
  <c r="AF279" i="1"/>
  <c r="AE279" i="1"/>
  <c r="AF278" i="1"/>
  <c r="AE278" i="1"/>
  <c r="AF275" i="1"/>
  <c r="AE275" i="1"/>
  <c r="AF274" i="1"/>
  <c r="AE274" i="1"/>
  <c r="AF273" i="1"/>
  <c r="AF272" i="1"/>
  <c r="AE273" i="1"/>
  <c r="AE272" i="1"/>
  <c r="AF269" i="1"/>
  <c r="AE269" i="1"/>
  <c r="AF268" i="1"/>
  <c r="AE268" i="1"/>
  <c r="AF267" i="1"/>
  <c r="AE267" i="1"/>
  <c r="AF265" i="1"/>
  <c r="AE265" i="1"/>
  <c r="AF264" i="1"/>
  <c r="AE264" i="1"/>
  <c r="AF257" i="1"/>
  <c r="AF258" i="1"/>
  <c r="AF259" i="1"/>
  <c r="AF260" i="1"/>
  <c r="AF261" i="1"/>
  <c r="AE257" i="1"/>
  <c r="AE258" i="1"/>
  <c r="AE259" i="1"/>
  <c r="AE260" i="1"/>
  <c r="AE261" i="1"/>
  <c r="AF256" i="1"/>
  <c r="AE256" i="1"/>
  <c r="AF255" i="1"/>
  <c r="AE255" i="1"/>
  <c r="AF254" i="1"/>
  <c r="AE254" i="1"/>
  <c r="AF253" i="1"/>
  <c r="AE253" i="1"/>
  <c r="AF252" i="1"/>
  <c r="AE252" i="1"/>
  <c r="AF251" i="1"/>
  <c r="AE251" i="1"/>
  <c r="AF250" i="1"/>
  <c r="AE250" i="1"/>
  <c r="AF249" i="1"/>
  <c r="AE249" i="1"/>
  <c r="AF248" i="1"/>
  <c r="AE248" i="1"/>
  <c r="AF247" i="1"/>
  <c r="AE247" i="1"/>
  <c r="AF246" i="1"/>
  <c r="AE246" i="1"/>
  <c r="AF242" i="1"/>
  <c r="AE242" i="1"/>
  <c r="AF241" i="1"/>
  <c r="AE241" i="1"/>
  <c r="AE240" i="1"/>
  <c r="AE239" i="1"/>
  <c r="AE238" i="1"/>
  <c r="AF237" i="1"/>
  <c r="AE237" i="1"/>
  <c r="AF236" i="1"/>
  <c r="AE236" i="1"/>
  <c r="AF235" i="1"/>
  <c r="AE235" i="1"/>
  <c r="AF234" i="1"/>
  <c r="AE234" i="1"/>
  <c r="AF233" i="1"/>
  <c r="AE233" i="1"/>
  <c r="AF232" i="1"/>
  <c r="AE232" i="1"/>
  <c r="AF168" i="1"/>
  <c r="AE168" i="1"/>
  <c r="AF167" i="1"/>
  <c r="AE167" i="1"/>
  <c r="AE166" i="1"/>
  <c r="AE165" i="1"/>
  <c r="AF165" i="1"/>
  <c r="AE164" i="1"/>
  <c r="AF163" i="1"/>
  <c r="AE163" i="1"/>
  <c r="AF162" i="1"/>
  <c r="AE162" i="1"/>
  <c r="AF161" i="1"/>
  <c r="AE161" i="1"/>
  <c r="AF160" i="1"/>
  <c r="AE160" i="1"/>
  <c r="AF159" i="1"/>
  <c r="AE159" i="1"/>
  <c r="AF158" i="1"/>
  <c r="AE158" i="1"/>
  <c r="AF94" i="1"/>
  <c r="AF93" i="1"/>
  <c r="AF89" i="1"/>
  <c r="AF88" i="1"/>
  <c r="AF87" i="1"/>
  <c r="AF86" i="1"/>
  <c r="AF85" i="1"/>
  <c r="AF84" i="1"/>
  <c r="AF166" i="1"/>
  <c r="AF240" i="1"/>
  <c r="AF239" i="1"/>
  <c r="AF164" i="1"/>
  <c r="AF238" i="1"/>
  <c r="AD508" i="1"/>
  <c r="AB493" i="1"/>
  <c r="AD462" i="1"/>
  <c r="AC477" i="1"/>
  <c r="AC462" i="1"/>
  <c r="U577" i="1"/>
  <c r="AC577" i="1" s="1"/>
  <c r="T673" i="1"/>
  <c r="AB673" i="1" s="1"/>
  <c r="U660" i="1"/>
  <c r="AC660" i="1" s="1"/>
  <c r="T431" i="1"/>
  <c r="AB431" i="1" s="1"/>
  <c r="AB487" i="1"/>
  <c r="AC468" i="1"/>
  <c r="T577" i="1"/>
  <c r="AB577" i="1" s="1"/>
  <c r="V591" i="1"/>
  <c r="V673" i="1"/>
  <c r="V672" i="1"/>
  <c r="U310" i="1"/>
  <c r="AC310" i="1" s="1"/>
  <c r="U314" i="1"/>
  <c r="AC314" i="1" s="1"/>
  <c r="T126" i="1"/>
  <c r="AB126" i="1" s="1"/>
  <c r="T120" i="1"/>
  <c r="AB120" i="1" s="1"/>
  <c r="U126" i="1"/>
  <c r="AC126" i="1" s="1"/>
  <c r="U121" i="1"/>
  <c r="AC121" i="1" s="1"/>
  <c r="U120" i="1"/>
  <c r="AC120" i="1" s="1"/>
  <c r="AD215" i="1"/>
  <c r="AD214" i="1"/>
  <c r="V214" i="1"/>
  <c r="AD213" i="1"/>
  <c r="AD212" i="1"/>
  <c r="V212" i="1"/>
  <c r="AD204" i="1"/>
  <c r="AD349" i="1"/>
  <c r="AE20" i="1"/>
  <c r="AF18" i="1"/>
  <c r="AD425" i="1"/>
  <c r="AB463" i="1"/>
  <c r="T349" i="1"/>
  <c r="AB349" i="1" s="1"/>
  <c r="U94" i="1"/>
  <c r="U93" i="1"/>
  <c r="AC93" i="1" s="1"/>
  <c r="U92" i="1"/>
  <c r="AC92" i="1" s="1"/>
  <c r="U91" i="1"/>
  <c r="U90" i="1"/>
  <c r="U88" i="1"/>
  <c r="U86" i="1"/>
  <c r="T85" i="1"/>
  <c r="V85" i="1"/>
  <c r="AE85" i="1"/>
  <c r="AD85" i="1"/>
  <c r="V146" i="1"/>
  <c r="AD146" i="1" s="1"/>
  <c r="V145" i="1"/>
  <c r="V144" i="1"/>
  <c r="AD141" i="1"/>
  <c r="V141" i="1"/>
  <c r="AD140" i="1"/>
  <c r="V140" i="1"/>
  <c r="AD139" i="1"/>
  <c r="V139" i="1"/>
  <c r="AD138" i="1"/>
  <c r="V138" i="1"/>
  <c r="AD137" i="1"/>
  <c r="AD136" i="1"/>
  <c r="AD135" i="1"/>
  <c r="AD134" i="1"/>
  <c r="AD133" i="1"/>
  <c r="AD132" i="1"/>
  <c r="AD131" i="1"/>
  <c r="V273" i="1"/>
  <c r="AD191" i="1"/>
  <c r="AD116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84" i="1"/>
  <c r="AD94" i="1"/>
  <c r="AD93" i="1"/>
  <c r="AD92" i="1"/>
  <c r="AD91" i="1"/>
  <c r="AD90" i="1"/>
  <c r="AD89" i="1"/>
  <c r="AD88" i="1"/>
  <c r="AD87" i="1"/>
  <c r="AD86" i="1"/>
  <c r="AF17" i="1"/>
  <c r="AB483" i="1"/>
  <c r="T146" i="1"/>
  <c r="T144" i="1"/>
  <c r="T141" i="1"/>
  <c r="AB141" i="1" s="1"/>
  <c r="T139" i="1"/>
  <c r="AB139" i="1" s="1"/>
  <c r="T138" i="1"/>
  <c r="AB138" i="1" s="1"/>
  <c r="T137" i="1"/>
  <c r="AB137" i="1" s="1"/>
  <c r="T136" i="1"/>
  <c r="T134" i="1"/>
  <c r="T133" i="1"/>
  <c r="AB133" i="1" s="1"/>
  <c r="T132" i="1"/>
  <c r="AB132" i="1" s="1"/>
  <c r="T112" i="1"/>
  <c r="AB112" i="1" s="1"/>
  <c r="T111" i="1"/>
  <c r="AB111" i="1" s="1"/>
  <c r="T110" i="1"/>
  <c r="AB110" i="1" s="1"/>
  <c r="T109" i="1"/>
  <c r="AB109" i="1" s="1"/>
  <c r="T108" i="1"/>
  <c r="AB108" i="1" s="1"/>
  <c r="T107" i="1"/>
  <c r="AB107" i="1" s="1"/>
  <c r="T106" i="1"/>
  <c r="AB106" i="1" s="1"/>
  <c r="T105" i="1"/>
  <c r="AB105" i="1" s="1"/>
  <c r="T104" i="1"/>
  <c r="AB104" i="1" s="1"/>
  <c r="T102" i="1"/>
  <c r="AB102" i="1" s="1"/>
  <c r="T100" i="1"/>
  <c r="T99" i="1"/>
  <c r="AB99" i="1" s="1"/>
  <c r="U99" i="1"/>
  <c r="AC99" i="1" s="1"/>
  <c r="T94" i="1"/>
  <c r="AB94" i="1" s="1"/>
  <c r="T93" i="1"/>
  <c r="T92" i="1"/>
  <c r="T90" i="1"/>
  <c r="T88" i="1"/>
  <c r="T87" i="1"/>
  <c r="T86" i="1"/>
  <c r="U146" i="1"/>
  <c r="AC146" i="1" s="1"/>
  <c r="U145" i="1"/>
  <c r="AC145" i="1" s="1"/>
  <c r="U144" i="1"/>
  <c r="U141" i="1"/>
  <c r="AC141" i="1" s="1"/>
  <c r="U140" i="1"/>
  <c r="U138" i="1"/>
  <c r="AC138" i="1" s="1"/>
  <c r="U135" i="1"/>
  <c r="AC135" i="1" s="1"/>
  <c r="U134" i="1"/>
  <c r="U133" i="1"/>
  <c r="AC133" i="1" s="1"/>
  <c r="U132" i="1"/>
  <c r="U131" i="1"/>
  <c r="AC131" i="1" s="1"/>
  <c r="U191" i="1"/>
  <c r="AC191" i="1" s="1"/>
  <c r="U116" i="1"/>
  <c r="U111" i="1"/>
  <c r="AC111" i="1" s="1"/>
  <c r="U110" i="1"/>
  <c r="AC110" i="1" s="1"/>
  <c r="V110" i="1"/>
  <c r="U109" i="1"/>
  <c r="AC109" i="1" s="1"/>
  <c r="U108" i="1"/>
  <c r="AC108" i="1" s="1"/>
  <c r="U106" i="1"/>
  <c r="AC106" i="1" s="1"/>
  <c r="U105" i="1"/>
  <c r="AC105" i="1" s="1"/>
  <c r="U103" i="1"/>
  <c r="U102" i="1"/>
  <c r="AD199" i="1"/>
  <c r="V199" i="1"/>
  <c r="AD193" i="1"/>
  <c r="T193" i="1"/>
  <c r="AB193" i="1" s="1"/>
  <c r="T328" i="1"/>
  <c r="T322" i="1"/>
  <c r="AB322" i="1" s="1"/>
  <c r="U193" i="1"/>
  <c r="AC193" i="1" s="1"/>
  <c r="AD289" i="1"/>
  <c r="V289" i="1"/>
  <c r="V364" i="1"/>
  <c r="S364" i="1" s="1"/>
  <c r="Z364" i="1" s="1"/>
  <c r="V440" i="1"/>
  <c r="AD287" i="1"/>
  <c r="V287" i="1"/>
  <c r="AD286" i="1"/>
  <c r="V286" i="1"/>
  <c r="AD201" i="1"/>
  <c r="AD126" i="1"/>
  <c r="AD125" i="1"/>
  <c r="AD121" i="1"/>
  <c r="AD120" i="1"/>
  <c r="T437" i="1"/>
  <c r="AB437" i="1" s="1"/>
  <c r="Q524" i="1"/>
  <c r="AD348" i="1"/>
  <c r="V136" i="1"/>
  <c r="V132" i="1"/>
  <c r="V106" i="1"/>
  <c r="V102" i="1"/>
  <c r="V92" i="1"/>
  <c r="V88" i="1"/>
  <c r="V200" i="1"/>
  <c r="V183" i="1"/>
  <c r="V179" i="1"/>
  <c r="V175" i="1"/>
  <c r="V165" i="1"/>
  <c r="V282" i="1"/>
  <c r="V265" i="1"/>
  <c r="V256" i="1"/>
  <c r="V252" i="1"/>
  <c r="V248" i="1"/>
  <c r="V234" i="1"/>
  <c r="V370" i="1"/>
  <c r="V336" i="1"/>
  <c r="V314" i="1"/>
  <c r="V432" i="1"/>
  <c r="V390" i="1"/>
  <c r="S390" i="1" s="1"/>
  <c r="Z390" i="1" s="1"/>
  <c r="V386" i="1"/>
  <c r="V135" i="1"/>
  <c r="V131" i="1"/>
  <c r="V121" i="1"/>
  <c r="V113" i="1"/>
  <c r="V109" i="1"/>
  <c r="V105" i="1"/>
  <c r="V91" i="1"/>
  <c r="V87" i="1"/>
  <c r="V208" i="1"/>
  <c r="V204" i="1"/>
  <c r="V191" i="1"/>
  <c r="V178" i="1"/>
  <c r="V164" i="1"/>
  <c r="V160" i="1"/>
  <c r="V269" i="1"/>
  <c r="V264" i="1"/>
  <c r="V259" i="1"/>
  <c r="V255" i="1"/>
  <c r="V251" i="1"/>
  <c r="V247" i="1"/>
  <c r="V233" i="1"/>
  <c r="V359" i="1"/>
  <c r="V355" i="1"/>
  <c r="V334" i="1"/>
  <c r="V435" i="1"/>
  <c r="S435" i="1" s="1"/>
  <c r="Z435" i="1" s="1"/>
  <c r="V431" i="1"/>
  <c r="V405" i="1"/>
  <c r="V134" i="1"/>
  <c r="V120" i="1"/>
  <c r="V112" i="1"/>
  <c r="V108" i="1"/>
  <c r="V104" i="1"/>
  <c r="V100" i="1"/>
  <c r="V94" i="1"/>
  <c r="V90" i="1"/>
  <c r="V86" i="1"/>
  <c r="V207" i="1"/>
  <c r="V275" i="1"/>
  <c r="V258" i="1"/>
  <c r="V254" i="1"/>
  <c r="V250" i="1"/>
  <c r="V246" i="1"/>
  <c r="V240" i="1"/>
  <c r="V358" i="1"/>
  <c r="V340" i="1"/>
  <c r="S340" i="1" s="1"/>
  <c r="Z340" i="1" s="1"/>
  <c r="V316" i="1"/>
  <c r="V312" i="1"/>
  <c r="V444" i="1"/>
  <c r="V439" i="1"/>
  <c r="V434" i="1"/>
  <c r="V430" i="1"/>
  <c r="V416" i="1"/>
  <c r="V403" i="1"/>
  <c r="V392" i="1"/>
  <c r="V388" i="1"/>
  <c r="V137" i="1"/>
  <c r="V133" i="1"/>
  <c r="V126" i="1"/>
  <c r="V111" i="1"/>
  <c r="V107" i="1"/>
  <c r="V103" i="1"/>
  <c r="V99" i="1"/>
  <c r="V93" i="1"/>
  <c r="V89" i="1"/>
  <c r="V210" i="1"/>
  <c r="V194" i="1"/>
  <c r="V184" i="1"/>
  <c r="V162" i="1"/>
  <c r="V283" i="1"/>
  <c r="V253" i="1"/>
  <c r="V239" i="1"/>
  <c r="V362" i="1"/>
  <c r="V357" i="1"/>
  <c r="V315" i="1"/>
  <c r="V400" i="1"/>
  <c r="V387" i="1"/>
  <c r="V344" i="1"/>
  <c r="T344" i="1"/>
  <c r="AB344" i="1" s="1"/>
  <c r="V419" i="1"/>
  <c r="V335" i="1"/>
  <c r="V331" i="1"/>
  <c r="V328" i="1"/>
  <c r="V322" i="1"/>
  <c r="V654" i="1"/>
  <c r="T654" i="1"/>
  <c r="AB654" i="1" s="1"/>
  <c r="U654" i="1"/>
  <c r="AC654" i="1" s="1"/>
  <c r="V587" i="1"/>
  <c r="V583" i="1"/>
  <c r="V581" i="1"/>
  <c r="T575" i="1"/>
  <c r="AB575" i="1" s="1"/>
  <c r="V437" i="1"/>
  <c r="V343" i="1"/>
  <c r="T343" i="1"/>
  <c r="AB343" i="1" s="1"/>
  <c r="V394" i="1"/>
  <c r="P642" i="1"/>
  <c r="AD654" i="1"/>
  <c r="T591" i="1"/>
  <c r="AB591" i="1" s="1"/>
  <c r="T589" i="1"/>
  <c r="AB589" i="1" s="1"/>
  <c r="V577" i="1"/>
  <c r="T335" i="1"/>
  <c r="AB335" i="1" s="1"/>
  <c r="V361" i="1"/>
  <c r="T361" i="1"/>
  <c r="AD649" i="1"/>
  <c r="AD644" i="1"/>
  <c r="T585" i="1"/>
  <c r="AB585" i="1" s="1"/>
  <c r="T348" i="1"/>
  <c r="AB348" i="1" s="1"/>
  <c r="T411" i="1"/>
  <c r="AB411" i="1" s="1"/>
  <c r="T404" i="1"/>
  <c r="AB404" i="1" s="1"/>
  <c r="V401" i="1"/>
  <c r="S401" i="1" s="1"/>
  <c r="Z401" i="1" s="1"/>
  <c r="T399" i="1"/>
  <c r="T398" i="1"/>
  <c r="AB398" i="1" s="1"/>
  <c r="U672" i="1"/>
  <c r="AC672" i="1" s="1"/>
  <c r="T668" i="1"/>
  <c r="AB668" i="1" s="1"/>
  <c r="T666" i="1"/>
  <c r="T664" i="1"/>
  <c r="AB664" i="1" s="1"/>
  <c r="T662" i="1"/>
  <c r="AB662" i="1" s="1"/>
  <c r="T660" i="1"/>
  <c r="AB660" i="1" s="1"/>
  <c r="V659" i="1"/>
  <c r="V665" i="1"/>
  <c r="V667" i="1"/>
  <c r="V669" i="1"/>
  <c r="V653" i="1"/>
  <c r="AE670" i="1"/>
  <c r="V652" i="1"/>
  <c r="V655" i="1"/>
  <c r="T652" i="1"/>
  <c r="AF656" i="1"/>
  <c r="T669" i="1"/>
  <c r="T667" i="1"/>
  <c r="AB667" i="1" s="1"/>
  <c r="T665" i="1"/>
  <c r="AB665" i="1" s="1"/>
  <c r="T661" i="1"/>
  <c r="AB661" i="1" s="1"/>
  <c r="T659" i="1"/>
  <c r="AB659" i="1" s="1"/>
  <c r="U652" i="1"/>
  <c r="AC652" i="1" s="1"/>
  <c r="V582" i="1"/>
  <c r="V585" i="1"/>
  <c r="AC103" i="1"/>
  <c r="AC136" i="1"/>
  <c r="AC140" i="1"/>
  <c r="AF91" i="1"/>
  <c r="AC87" i="1"/>
  <c r="AE90" i="1"/>
  <c r="V345" i="1"/>
  <c r="AB514" i="1"/>
  <c r="AE87" i="1"/>
  <c r="AB103" i="1"/>
  <c r="AB113" i="1"/>
  <c r="AD145" i="1"/>
  <c r="AF92" i="1"/>
  <c r="AB564" i="1"/>
  <c r="AF90" i="1"/>
  <c r="AE84" i="1"/>
  <c r="U101" i="1"/>
  <c r="AC101" i="1" s="1"/>
  <c r="AC107" i="1"/>
  <c r="AB93" i="1"/>
  <c r="AE93" i="1"/>
  <c r="AC90" i="1"/>
  <c r="AC94" i="1"/>
  <c r="AE86" i="1"/>
  <c r="AE94" i="1"/>
  <c r="AE91" i="1"/>
  <c r="AE88" i="1"/>
  <c r="AB100" i="1"/>
  <c r="AB121" i="1"/>
  <c r="W750" i="1"/>
  <c r="W751" i="1" s="1"/>
  <c r="U743" i="1"/>
  <c r="AC743" i="1" s="1"/>
  <c r="U742" i="1"/>
  <c r="AC742" i="1" s="1"/>
  <c r="U736" i="1"/>
  <c r="AC736" i="1" s="1"/>
  <c r="V715" i="1"/>
  <c r="U713" i="1"/>
  <c r="AC713" i="1" s="1"/>
  <c r="V713" i="1"/>
  <c r="U712" i="1"/>
  <c r="AC712" i="1" s="1"/>
  <c r="U711" i="1"/>
  <c r="AC711" i="1" s="1"/>
  <c r="V710" i="1"/>
  <c r="U695" i="1"/>
  <c r="P744" i="1"/>
  <c r="P724" i="1"/>
  <c r="U714" i="1"/>
  <c r="AC714" i="1" s="1"/>
  <c r="T714" i="1"/>
  <c r="AB714" i="1" s="1"/>
  <c r="P716" i="1"/>
  <c r="P730" i="1"/>
  <c r="P698" i="1"/>
  <c r="T741" i="1"/>
  <c r="AB741" i="1" s="1"/>
  <c r="T732" i="1"/>
  <c r="AB732" i="1" s="1"/>
  <c r="T687" i="1"/>
  <c r="AB687" i="1" s="1"/>
  <c r="T688" i="1"/>
  <c r="AB688" i="1" s="1"/>
  <c r="T689" i="1"/>
  <c r="AB689" i="1" s="1"/>
  <c r="T691" i="1"/>
  <c r="AB691" i="1" s="1"/>
  <c r="AD692" i="1"/>
  <c r="V693" i="1"/>
  <c r="Q698" i="1"/>
  <c r="V701" i="1"/>
  <c r="T706" i="1"/>
  <c r="AB706" i="1" s="1"/>
  <c r="U687" i="1"/>
  <c r="AC687" i="1" s="1"/>
  <c r="U688" i="1"/>
  <c r="AC688" i="1" s="1"/>
  <c r="U689" i="1"/>
  <c r="V694" i="1"/>
  <c r="V702" i="1"/>
  <c r="T702" i="1"/>
  <c r="V704" i="1"/>
  <c r="T704" i="1"/>
  <c r="AB704" i="1" s="1"/>
  <c r="T700" i="1"/>
  <c r="AB703" i="1"/>
  <c r="T707" i="1"/>
  <c r="AB707" i="1" s="1"/>
  <c r="T708" i="1"/>
  <c r="T712" i="1"/>
  <c r="AB712" i="1" s="1"/>
  <c r="AB713" i="1"/>
  <c r="AB715" i="1"/>
  <c r="U700" i="1"/>
  <c r="AC700" i="1" s="1"/>
  <c r="AC702" i="1"/>
  <c r="U704" i="1"/>
  <c r="U707" i="1"/>
  <c r="AC707" i="1" s="1"/>
  <c r="U708" i="1"/>
  <c r="AC708" i="1" s="1"/>
  <c r="V703" i="1"/>
  <c r="V706" i="1"/>
  <c r="U719" i="1"/>
  <c r="AC719" i="1" s="1"/>
  <c r="U721" i="1"/>
  <c r="AC721" i="1" s="1"/>
  <c r="U722" i="1"/>
  <c r="AC722" i="1" s="1"/>
  <c r="V722" i="1"/>
  <c r="U729" i="1"/>
  <c r="AC729" i="1" s="1"/>
  <c r="V707" i="1"/>
  <c r="V718" i="1"/>
  <c r="V719" i="1"/>
  <c r="V721" i="1"/>
  <c r="U726" i="1"/>
  <c r="U727" i="1"/>
  <c r="AC727" i="1" s="1"/>
  <c r="U728" i="1"/>
  <c r="AC728" i="1" s="1"/>
  <c r="V708" i="1"/>
  <c r="AD718" i="1"/>
  <c r="AD726" i="1"/>
  <c r="AD730" i="1" s="1"/>
  <c r="V726" i="1"/>
  <c r="V728" i="1"/>
  <c r="V687" i="1"/>
  <c r="V689" i="1"/>
  <c r="V695" i="1"/>
  <c r="V746" i="1"/>
  <c r="V748" i="1"/>
  <c r="V700" i="1"/>
  <c r="V709" i="1"/>
  <c r="V711" i="1"/>
  <c r="V712" i="1"/>
  <c r="V714" i="1"/>
  <c r="V732" i="1"/>
  <c r="V734" i="1"/>
  <c r="V735" i="1"/>
  <c r="V737" i="1"/>
  <c r="V740" i="1"/>
  <c r="V741" i="1"/>
  <c r="V742" i="1"/>
  <c r="V743" i="1"/>
  <c r="U732" i="1"/>
  <c r="AC732" i="1" s="1"/>
  <c r="U734" i="1"/>
  <c r="AC734" i="1" s="1"/>
  <c r="U741" i="1"/>
  <c r="AC741" i="1" s="1"/>
  <c r="T738" i="1"/>
  <c r="AB738" i="1" s="1"/>
  <c r="AD746" i="1"/>
  <c r="V888" i="1"/>
  <c r="U860" i="1"/>
  <c r="AC860" i="1" s="1"/>
  <c r="V860" i="1"/>
  <c r="T857" i="1"/>
  <c r="T854" i="1"/>
  <c r="AB854" i="1" s="1"/>
  <c r="V837" i="1"/>
  <c r="AF890" i="1"/>
  <c r="AF862" i="1"/>
  <c r="V884" i="1"/>
  <c r="V887" i="1"/>
  <c r="T884" i="1"/>
  <c r="T886" i="1"/>
  <c r="AB886" i="1" s="1"/>
  <c r="U875" i="1"/>
  <c r="AC875" i="1" s="1"/>
  <c r="T852" i="1"/>
  <c r="AB852" i="1" s="1"/>
  <c r="U859" i="1"/>
  <c r="AC859" i="1" s="1"/>
  <c r="V834" i="1"/>
  <c r="V835" i="1"/>
  <c r="V833" i="1"/>
  <c r="T836" i="1"/>
  <c r="P895" i="1"/>
  <c r="V873" i="1"/>
  <c r="T855" i="1"/>
  <c r="AB855" i="1" s="1"/>
  <c r="U858" i="1"/>
  <c r="AC858" i="1" s="1"/>
  <c r="T859" i="1"/>
  <c r="AB859" i="1" s="1"/>
  <c r="P862" i="1"/>
  <c r="U857" i="1"/>
  <c r="AC857" i="1" s="1"/>
  <c r="T858" i="1"/>
  <c r="AB858" i="1" s="1"/>
  <c r="AC861" i="1"/>
  <c r="U842" i="1"/>
  <c r="AC842" i="1" s="1"/>
  <c r="T842" i="1"/>
  <c r="U841" i="1"/>
  <c r="AC841" i="1" s="1"/>
  <c r="V839" i="1"/>
  <c r="V815" i="1"/>
  <c r="U786" i="1"/>
  <c r="AC786" i="1" s="1"/>
  <c r="V778" i="1"/>
  <c r="T764" i="1"/>
  <c r="AB764" i="1" s="1"/>
  <c r="P803" i="1"/>
  <c r="Q724" i="1"/>
  <c r="Q730" i="1"/>
  <c r="V811" i="1"/>
  <c r="U801" i="1"/>
  <c r="AC801" i="1" s="1"/>
  <c r="T775" i="1"/>
  <c r="AB775" i="1" s="1"/>
  <c r="U763" i="1"/>
  <c r="AC763" i="1" s="1"/>
  <c r="T800" i="1"/>
  <c r="AB800" i="1" s="1"/>
  <c r="U799" i="1"/>
  <c r="AC799" i="1" s="1"/>
  <c r="U762" i="1"/>
  <c r="AC762" i="1" s="1"/>
  <c r="U764" i="1"/>
  <c r="AC764" i="1" s="1"/>
  <c r="U767" i="1"/>
  <c r="AC767" i="1" s="1"/>
  <c r="U768" i="1"/>
  <c r="U769" i="1"/>
  <c r="AC769" i="1" s="1"/>
  <c r="U773" i="1"/>
  <c r="AC773" i="1" s="1"/>
  <c r="U774" i="1"/>
  <c r="AC774" i="1" s="1"/>
  <c r="U777" i="1"/>
  <c r="AC777" i="1" s="1"/>
  <c r="U778" i="1"/>
  <c r="AC778" i="1" s="1"/>
  <c r="U784" i="1"/>
  <c r="AC784" i="1" s="1"/>
  <c r="U785" i="1"/>
  <c r="AC785" i="1" s="1"/>
  <c r="U787" i="1"/>
  <c r="AC787" i="1" s="1"/>
  <c r="U791" i="1"/>
  <c r="AC791" i="1" s="1"/>
  <c r="U794" i="1"/>
  <c r="AC794" i="1" s="1"/>
  <c r="U795" i="1"/>
  <c r="U796" i="1"/>
  <c r="U805" i="1"/>
  <c r="AC805" i="1" s="1"/>
  <c r="U807" i="1"/>
  <c r="AC807" i="1" s="1"/>
  <c r="U809" i="1"/>
  <c r="U810" i="1"/>
  <c r="AC810" i="1" s="1"/>
  <c r="U813" i="1"/>
  <c r="U814" i="1"/>
  <c r="U815" i="1"/>
  <c r="AC815" i="1" s="1"/>
  <c r="U816" i="1"/>
  <c r="AC816" i="1" s="1"/>
  <c r="V816" i="1"/>
  <c r="V782" i="1"/>
  <c r="R823" i="1"/>
  <c r="V774" i="1"/>
  <c r="T773" i="1"/>
  <c r="AB773" i="1" s="1"/>
  <c r="V766" i="1"/>
  <c r="T763" i="1"/>
  <c r="AB763" i="1" s="1"/>
  <c r="T762" i="1"/>
  <c r="T765" i="1"/>
  <c r="AB765" i="1" s="1"/>
  <c r="T767" i="1"/>
  <c r="AB767" i="1" s="1"/>
  <c r="T768" i="1"/>
  <c r="AB768" i="1" s="1"/>
  <c r="T769" i="1"/>
  <c r="AB769" i="1" s="1"/>
  <c r="T814" i="1"/>
  <c r="AB814" i="1" s="1"/>
  <c r="P817" i="1"/>
  <c r="T786" i="1"/>
  <c r="AB786" i="1" s="1"/>
  <c r="T777" i="1"/>
  <c r="AB777" i="1" s="1"/>
  <c r="P789" i="1"/>
  <c r="P822" i="1"/>
  <c r="T906" i="1"/>
  <c r="T907" i="1"/>
  <c r="AB907" i="1" s="1"/>
  <c r="T908" i="1"/>
  <c r="AB908" i="1" s="1"/>
  <c r="T909" i="1"/>
  <c r="AB909" i="1" s="1"/>
  <c r="T910" i="1"/>
  <c r="AB910" i="1" s="1"/>
  <c r="AD911" i="1"/>
  <c r="V912" i="1"/>
  <c r="U914" i="1"/>
  <c r="AC914" i="1" s="1"/>
  <c r="I969" i="1"/>
  <c r="Q969" i="1" s="1"/>
  <c r="P917" i="1"/>
  <c r="Q917" i="1"/>
  <c r="T927" i="1"/>
  <c r="AB927" i="1" s="1"/>
  <c r="V927" i="1"/>
  <c r="U906" i="1"/>
  <c r="AC906" i="1" s="1"/>
  <c r="U908" i="1"/>
  <c r="AC908" i="1" s="1"/>
  <c r="U909" i="1"/>
  <c r="AC909" i="1" s="1"/>
  <c r="U910" i="1"/>
  <c r="AC910" i="1" s="1"/>
  <c r="V913" i="1"/>
  <c r="U919" i="1"/>
  <c r="AC919" i="1" s="1"/>
  <c r="V925" i="1"/>
  <c r="V929" i="1"/>
  <c r="V930" i="1"/>
  <c r="V931" i="1"/>
  <c r="V932" i="1"/>
  <c r="V934" i="1"/>
  <c r="AD937" i="1"/>
  <c r="AD919" i="1"/>
  <c r="T928" i="1"/>
  <c r="AB928" i="1" s="1"/>
  <c r="T929" i="1"/>
  <c r="AB929" i="1" s="1"/>
  <c r="T930" i="1"/>
  <c r="AB930" i="1" s="1"/>
  <c r="T931" i="1"/>
  <c r="AB931" i="1" s="1"/>
  <c r="T932" i="1"/>
  <c r="AB932" i="1" s="1"/>
  <c r="AB934" i="1"/>
  <c r="P935" i="1"/>
  <c r="AD945" i="1"/>
  <c r="T952" i="1"/>
  <c r="AB952" i="1" s="1"/>
  <c r="T953" i="1"/>
  <c r="AB953" i="1" s="1"/>
  <c r="T954" i="1"/>
  <c r="AB954" i="1" s="1"/>
  <c r="T955" i="1"/>
  <c r="AB955" i="1" s="1"/>
  <c r="AB956" i="1"/>
  <c r="AD957" i="1"/>
  <c r="V958" i="1"/>
  <c r="U961" i="1"/>
  <c r="AC961" i="1" s="1"/>
  <c r="U962" i="1"/>
  <c r="AC962" i="1" s="1"/>
  <c r="V966" i="1"/>
  <c r="V967" i="1"/>
  <c r="U952" i="1"/>
  <c r="AC952" i="1" s="1"/>
  <c r="U953" i="1"/>
  <c r="AC953" i="1" s="1"/>
  <c r="U954" i="1"/>
  <c r="AC954" i="1" s="1"/>
  <c r="U955" i="1"/>
  <c r="AC955" i="1" s="1"/>
  <c r="U956" i="1"/>
  <c r="AC956" i="1" s="1"/>
  <c r="AD965" i="1"/>
  <c r="T966" i="1"/>
  <c r="T967" i="1"/>
  <c r="AB967" i="1" s="1"/>
  <c r="P968" i="1"/>
  <c r="U833" i="1"/>
  <c r="AC833" i="1" s="1"/>
  <c r="U834" i="1"/>
  <c r="AC834" i="1" s="1"/>
  <c r="U835" i="1"/>
  <c r="AC835" i="1" s="1"/>
  <c r="U836" i="1"/>
  <c r="AC836" i="1" s="1"/>
  <c r="U837" i="1"/>
  <c r="AC837" i="1" s="1"/>
  <c r="T838" i="1"/>
  <c r="AB838" i="1" s="1"/>
  <c r="AD839" i="1"/>
  <c r="V840" i="1"/>
  <c r="P844" i="1"/>
  <c r="U838" i="1"/>
  <c r="AC838" i="1" s="1"/>
  <c r="AD846" i="1"/>
  <c r="V847" i="1"/>
  <c r="T847" i="1"/>
  <c r="AB847" i="1" s="1"/>
  <c r="V849" i="1"/>
  <c r="V851" i="1"/>
  <c r="AD832" i="1"/>
  <c r="V841" i="1"/>
  <c r="V846" i="1"/>
  <c r="T846" i="1"/>
  <c r="AB846" i="1" s="1"/>
  <c r="V848" i="1"/>
  <c r="T848" i="1"/>
  <c r="AB848" i="1" s="1"/>
  <c r="V850" i="1"/>
  <c r="T850" i="1"/>
  <c r="AB850" i="1" s="1"/>
  <c r="V852" i="1"/>
  <c r="T853" i="1"/>
  <c r="AB853" i="1" s="1"/>
  <c r="V853" i="1"/>
  <c r="V864" i="1"/>
  <c r="V865" i="1"/>
  <c r="V867" i="1"/>
  <c r="V868" i="1"/>
  <c r="V869" i="1"/>
  <c r="V854" i="1"/>
  <c r="AD864" i="1"/>
  <c r="T864" i="1"/>
  <c r="AB864" i="1" s="1"/>
  <c r="T867" i="1"/>
  <c r="AB867" i="1" s="1"/>
  <c r="T868" i="1"/>
  <c r="AB868" i="1" s="1"/>
  <c r="T869" i="1"/>
  <c r="AB869" i="1" s="1"/>
  <c r="AD872" i="1"/>
  <c r="T878" i="1"/>
  <c r="AB878" i="1" s="1"/>
  <c r="T880" i="1"/>
  <c r="T881" i="1"/>
  <c r="AB881" i="1" s="1"/>
  <c r="T882" i="1"/>
  <c r="AD884" i="1"/>
  <c r="U887" i="1"/>
  <c r="AC887" i="1" s="1"/>
  <c r="U888" i="1"/>
  <c r="AC888" i="1" s="1"/>
  <c r="V892" i="1"/>
  <c r="V893" i="1"/>
  <c r="V894" i="1"/>
  <c r="U878" i="1"/>
  <c r="AC878" i="1" s="1"/>
  <c r="U879" i="1"/>
  <c r="AC879" i="1" s="1"/>
  <c r="T879" i="1"/>
  <c r="V879" i="1"/>
  <c r="U881" i="1"/>
  <c r="AC881" i="1" s="1"/>
  <c r="V881" i="1"/>
  <c r="U882" i="1"/>
  <c r="AC882" i="1" s="1"/>
  <c r="V886" i="1"/>
  <c r="AD892" i="1"/>
  <c r="T892" i="1"/>
  <c r="AB892" i="1" s="1"/>
  <c r="T893" i="1"/>
  <c r="AB893" i="1" s="1"/>
  <c r="T894" i="1"/>
  <c r="AB894" i="1" s="1"/>
  <c r="AD759" i="1"/>
  <c r="V765" i="1"/>
  <c r="P771" i="1"/>
  <c r="AC775" i="1"/>
  <c r="Q771" i="1"/>
  <c r="T791" i="1"/>
  <c r="AB791" i="1" s="1"/>
  <c r="V791" i="1"/>
  <c r="V792" i="1"/>
  <c r="V794" i="1"/>
  <c r="V795" i="1"/>
  <c r="V796" i="1"/>
  <c r="T794" i="1"/>
  <c r="AB794" i="1" s="1"/>
  <c r="T796" i="1"/>
  <c r="AB796" i="1" s="1"/>
  <c r="AD773" i="1"/>
  <c r="AB792" i="1"/>
  <c r="V799" i="1"/>
  <c r="AD799" i="1"/>
  <c r="V801" i="1"/>
  <c r="T805" i="1"/>
  <c r="AB805" i="1" s="1"/>
  <c r="T806" i="1"/>
  <c r="AB806" i="1" s="1"/>
  <c r="T807" i="1"/>
  <c r="AB807" i="1" s="1"/>
  <c r="T808" i="1"/>
  <c r="T809" i="1"/>
  <c r="T812" i="1"/>
  <c r="AB812" i="1" s="1"/>
  <c r="T813" i="1"/>
  <c r="T815" i="1"/>
  <c r="AB815" i="1" s="1"/>
  <c r="AD805" i="1"/>
  <c r="AD817" i="1" s="1"/>
  <c r="V806" i="1"/>
  <c r="V808" i="1"/>
  <c r="V810" i="1"/>
  <c r="V813" i="1"/>
  <c r="T819" i="1"/>
  <c r="AB819" i="1" s="1"/>
  <c r="V819" i="1"/>
  <c r="V820" i="1"/>
  <c r="V821" i="1"/>
  <c r="AD791" i="1"/>
  <c r="V807" i="1"/>
  <c r="V809" i="1"/>
  <c r="V812" i="1"/>
  <c r="AD819" i="1"/>
  <c r="AD822" i="1" s="1"/>
  <c r="T820" i="1"/>
  <c r="AB820" i="1" s="1"/>
  <c r="T821" i="1"/>
  <c r="AB821" i="1" s="1"/>
  <c r="AB849" i="1"/>
  <c r="AE890" i="1"/>
  <c r="AE870" i="1"/>
  <c r="AE862" i="1"/>
  <c r="U911" i="1"/>
  <c r="AC911" i="1" s="1"/>
  <c r="T911" i="1"/>
  <c r="V965" i="1"/>
  <c r="T962" i="1"/>
  <c r="Q963" i="1"/>
  <c r="P943" i="1"/>
  <c r="T940" i="1"/>
  <c r="AB940" i="1" s="1"/>
  <c r="U940" i="1"/>
  <c r="AC940" i="1" s="1"/>
  <c r="U923" i="1"/>
  <c r="AC923" i="1" s="1"/>
  <c r="U922" i="1"/>
  <c r="AC922" i="1" s="1"/>
  <c r="V923" i="1"/>
  <c r="U912" i="1"/>
  <c r="AC912" i="1" s="1"/>
  <c r="T914" i="1"/>
  <c r="AB914" i="1" s="1"/>
  <c r="U920" i="1"/>
  <c r="AC920" i="1" s="1"/>
  <c r="V926" i="1"/>
  <c r="U924" i="1"/>
  <c r="AC924" i="1" s="1"/>
  <c r="U945" i="1"/>
  <c r="AC945" i="1" s="1"/>
  <c r="T945" i="1"/>
  <c r="AB945" i="1" s="1"/>
  <c r="U946" i="1"/>
  <c r="AC946" i="1" s="1"/>
  <c r="V946" i="1"/>
  <c r="U948" i="1"/>
  <c r="AC948" i="1" s="1"/>
  <c r="V948" i="1"/>
  <c r="T947" i="1"/>
  <c r="AB947" i="1" s="1"/>
  <c r="U947" i="1"/>
  <c r="AC947" i="1" s="1"/>
  <c r="V937" i="1"/>
  <c r="U938" i="1"/>
  <c r="AC938" i="1" s="1"/>
  <c r="U942" i="1"/>
  <c r="AC942" i="1" s="1"/>
  <c r="T942" i="1"/>
  <c r="AB942" i="1" s="1"/>
  <c r="U937" i="1"/>
  <c r="AC937" i="1" s="1"/>
  <c r="U941" i="1"/>
  <c r="AC941" i="1" s="1"/>
  <c r="T941" i="1"/>
  <c r="T960" i="1"/>
  <c r="AB960" i="1" s="1"/>
  <c r="T961" i="1"/>
  <c r="AB961" i="1" s="1"/>
  <c r="U874" i="1"/>
  <c r="AC874" i="1" s="1"/>
  <c r="V874" i="1"/>
  <c r="AC885" i="1"/>
  <c r="V861" i="1"/>
  <c r="S861" i="1" s="1"/>
  <c r="Z861" i="1" s="1"/>
  <c r="V856" i="1"/>
  <c r="T441" i="1"/>
  <c r="AB441" i="1" s="1"/>
  <c r="T439" i="1"/>
  <c r="AB439" i="1" s="1"/>
  <c r="U581" i="1"/>
  <c r="AC581" i="1" s="1"/>
  <c r="U583" i="1"/>
  <c r="AC583" i="1" s="1"/>
  <c r="U585" i="1"/>
  <c r="AC585" i="1" s="1"/>
  <c r="U589" i="1"/>
  <c r="AC589" i="1" s="1"/>
  <c r="U591" i="1"/>
  <c r="AC591" i="1" s="1"/>
  <c r="T578" i="1"/>
  <c r="AB578" i="1" s="1"/>
  <c r="AD688" i="1"/>
  <c r="AD708" i="1"/>
  <c r="AD714" i="1"/>
  <c r="AD736" i="1"/>
  <c r="AD761" i="1"/>
  <c r="T802" i="1"/>
  <c r="AB802" i="1" s="1"/>
  <c r="AF817" i="1"/>
  <c r="AD738" i="1"/>
  <c r="V767" i="1"/>
  <c r="V775" i="1"/>
  <c r="T783" i="1"/>
  <c r="AB783" i="1" s="1"/>
  <c r="V786" i="1"/>
  <c r="V773" i="1"/>
  <c r="S773" i="1" s="1"/>
  <c r="Z773" i="1" s="1"/>
  <c r="AI773" i="1" s="1"/>
  <c r="T840" i="1"/>
  <c r="AD842" i="1"/>
  <c r="AD859" i="1"/>
  <c r="AD882" i="1"/>
  <c r="AD893" i="1"/>
  <c r="AD906" i="1"/>
  <c r="V920" i="1"/>
  <c r="AD924" i="1"/>
  <c r="AD941" i="1"/>
  <c r="AD954" i="1"/>
  <c r="AD956" i="1"/>
  <c r="T958" i="1"/>
  <c r="AB958" i="1" s="1"/>
  <c r="AD961" i="1"/>
  <c r="U853" i="1"/>
  <c r="AC853" i="1" s="1"/>
  <c r="U865" i="1"/>
  <c r="U932" i="1"/>
  <c r="AD880" i="1"/>
  <c r="P65" i="1"/>
  <c r="P57" i="1"/>
  <c r="P52" i="1"/>
  <c r="P39" i="1"/>
  <c r="P35" i="1"/>
  <c r="P18" i="1"/>
  <c r="P71" i="1"/>
  <c r="P59" i="1"/>
  <c r="P51" i="1"/>
  <c r="P38" i="1"/>
  <c r="P17" i="1"/>
  <c r="P70" i="1"/>
  <c r="P66" i="1"/>
  <c r="P58" i="1"/>
  <c r="P50" i="1"/>
  <c r="P33" i="1"/>
  <c r="T131" i="1"/>
  <c r="AE131" i="1"/>
  <c r="AD475" i="1"/>
  <c r="U659" i="1"/>
  <c r="AC659" i="1" s="1"/>
  <c r="AD626" i="1"/>
  <c r="AD552" i="1"/>
  <c r="I599" i="1"/>
  <c r="Q599" i="1" s="1"/>
  <c r="Q565" i="1"/>
  <c r="Q624" i="1"/>
  <c r="P624" i="1"/>
  <c r="AD640" i="1"/>
  <c r="P573" i="1"/>
  <c r="U673" i="1"/>
  <c r="AC673" i="1" s="1"/>
  <c r="AD691" i="1"/>
  <c r="AD719" i="1"/>
  <c r="AD763" i="1"/>
  <c r="AD768" i="1"/>
  <c r="T785" i="1"/>
  <c r="AB785" i="1" s="1"/>
  <c r="V764" i="1"/>
  <c r="AF789" i="1"/>
  <c r="T782" i="1"/>
  <c r="V802" i="1"/>
  <c r="V883" i="1"/>
  <c r="AD883" i="1"/>
  <c r="T885" i="1"/>
  <c r="AB885" i="1" s="1"/>
  <c r="AF935" i="1"/>
  <c r="U967" i="1"/>
  <c r="AC967" i="1" s="1"/>
  <c r="V914" i="1"/>
  <c r="AD914" i="1"/>
  <c r="V938" i="1"/>
  <c r="AD938" i="1"/>
  <c r="V962" i="1"/>
  <c r="AD962" i="1"/>
  <c r="T887" i="1"/>
  <c r="AB887" i="1" s="1"/>
  <c r="V919" i="1"/>
  <c r="T919" i="1"/>
  <c r="AF949" i="1"/>
  <c r="V955" i="1"/>
  <c r="AD955" i="1"/>
  <c r="V857" i="1"/>
  <c r="U892" i="1"/>
  <c r="AC892" i="1" s="1"/>
  <c r="U894" i="1"/>
  <c r="AC894" i="1" s="1"/>
  <c r="AE917" i="1"/>
  <c r="V945" i="1"/>
  <c r="AF968" i="1"/>
  <c r="AF59" i="1"/>
  <c r="AF132" i="1"/>
  <c r="AF61" i="1"/>
  <c r="AF133" i="1"/>
  <c r="AC665" i="1"/>
  <c r="AB464" i="1"/>
  <c r="AB466" i="1"/>
  <c r="AB467" i="1"/>
  <c r="AB470" i="1"/>
  <c r="AC852" i="1"/>
  <c r="AC537" i="1"/>
  <c r="AB509" i="1"/>
  <c r="V310" i="1"/>
  <c r="U966" i="1"/>
  <c r="AC966" i="1" s="1"/>
  <c r="V956" i="1"/>
  <c r="U960" i="1"/>
  <c r="AC960" i="1" s="1"/>
  <c r="AD948" i="1"/>
  <c r="T948" i="1"/>
  <c r="AD907" i="1"/>
  <c r="P963" i="1"/>
  <c r="R969" i="1"/>
  <c r="P969" i="1" s="1"/>
  <c r="P949" i="1"/>
  <c r="AF963" i="1"/>
  <c r="AE963" i="1"/>
  <c r="W969" i="1"/>
  <c r="W970" i="1" s="1"/>
  <c r="AE935" i="1"/>
  <c r="AE968" i="1"/>
  <c r="AE949" i="1"/>
  <c r="AF917" i="1"/>
  <c r="U913" i="1"/>
  <c r="AC913" i="1" s="1"/>
  <c r="Q949" i="1"/>
  <c r="U926" i="1"/>
  <c r="AC926" i="1" s="1"/>
  <c r="AE101" i="1"/>
  <c r="V101" i="1"/>
  <c r="T365" i="1"/>
  <c r="AB365" i="1" s="1"/>
  <c r="T350" i="1"/>
  <c r="AB350" i="1" s="1"/>
  <c r="U345" i="1"/>
  <c r="AC345" i="1" s="1"/>
  <c r="V324" i="1"/>
  <c r="V325" i="1"/>
  <c r="V332" i="1"/>
  <c r="U323" i="1"/>
  <c r="AC323" i="1" s="1"/>
  <c r="U325" i="1"/>
  <c r="AC325" i="1" s="1"/>
  <c r="U332" i="1"/>
  <c r="T324" i="1"/>
  <c r="AB325" i="1"/>
  <c r="T332" i="1"/>
  <c r="AB332" i="1" s="1"/>
  <c r="T310" i="1"/>
  <c r="T314" i="1"/>
  <c r="T316" i="1"/>
  <c r="T274" i="1"/>
  <c r="AB274" i="1" s="1"/>
  <c r="V285" i="1"/>
  <c r="V281" i="1"/>
  <c r="V274" i="1"/>
  <c r="U167" i="1"/>
  <c r="AC167" i="1" s="1"/>
  <c r="AC218" i="1"/>
  <c r="AB206" i="1"/>
  <c r="T213" i="1"/>
  <c r="AB213" i="1" s="1"/>
  <c r="AD211" i="1"/>
  <c r="AD200" i="1"/>
  <c r="U194" i="1"/>
  <c r="AC194" i="1" s="1"/>
  <c r="T172" i="1"/>
  <c r="U173" i="1"/>
  <c r="AC173" i="1" s="1"/>
  <c r="AD184" i="1"/>
  <c r="AD176" i="1"/>
  <c r="AD172" i="1"/>
  <c r="U179" i="1"/>
  <c r="AC179" i="1" s="1"/>
  <c r="AD185" i="1"/>
  <c r="T183" i="1"/>
  <c r="AB183" i="1" s="1"/>
  <c r="U183" i="1"/>
  <c r="AC183" i="1" s="1"/>
  <c r="AD187" i="1"/>
  <c r="AD183" i="1"/>
  <c r="AD166" i="1"/>
  <c r="AD162" i="1"/>
  <c r="T162" i="1"/>
  <c r="AB162" i="1" s="1"/>
  <c r="U162" i="1"/>
  <c r="AC162" i="1" s="1"/>
  <c r="AD167" i="1"/>
  <c r="AD159" i="1"/>
  <c r="AD164" i="1"/>
  <c r="AD168" i="1"/>
  <c r="T140" i="1"/>
  <c r="AE139" i="1"/>
  <c r="AE65" i="1"/>
  <c r="U139" i="1"/>
  <c r="AC139" i="1" s="1"/>
  <c r="AE61" i="1"/>
  <c r="AE60" i="1"/>
  <c r="AE59" i="1"/>
  <c r="AE133" i="1"/>
  <c r="AE104" i="1"/>
  <c r="AE29" i="1"/>
  <c r="AE103" i="1"/>
  <c r="T145" i="1"/>
  <c r="AB145" i="1" s="1"/>
  <c r="AE51" i="1"/>
  <c r="AE50" i="1"/>
  <c r="AE52" i="1"/>
  <c r="AE53" i="1"/>
  <c r="AE125" i="1"/>
  <c r="AE89" i="1"/>
  <c r="U89" i="1"/>
  <c r="T89" i="1"/>
  <c r="AF58" i="1"/>
  <c r="AE33" i="1"/>
  <c r="N372" i="1"/>
  <c r="N373" i="1" s="1"/>
  <c r="AE141" i="1"/>
  <c r="AE140" i="1"/>
  <c r="AE135" i="1"/>
  <c r="AE57" i="1"/>
  <c r="AE66" i="1"/>
  <c r="AE132" i="1"/>
  <c r="S791" i="1"/>
  <c r="Z791" i="1" s="1"/>
  <c r="AA791" i="1" s="1"/>
  <c r="AH791" i="1" s="1"/>
  <c r="AB836" i="1"/>
  <c r="AC814" i="1"/>
  <c r="AB842" i="1"/>
  <c r="AE42" i="1"/>
  <c r="AE43" i="1"/>
  <c r="AE45" i="1"/>
  <c r="AE46" i="1"/>
  <c r="AE121" i="1"/>
  <c r="AE113" i="1"/>
  <c r="T248" i="1"/>
  <c r="AB248" i="1" s="1"/>
  <c r="AF136" i="1"/>
  <c r="Q261" i="1"/>
  <c r="AE34" i="1"/>
  <c r="AE108" i="1"/>
  <c r="T116" i="1"/>
  <c r="AB652" i="1"/>
  <c r="AE102" i="1"/>
  <c r="AE105" i="1"/>
  <c r="AE32" i="1"/>
  <c r="AE24" i="1"/>
  <c r="AE25" i="1"/>
  <c r="AE26" i="1"/>
  <c r="AE27" i="1"/>
  <c r="AE28" i="1"/>
  <c r="AE30" i="1"/>
  <c r="AE31" i="1"/>
  <c r="AE35" i="1"/>
  <c r="AE36" i="1"/>
  <c r="AE38" i="1"/>
  <c r="AE39" i="1"/>
  <c r="AE106" i="1"/>
  <c r="AE99" i="1"/>
  <c r="T233" i="1"/>
  <c r="AE92" i="1"/>
  <c r="AE111" i="1"/>
  <c r="T255" i="1"/>
  <c r="AB255" i="1" s="1"/>
  <c r="T250" i="1"/>
  <c r="U199" i="1"/>
  <c r="AC199" i="1" s="1"/>
  <c r="T408" i="1"/>
  <c r="AB408" i="1" s="1"/>
  <c r="T345" i="1"/>
  <c r="AB345" i="1" s="1"/>
  <c r="T694" i="1"/>
  <c r="AB694" i="1" s="1"/>
  <c r="AD655" i="1"/>
  <c r="V413" i="1"/>
  <c r="V411" i="1"/>
  <c r="V407" i="1"/>
  <c r="V404" i="1"/>
  <c r="P598" i="1"/>
  <c r="T597" i="1"/>
  <c r="T583" i="1"/>
  <c r="AF698" i="1"/>
  <c r="T728" i="1"/>
  <c r="AB728" i="1" s="1"/>
  <c r="AF822" i="1"/>
  <c r="T125" i="1"/>
  <c r="AB125" i="1" s="1"/>
  <c r="V800" i="1"/>
  <c r="V814" i="1"/>
  <c r="T834" i="1"/>
  <c r="AB834" i="1" s="1"/>
  <c r="AD851" i="1"/>
  <c r="U868" i="1"/>
  <c r="AC868" i="1" s="1"/>
  <c r="U929" i="1"/>
  <c r="AC929" i="1" s="1"/>
  <c r="V952" i="1"/>
  <c r="V130" i="1"/>
  <c r="V142" i="1" s="1"/>
  <c r="V921" i="1"/>
  <c r="V947" i="1"/>
  <c r="V953" i="1"/>
  <c r="T595" i="1"/>
  <c r="AB595" i="1" s="1"/>
  <c r="T588" i="1"/>
  <c r="AB588" i="1" s="1"/>
  <c r="P579" i="1"/>
  <c r="P47" i="1"/>
  <c r="AD540" i="1"/>
  <c r="T587" i="1"/>
  <c r="AB587" i="1" s="1"/>
  <c r="T584" i="1"/>
  <c r="T581" i="1"/>
  <c r="AC549" i="1"/>
  <c r="P547" i="1"/>
  <c r="AB513" i="1"/>
  <c r="AB503" i="1"/>
  <c r="AD501" i="1"/>
  <c r="P46" i="1"/>
  <c r="AC479" i="1"/>
  <c r="P19" i="1"/>
  <c r="P320" i="1"/>
  <c r="T389" i="1"/>
  <c r="AB401" i="1"/>
  <c r="R448" i="1"/>
  <c r="U417" i="1"/>
  <c r="AC417" i="1" s="1"/>
  <c r="V408" i="1"/>
  <c r="U408" i="1"/>
  <c r="U398" i="1"/>
  <c r="AC398" i="1" s="1"/>
  <c r="U411" i="1"/>
  <c r="U384" i="1"/>
  <c r="AC435" i="1"/>
  <c r="AC437" i="1"/>
  <c r="AD428" i="1"/>
  <c r="U405" i="1"/>
  <c r="S405" i="1" s="1"/>
  <c r="Z405" i="1" s="1"/>
  <c r="N448" i="1"/>
  <c r="N449" i="1" s="1"/>
  <c r="T127" i="1"/>
  <c r="AB127" i="1" s="1"/>
  <c r="AF62" i="1"/>
  <c r="AB117" i="1"/>
  <c r="AE117" i="1"/>
  <c r="V116" i="1"/>
  <c r="P53" i="1"/>
  <c r="AE109" i="1"/>
  <c r="AE17" i="1"/>
  <c r="AE116" i="1"/>
  <c r="AF135" i="1"/>
  <c r="AE134" i="1"/>
  <c r="AF134" i="1"/>
  <c r="AF131" i="1"/>
  <c r="X57" i="1"/>
  <c r="AF57" i="1" s="1"/>
  <c r="AF121" i="1"/>
  <c r="X47" i="1"/>
  <c r="AF47" i="1" s="1"/>
  <c r="AF120" i="1"/>
  <c r="X46" i="1"/>
  <c r="AF46" i="1" s="1"/>
  <c r="AE112" i="1"/>
  <c r="AC813" i="1"/>
  <c r="AF63" i="1"/>
  <c r="AF137" i="1"/>
  <c r="AE136" i="1"/>
  <c r="AF42" i="1"/>
  <c r="AF116" i="1"/>
  <c r="O823" i="1"/>
  <c r="O824" i="1" s="1"/>
  <c r="AE71" i="1"/>
  <c r="U965" i="1"/>
  <c r="V954" i="1"/>
  <c r="P60" i="1"/>
  <c r="V961" i="1"/>
  <c r="T946" i="1"/>
  <c r="AB946" i="1" s="1"/>
  <c r="V960" i="1"/>
  <c r="V940" i="1"/>
  <c r="T937" i="1"/>
  <c r="AB937" i="1" s="1"/>
  <c r="V924" i="1"/>
  <c r="T926" i="1"/>
  <c r="T923" i="1"/>
  <c r="AB923" i="1" s="1"/>
  <c r="U930" i="1"/>
  <c r="AD905" i="1"/>
  <c r="V908" i="1"/>
  <c r="AD910" i="1"/>
  <c r="V909" i="1"/>
  <c r="S892" i="1"/>
  <c r="Z892" i="1" s="1"/>
  <c r="AF60" i="1"/>
  <c r="V882" i="1"/>
  <c r="U883" i="1"/>
  <c r="P64" i="1"/>
  <c r="P63" i="1"/>
  <c r="P62" i="1"/>
  <c r="P951" i="1"/>
  <c r="Q951" i="1"/>
  <c r="V878" i="1"/>
  <c r="P959" i="1"/>
  <c r="T959" i="1" s="1"/>
  <c r="AB883" i="1"/>
  <c r="V885" i="1"/>
  <c r="AD878" i="1"/>
  <c r="AC867" i="1"/>
  <c r="U849" i="1"/>
  <c r="AC849" i="1" s="1"/>
  <c r="U850" i="1"/>
  <c r="AC850" i="1" s="1"/>
  <c r="V858" i="1"/>
  <c r="V859" i="1"/>
  <c r="AB861" i="1"/>
  <c r="T860" i="1"/>
  <c r="T841" i="1"/>
  <c r="T835" i="1"/>
  <c r="AB835" i="1" s="1"/>
  <c r="V842" i="1"/>
  <c r="T837" i="1"/>
  <c r="V838" i="1"/>
  <c r="S838" i="1" s="1"/>
  <c r="U821" i="1"/>
  <c r="AC821" i="1" s="1"/>
  <c r="S815" i="1"/>
  <c r="Z815" i="1" s="1"/>
  <c r="AI815" i="1" s="1"/>
  <c r="AC795" i="1"/>
  <c r="T795" i="1"/>
  <c r="I823" i="1"/>
  <c r="P797" i="1"/>
  <c r="T781" i="1"/>
  <c r="AB781" i="1" s="1"/>
  <c r="T784" i="1"/>
  <c r="V777" i="1"/>
  <c r="V769" i="1"/>
  <c r="V768" i="1"/>
  <c r="V780" i="1"/>
  <c r="V787" i="1"/>
  <c r="AB776" i="1"/>
  <c r="V762" i="1"/>
  <c r="S762" i="1" s="1"/>
  <c r="Z762" i="1" s="1"/>
  <c r="AI762" i="1" s="1"/>
  <c r="V763" i="1"/>
  <c r="T743" i="1"/>
  <c r="AB743" i="1" s="1"/>
  <c r="P43" i="1"/>
  <c r="Q749" i="1"/>
  <c r="T733" i="1"/>
  <c r="T740" i="1"/>
  <c r="S740" i="1" s="1"/>
  <c r="Z740" i="1" s="1"/>
  <c r="AI740" i="1" s="1"/>
  <c r="T727" i="1"/>
  <c r="S713" i="1"/>
  <c r="Z713" i="1" s="1"/>
  <c r="T696" i="1"/>
  <c r="U694" i="1"/>
  <c r="AB729" i="1"/>
  <c r="T718" i="1"/>
  <c r="AB718" i="1" s="1"/>
  <c r="S707" i="1"/>
  <c r="Z707" i="1" s="1"/>
  <c r="AD712" i="1"/>
  <c r="AB695" i="1"/>
  <c r="S687" i="1"/>
  <c r="Z687" i="1" s="1"/>
  <c r="AD622" i="1"/>
  <c r="AD619" i="1"/>
  <c r="U655" i="1"/>
  <c r="U658" i="1"/>
  <c r="AC658" i="1" s="1"/>
  <c r="U663" i="1"/>
  <c r="AC663" i="1" s="1"/>
  <c r="U667" i="1"/>
  <c r="S667" i="1" s="1"/>
  <c r="Z667" i="1" s="1"/>
  <c r="AI667" i="1" s="1"/>
  <c r="AD670" i="1"/>
  <c r="T658" i="1"/>
  <c r="P56" i="1"/>
  <c r="P42" i="1"/>
  <c r="P45" i="1"/>
  <c r="X676" i="1"/>
  <c r="W599" i="1"/>
  <c r="W600" i="1" s="1"/>
  <c r="AF72" i="1"/>
  <c r="AE72" i="1"/>
  <c r="AF396" i="1"/>
  <c r="AE18" i="1"/>
  <c r="AD311" i="1"/>
  <c r="AF31" i="1"/>
  <c r="AF35" i="1"/>
  <c r="AB912" i="1"/>
  <c r="V957" i="1"/>
  <c r="T720" i="1"/>
  <c r="AB663" i="1"/>
  <c r="AD673" i="1"/>
  <c r="W223" i="1"/>
  <c r="V161" i="1"/>
  <c r="P196" i="1"/>
  <c r="AE70" i="1"/>
  <c r="U292" i="1"/>
  <c r="AC287" i="1"/>
  <c r="AC809" i="1"/>
  <c r="AB884" i="1"/>
  <c r="P96" i="1"/>
  <c r="P202" i="1"/>
  <c r="T247" i="1"/>
  <c r="S247" i="1" s="1"/>
  <c r="T163" i="1"/>
  <c r="T236" i="1"/>
  <c r="AB236" i="1" s="1"/>
  <c r="AD279" i="1"/>
  <c r="AD792" i="1"/>
  <c r="AD797" i="1" s="1"/>
  <c r="T256" i="1"/>
  <c r="Q253" i="1"/>
  <c r="T253" i="1"/>
  <c r="U220" i="1"/>
  <c r="U160" i="1"/>
  <c r="AC160" i="1" s="1"/>
  <c r="AD406" i="1"/>
  <c r="AD724" i="1"/>
  <c r="T214" i="1"/>
  <c r="AB214" i="1" s="1"/>
  <c r="T179" i="1"/>
  <c r="U239" i="1"/>
  <c r="AC239" i="1" s="1"/>
  <c r="AE396" i="1"/>
  <c r="AF442" i="1"/>
  <c r="T194" i="1"/>
  <c r="AB194" i="1" s="1"/>
  <c r="AD656" i="1"/>
  <c r="AD847" i="1"/>
  <c r="AD865" i="1"/>
  <c r="T875" i="1"/>
  <c r="T873" i="1"/>
  <c r="AB873" i="1" s="1"/>
  <c r="T913" i="1"/>
  <c r="AB913" i="1" s="1"/>
  <c r="P31" i="1"/>
  <c r="U242" i="1"/>
  <c r="AC242" i="1" s="1"/>
  <c r="V242" i="1"/>
  <c r="AE244" i="1"/>
  <c r="V279" i="1"/>
  <c r="AC267" i="1"/>
  <c r="AC264" i="1"/>
  <c r="V293" i="1"/>
  <c r="AD293" i="1" s="1"/>
  <c r="S287" i="1"/>
  <c r="Z287" i="1" s="1"/>
  <c r="AC279" i="1"/>
  <c r="AC405" i="1"/>
  <c r="AB252" i="1"/>
  <c r="AD244" i="1"/>
  <c r="V350" i="1"/>
  <c r="S350" i="1" s="1"/>
  <c r="Z350" i="1" s="1"/>
  <c r="P262" i="1"/>
  <c r="P244" i="1"/>
  <c r="T292" i="1"/>
  <c r="T242" i="1"/>
  <c r="AB242" i="1" s="1"/>
  <c r="T799" i="1"/>
  <c r="AB799" i="1" s="1"/>
  <c r="U847" i="1"/>
  <c r="AC847" i="1" s="1"/>
  <c r="V855" i="1"/>
  <c r="S855" i="1" s="1"/>
  <c r="Z855" i="1" s="1"/>
  <c r="U886" i="1"/>
  <c r="AB362" i="1"/>
  <c r="AC361" i="1"/>
  <c r="AC337" i="1"/>
  <c r="AC322" i="1"/>
  <c r="AD371" i="1"/>
  <c r="AB444" i="1"/>
  <c r="AD442" i="1"/>
  <c r="AB390" i="1"/>
  <c r="AB387" i="1"/>
  <c r="P20" i="1"/>
  <c r="P30" i="1"/>
  <c r="P28" i="1"/>
  <c r="P26" i="1"/>
  <c r="R49" i="1"/>
  <c r="AD396" i="1"/>
  <c r="AB364" i="1"/>
  <c r="AB359" i="1"/>
  <c r="AB340" i="1"/>
  <c r="AC175" i="1"/>
  <c r="AB313" i="1"/>
  <c r="AC360" i="1"/>
  <c r="AC206" i="1"/>
  <c r="AC343" i="1"/>
  <c r="AC333" i="1"/>
  <c r="AC255" i="1"/>
  <c r="AC328" i="1"/>
  <c r="S440" i="1"/>
  <c r="Z440" i="1" s="1"/>
  <c r="AC439" i="1"/>
  <c r="AB434" i="1"/>
  <c r="AB432" i="1"/>
  <c r="AC419" i="1"/>
  <c r="AC416" i="1"/>
  <c r="AC402" i="1"/>
  <c r="AC401" i="1"/>
  <c r="AC130" i="1"/>
  <c r="AD499" i="1"/>
  <c r="V942" i="1"/>
  <c r="AB273" i="1"/>
  <c r="AB260" i="1"/>
  <c r="AB251" i="1"/>
  <c r="AC208" i="1"/>
  <c r="AC316" i="1"/>
  <c r="AC127" i="18"/>
  <c r="U130" i="18"/>
  <c r="T130" i="18"/>
  <c r="AB127" i="18"/>
  <c r="AD949" i="1"/>
  <c r="AD579" i="1"/>
  <c r="V836" i="1"/>
  <c r="T119" i="1"/>
  <c r="AB119" i="1" s="1"/>
  <c r="J147" i="18"/>
  <c r="T123" i="18"/>
  <c r="AB123" i="18" s="1"/>
  <c r="T106" i="18"/>
  <c r="U113" i="18"/>
  <c r="AC113" i="18" s="1"/>
  <c r="R69" i="1"/>
  <c r="R55" i="1"/>
  <c r="O573" i="1"/>
  <c r="N573" i="1"/>
  <c r="N599" i="1" s="1"/>
  <c r="N600" i="1" s="1"/>
  <c r="M573" i="1"/>
  <c r="L573" i="1"/>
  <c r="O44" i="1"/>
  <c r="O43" i="17" s="1"/>
  <c r="N44" i="1"/>
  <c r="N43" i="17" s="1"/>
  <c r="K44" i="1"/>
  <c r="S116" i="1"/>
  <c r="T649" i="1"/>
  <c r="V649" i="1"/>
  <c r="U649" i="1"/>
  <c r="AC649" i="1" s="1"/>
  <c r="V648" i="1"/>
  <c r="T648" i="1"/>
  <c r="AB648" i="1" s="1"/>
  <c r="T647" i="1"/>
  <c r="V647" i="1"/>
  <c r="U647" i="1"/>
  <c r="AC647" i="1" s="1"/>
  <c r="V645" i="1"/>
  <c r="T645" i="1"/>
  <c r="AB645" i="1" s="1"/>
  <c r="V640" i="1"/>
  <c r="U640" i="1"/>
  <c r="AC640" i="1" s="1"/>
  <c r="T640" i="1"/>
  <c r="AB640" i="1" s="1"/>
  <c r="V639" i="1"/>
  <c r="U639" i="1"/>
  <c r="AC639" i="1" s="1"/>
  <c r="T639" i="1"/>
  <c r="AB639" i="1" s="1"/>
  <c r="V638" i="1"/>
  <c r="U638" i="1"/>
  <c r="AC638" i="1" s="1"/>
  <c r="T638" i="1"/>
  <c r="V637" i="1"/>
  <c r="U637" i="1"/>
  <c r="AC637" i="1" s="1"/>
  <c r="T637" i="1"/>
  <c r="V626" i="1"/>
  <c r="V627" i="1"/>
  <c r="V628" i="1"/>
  <c r="V629" i="1"/>
  <c r="V630" i="1"/>
  <c r="V631" i="1"/>
  <c r="V632" i="1"/>
  <c r="V633" i="1"/>
  <c r="V634" i="1"/>
  <c r="V635" i="1"/>
  <c r="V636" i="1"/>
  <c r="U626" i="1"/>
  <c r="AC626" i="1" s="1"/>
  <c r="T626" i="1"/>
  <c r="T619" i="1"/>
  <c r="V619" i="1"/>
  <c r="U619" i="1"/>
  <c r="AC619" i="1" s="1"/>
  <c r="V618" i="1"/>
  <c r="U618" i="1"/>
  <c r="AC618" i="1" s="1"/>
  <c r="T618" i="1"/>
  <c r="T617" i="1"/>
  <c r="AB617" i="1" s="1"/>
  <c r="V617" i="1"/>
  <c r="U617" i="1"/>
  <c r="V616" i="1"/>
  <c r="U616" i="1"/>
  <c r="AC616" i="1" s="1"/>
  <c r="T616" i="1"/>
  <c r="U615" i="1"/>
  <c r="AC615" i="1" s="1"/>
  <c r="V615" i="1"/>
  <c r="T615" i="1"/>
  <c r="V614" i="1"/>
  <c r="U614" i="1"/>
  <c r="AC614" i="1" s="1"/>
  <c r="T614" i="1"/>
  <c r="V613" i="1"/>
  <c r="U613" i="1"/>
  <c r="AC613" i="1" s="1"/>
  <c r="T613" i="1"/>
  <c r="V620" i="1"/>
  <c r="V621" i="1"/>
  <c r="V622" i="1"/>
  <c r="R73" i="1"/>
  <c r="W73" i="1"/>
  <c r="W72" i="17" s="1"/>
  <c r="T644" i="1"/>
  <c r="AB644" i="1" s="1"/>
  <c r="U644" i="1"/>
  <c r="AC644" i="1" s="1"/>
  <c r="V644" i="1"/>
  <c r="T641" i="1"/>
  <c r="AB641" i="1" s="1"/>
  <c r="U636" i="1"/>
  <c r="AC636" i="1" s="1"/>
  <c r="T636" i="1"/>
  <c r="AB636" i="1" s="1"/>
  <c r="U635" i="1"/>
  <c r="AC635" i="1" s="1"/>
  <c r="T635" i="1"/>
  <c r="AB635" i="1" s="1"/>
  <c r="U634" i="1"/>
  <c r="T634" i="1"/>
  <c r="U633" i="1"/>
  <c r="AC633" i="1" s="1"/>
  <c r="T633" i="1"/>
  <c r="U632" i="1"/>
  <c r="AC632" i="1" s="1"/>
  <c r="T632" i="1"/>
  <c r="AB632" i="1" s="1"/>
  <c r="U631" i="1"/>
  <c r="AC631" i="1" s="1"/>
  <c r="T631" i="1"/>
  <c r="AB631" i="1" s="1"/>
  <c r="U630" i="1"/>
  <c r="AC630" i="1" s="1"/>
  <c r="T630" i="1"/>
  <c r="U629" i="1"/>
  <c r="AC629" i="1" s="1"/>
  <c r="T629" i="1"/>
  <c r="AB629" i="1" s="1"/>
  <c r="T628" i="1"/>
  <c r="AB628" i="1" s="1"/>
  <c r="U628" i="1"/>
  <c r="AC628" i="1" s="1"/>
  <c r="U627" i="1"/>
  <c r="AC627" i="1" s="1"/>
  <c r="T627" i="1"/>
  <c r="U622" i="1"/>
  <c r="AC622" i="1" s="1"/>
  <c r="T622" i="1"/>
  <c r="T621" i="1"/>
  <c r="AB621" i="1" s="1"/>
  <c r="U621" i="1"/>
  <c r="AC621" i="1" s="1"/>
  <c r="U620" i="1"/>
  <c r="AC620" i="1" s="1"/>
  <c r="T620" i="1"/>
  <c r="AB620" i="1" s="1"/>
  <c r="S110" i="1"/>
  <c r="Z110" i="1" s="1"/>
  <c r="P128" i="1"/>
  <c r="R48" i="1"/>
  <c r="Q650" i="1"/>
  <c r="AF27" i="1"/>
  <c r="AF20" i="1"/>
  <c r="J105" i="18"/>
  <c r="K39" i="1"/>
  <c r="N39" i="1"/>
  <c r="K36" i="1"/>
  <c r="L36" i="1"/>
  <c r="N36" i="1"/>
  <c r="N34" i="1"/>
  <c r="L31" i="1"/>
  <c r="L30" i="17" s="1"/>
  <c r="N31" i="1"/>
  <c r="N30" i="17" s="1"/>
  <c r="O31" i="1"/>
  <c r="O30" i="17" s="1"/>
  <c r="K52" i="1"/>
  <c r="L52" i="1"/>
  <c r="L51" i="17" s="1"/>
  <c r="N52" i="1"/>
  <c r="L71" i="1"/>
  <c r="L66" i="1"/>
  <c r="L64" i="1"/>
  <c r="L62" i="1"/>
  <c r="L60" i="1"/>
  <c r="L58" i="1"/>
  <c r="L56" i="1"/>
  <c r="L53" i="1"/>
  <c r="L46" i="1"/>
  <c r="L43" i="1"/>
  <c r="L32" i="1"/>
  <c r="L31" i="17" s="1"/>
  <c r="L24" i="1"/>
  <c r="K66" i="1"/>
  <c r="K64" i="1"/>
  <c r="K62" i="1"/>
  <c r="K60" i="1"/>
  <c r="K58" i="1"/>
  <c r="K56" i="1"/>
  <c r="K51" i="1"/>
  <c r="K46" i="1"/>
  <c r="N38" i="1"/>
  <c r="N37" i="17" s="1"/>
  <c r="K32" i="1"/>
  <c r="K30" i="1"/>
  <c r="K28" i="1"/>
  <c r="N26" i="1"/>
  <c r="N25" i="17" s="1"/>
  <c r="K24" i="1"/>
  <c r="N72" i="1"/>
  <c r="N71" i="17" s="1"/>
  <c r="N65" i="1"/>
  <c r="N64" i="17" s="1"/>
  <c r="N61" i="1"/>
  <c r="N57" i="1"/>
  <c r="N50" i="1"/>
  <c r="N49" i="17" s="1"/>
  <c r="N47" i="1"/>
  <c r="N45" i="1"/>
  <c r="N44" i="17" s="1"/>
  <c r="N42" i="1"/>
  <c r="N37" i="1"/>
  <c r="N36" i="17" s="1"/>
  <c r="N35" i="1"/>
  <c r="N34" i="17" s="1"/>
  <c r="N33" i="1"/>
  <c r="N29" i="1"/>
  <c r="N27" i="1"/>
  <c r="N26" i="17" s="1"/>
  <c r="N25" i="1"/>
  <c r="N24" i="17" s="1"/>
  <c r="O64" i="1"/>
  <c r="O63" i="17" s="1"/>
  <c r="O62" i="1"/>
  <c r="O61" i="17" s="1"/>
  <c r="O60" i="1"/>
  <c r="O59" i="17" s="1"/>
  <c r="O58" i="1"/>
  <c r="O57" i="17" s="1"/>
  <c r="R37" i="17"/>
  <c r="X525" i="1"/>
  <c r="V522" i="1"/>
  <c r="V517" i="1"/>
  <c r="V515" i="1"/>
  <c r="V513" i="1"/>
  <c r="V511" i="1"/>
  <c r="V509" i="1"/>
  <c r="V507" i="1"/>
  <c r="V504" i="1"/>
  <c r="V502" i="1"/>
  <c r="V497" i="1"/>
  <c r="V494" i="1"/>
  <c r="V489" i="1"/>
  <c r="V487" i="1"/>
  <c r="V485" i="1"/>
  <c r="V483" i="1"/>
  <c r="V481" i="1"/>
  <c r="V479" i="1"/>
  <c r="V477" i="1"/>
  <c r="V475" i="1"/>
  <c r="V471" i="1"/>
  <c r="V469" i="1"/>
  <c r="V467" i="1"/>
  <c r="V465" i="1"/>
  <c r="V463" i="1"/>
  <c r="M968" i="1"/>
  <c r="M890" i="1"/>
  <c r="J94" i="1"/>
  <c r="J91" i="1"/>
  <c r="Q91" i="1" s="1"/>
  <c r="J85" i="1"/>
  <c r="J84" i="1"/>
  <c r="J121" i="1"/>
  <c r="Q121" i="1" s="1"/>
  <c r="J120" i="1"/>
  <c r="Q120" i="1" s="1"/>
  <c r="J119" i="1"/>
  <c r="Q119" i="1" s="1"/>
  <c r="J117" i="1"/>
  <c r="Q117" i="1" s="1"/>
  <c r="J116" i="1"/>
  <c r="Q116" i="1" s="1"/>
  <c r="J141" i="1"/>
  <c r="Q141" i="1" s="1"/>
  <c r="J140" i="1"/>
  <c r="Q140" i="1" s="1"/>
  <c r="J139" i="1"/>
  <c r="Q139" i="1" s="1"/>
  <c r="J138" i="1"/>
  <c r="Q138" i="1" s="1"/>
  <c r="J137" i="1"/>
  <c r="Q137" i="1" s="1"/>
  <c r="J136" i="1"/>
  <c r="Q136" i="1" s="1"/>
  <c r="J135" i="1"/>
  <c r="Q135" i="1" s="1"/>
  <c r="J134" i="1"/>
  <c r="Q134" i="1" s="1"/>
  <c r="J133" i="1"/>
  <c r="Q133" i="1" s="1"/>
  <c r="J132" i="1"/>
  <c r="Q132" i="1" s="1"/>
  <c r="J130" i="1"/>
  <c r="Q130" i="1" s="1"/>
  <c r="L67" i="1"/>
  <c r="L65" i="1"/>
  <c r="L61" i="1"/>
  <c r="L59" i="1"/>
  <c r="L57" i="1"/>
  <c r="L128" i="1"/>
  <c r="L50" i="1"/>
  <c r="L47" i="1"/>
  <c r="L45" i="1"/>
  <c r="L42" i="1"/>
  <c r="L37" i="1"/>
  <c r="L33" i="1"/>
  <c r="L29" i="1"/>
  <c r="L27" i="1"/>
  <c r="L26" i="17" s="1"/>
  <c r="L25" i="1"/>
  <c r="L24" i="17" s="1"/>
  <c r="K72" i="1"/>
  <c r="K71" i="17" s="1"/>
  <c r="K65" i="1"/>
  <c r="K61" i="1"/>
  <c r="K57" i="1"/>
  <c r="K128" i="1"/>
  <c r="K50" i="1"/>
  <c r="K47" i="1"/>
  <c r="K45" i="1"/>
  <c r="K42" i="1"/>
  <c r="K37" i="1"/>
  <c r="K29" i="1"/>
  <c r="K27" i="1"/>
  <c r="K26" i="17" s="1"/>
  <c r="K25" i="1"/>
  <c r="K24" i="17" s="1"/>
  <c r="N147" i="1"/>
  <c r="N71" i="1"/>
  <c r="N70" i="17" s="1"/>
  <c r="N142" i="1"/>
  <c r="N66" i="1"/>
  <c r="N65" i="17" s="1"/>
  <c r="N64" i="1"/>
  <c r="N62" i="1"/>
  <c r="N61" i="17" s="1"/>
  <c r="N60" i="1"/>
  <c r="N58" i="1"/>
  <c r="N56" i="1"/>
  <c r="N53" i="1"/>
  <c r="N51" i="1"/>
  <c r="N122" i="1"/>
  <c r="N46" i="1"/>
  <c r="N45" i="17" s="1"/>
  <c r="N43" i="1"/>
  <c r="N42" i="17" s="1"/>
  <c r="N114" i="1"/>
  <c r="N32" i="1"/>
  <c r="N30" i="1"/>
  <c r="N29" i="17" s="1"/>
  <c r="N28" i="1"/>
  <c r="N27" i="17" s="1"/>
  <c r="N24" i="1"/>
  <c r="N23" i="17" s="1"/>
  <c r="O142" i="1"/>
  <c r="O61" i="1"/>
  <c r="O60" i="17" s="1"/>
  <c r="O32" i="1"/>
  <c r="O31" i="17" s="1"/>
  <c r="O30" i="1"/>
  <c r="O29" i="17" s="1"/>
  <c r="M216" i="1"/>
  <c r="M371" i="1"/>
  <c r="AF44" i="1"/>
  <c r="R38" i="17"/>
  <c r="U648" i="1"/>
  <c r="AC648" i="1" s="1"/>
  <c r="U645" i="1"/>
  <c r="R45" i="17"/>
  <c r="R42" i="17"/>
  <c r="R62" i="17"/>
  <c r="R60" i="17"/>
  <c r="R71" i="17"/>
  <c r="R61" i="17"/>
  <c r="P61" i="17" s="1"/>
  <c r="V569" i="1"/>
  <c r="AB630" i="1"/>
  <c r="AB616" i="1"/>
  <c r="AB634" i="1"/>
  <c r="AB637" i="1"/>
  <c r="AB622" i="1"/>
  <c r="AB647" i="1"/>
  <c r="AB615" i="1"/>
  <c r="J135" i="18"/>
  <c r="AD148" i="18"/>
  <c r="T523" i="1"/>
  <c r="U523" i="1"/>
  <c r="AC523" i="1" s="1"/>
  <c r="T521" i="1"/>
  <c r="AB521" i="1" s="1"/>
  <c r="U521" i="1"/>
  <c r="AC521" i="1" s="1"/>
  <c r="J820" i="1"/>
  <c r="J521" i="1"/>
  <c r="M524" i="1"/>
  <c r="J518" i="1"/>
  <c r="V518" i="1"/>
  <c r="J516" i="1"/>
  <c r="V516" i="1"/>
  <c r="J514" i="1"/>
  <c r="V514" i="1"/>
  <c r="J512" i="1"/>
  <c r="V512" i="1"/>
  <c r="J510" i="1"/>
  <c r="V510" i="1"/>
  <c r="J508" i="1"/>
  <c r="M519" i="1"/>
  <c r="V508" i="1"/>
  <c r="U517" i="1"/>
  <c r="AC517" i="1" s="1"/>
  <c r="U513" i="1"/>
  <c r="AC513" i="1" s="1"/>
  <c r="U509" i="1"/>
  <c r="AC509" i="1" s="1"/>
  <c r="U502" i="1"/>
  <c r="U494" i="1"/>
  <c r="T498" i="1"/>
  <c r="AB498" i="1" s="1"/>
  <c r="U498" i="1"/>
  <c r="AC498" i="1" s="1"/>
  <c r="T496" i="1"/>
  <c r="AB496" i="1" s="1"/>
  <c r="U496" i="1"/>
  <c r="AC496" i="1" s="1"/>
  <c r="T490" i="1"/>
  <c r="AB490" i="1" s="1"/>
  <c r="U490" i="1"/>
  <c r="AC490" i="1" s="1"/>
  <c r="T488" i="1"/>
  <c r="AB488" i="1" s="1"/>
  <c r="U488" i="1"/>
  <c r="AC488" i="1" s="1"/>
  <c r="T486" i="1"/>
  <c r="AB486" i="1" s="1"/>
  <c r="U486" i="1"/>
  <c r="T484" i="1"/>
  <c r="AB484" i="1" s="1"/>
  <c r="U484" i="1"/>
  <c r="T482" i="1"/>
  <c r="AB482" i="1" s="1"/>
  <c r="U482" i="1"/>
  <c r="AC482" i="1" s="1"/>
  <c r="T480" i="1"/>
  <c r="U480" i="1"/>
  <c r="AC480" i="1" s="1"/>
  <c r="T478" i="1"/>
  <c r="U478" i="1"/>
  <c r="AC478" i="1" s="1"/>
  <c r="T476" i="1"/>
  <c r="U476" i="1"/>
  <c r="AC476" i="1" s="1"/>
  <c r="J293" i="1"/>
  <c r="Q293" i="1" s="1"/>
  <c r="M295" i="1"/>
  <c r="J805" i="1"/>
  <c r="U471" i="1"/>
  <c r="AC471" i="1" s="1"/>
  <c r="U469" i="1"/>
  <c r="U467" i="1"/>
  <c r="AC467" i="1" s="1"/>
  <c r="U465" i="1"/>
  <c r="U463" i="1"/>
  <c r="V503" i="1"/>
  <c r="V501" i="1"/>
  <c r="V493" i="1"/>
  <c r="M730" i="1"/>
  <c r="M428" i="1"/>
  <c r="M943" i="1"/>
  <c r="M422" i="1"/>
  <c r="J919" i="1"/>
  <c r="J847" i="1"/>
  <c r="J399" i="1"/>
  <c r="J832" i="1"/>
  <c r="J759" i="1"/>
  <c r="J384" i="1"/>
  <c r="J233" i="1"/>
  <c r="Q233" i="1" s="1"/>
  <c r="J232" i="1"/>
  <c r="N750" i="1"/>
  <c r="N751" i="1" s="1"/>
  <c r="O216" i="1"/>
  <c r="M114" i="1"/>
  <c r="J90" i="1"/>
  <c r="J88" i="1"/>
  <c r="J99" i="1"/>
  <c r="Q99" i="1" s="1"/>
  <c r="M196" i="1"/>
  <c r="J659" i="1"/>
  <c r="V563" i="1"/>
  <c r="V560" i="1"/>
  <c r="U560" i="1"/>
  <c r="AC560" i="1" s="1"/>
  <c r="V549" i="1"/>
  <c r="T549" i="1"/>
  <c r="AB549" i="1" s="1"/>
  <c r="V572" i="1"/>
  <c r="T572" i="1"/>
  <c r="V570" i="1"/>
  <c r="T570" i="1"/>
  <c r="AB570" i="1" s="1"/>
  <c r="U550" i="1"/>
  <c r="AC550" i="1" s="1"/>
  <c r="V550" i="1"/>
  <c r="J550" i="1"/>
  <c r="J554" i="1"/>
  <c r="V554" i="1"/>
  <c r="R30" i="17"/>
  <c r="I41" i="17"/>
  <c r="Q41" i="17" s="1"/>
  <c r="I45" i="17"/>
  <c r="Q45" i="17" s="1"/>
  <c r="V551" i="1"/>
  <c r="L593" i="1"/>
  <c r="U572" i="1"/>
  <c r="AC572" i="1" s="1"/>
  <c r="U570" i="1"/>
  <c r="AC570" i="1" s="1"/>
  <c r="L656" i="1"/>
  <c r="M565" i="1"/>
  <c r="O565" i="1"/>
  <c r="B74" i="1"/>
  <c r="V564" i="1"/>
  <c r="U564" i="1"/>
  <c r="AC564" i="1" s="1"/>
  <c r="V559" i="1"/>
  <c r="V571" i="1"/>
  <c r="T571" i="1"/>
  <c r="AB571" i="1" s="1"/>
  <c r="U556" i="1"/>
  <c r="AC556" i="1" s="1"/>
  <c r="T556" i="1"/>
  <c r="AB556" i="1" s="1"/>
  <c r="K670" i="1"/>
  <c r="K579" i="1"/>
  <c r="J576" i="1"/>
  <c r="L642" i="1"/>
  <c r="M670" i="1"/>
  <c r="O670" i="1"/>
  <c r="P43" i="18"/>
  <c r="AB478" i="1"/>
  <c r="K204" i="18"/>
  <c r="N204" i="18"/>
  <c r="J202" i="18"/>
  <c r="S722" i="1"/>
  <c r="Z722" i="1" s="1"/>
  <c r="AC669" i="1"/>
  <c r="AC668" i="1"/>
  <c r="AC666" i="1"/>
  <c r="AC664" i="1"/>
  <c r="AC661" i="1"/>
  <c r="S805" i="1"/>
  <c r="Z805" i="1" s="1"/>
  <c r="AA805" i="1" s="1"/>
  <c r="AH805" i="1" s="1"/>
  <c r="S816" i="1"/>
  <c r="Z816" i="1" s="1"/>
  <c r="AI816" i="1" s="1"/>
  <c r="S884" i="1"/>
  <c r="Z884" i="1" s="1"/>
  <c r="AA884" i="1" s="1"/>
  <c r="AH884" i="1" s="1"/>
  <c r="AC884" i="1"/>
  <c r="AB184" i="18"/>
  <c r="AB669" i="1"/>
  <c r="S655" i="1"/>
  <c r="Z655" i="1" s="1"/>
  <c r="AC655" i="1"/>
  <c r="AB948" i="1"/>
  <c r="V351" i="1"/>
  <c r="J110" i="18"/>
  <c r="L124" i="18"/>
  <c r="M935" i="1"/>
  <c r="J923" i="1"/>
  <c r="V470" i="1"/>
  <c r="V468" i="1"/>
  <c r="V466" i="1"/>
  <c r="V464" i="1"/>
  <c r="V462" i="1"/>
  <c r="M963" i="1"/>
  <c r="J478" i="1"/>
  <c r="J688" i="1"/>
  <c r="N823" i="1"/>
  <c r="N824" i="1" s="1"/>
  <c r="M366" i="1"/>
  <c r="K593" i="1"/>
  <c r="T558" i="1"/>
  <c r="AB558" i="1" s="1"/>
  <c r="U558" i="1"/>
  <c r="AC558" i="1" s="1"/>
  <c r="U568" i="1"/>
  <c r="V552" i="1"/>
  <c r="T552" i="1"/>
  <c r="AB552" i="1" s="1"/>
  <c r="U553" i="1"/>
  <c r="AC553" i="1" s="1"/>
  <c r="K642" i="1"/>
  <c r="K656" i="1"/>
  <c r="V646" i="1"/>
  <c r="S807" i="1"/>
  <c r="Z807" i="1" s="1"/>
  <c r="S672" i="1"/>
  <c r="Z672" i="1" s="1"/>
  <c r="AB672" i="1"/>
  <c r="AB675" i="1" s="1"/>
  <c r="S887" i="1"/>
  <c r="Z887" i="1" s="1"/>
  <c r="AB911" i="1"/>
  <c r="B150" i="18"/>
  <c r="C72" i="19" s="1"/>
  <c r="C75" i="19" s="1"/>
  <c r="M491" i="1"/>
  <c r="L968" i="1"/>
  <c r="L524" i="1"/>
  <c r="L963" i="1"/>
  <c r="L817" i="1"/>
  <c r="L428" i="1"/>
  <c r="L943" i="1"/>
  <c r="L17" i="1"/>
  <c r="L16" i="17" s="1"/>
  <c r="O15" i="17"/>
  <c r="K963" i="1"/>
  <c r="U504" i="1"/>
  <c r="AC504" i="1" s="1"/>
  <c r="U493" i="1"/>
  <c r="U483" i="1"/>
  <c r="S483" i="1" s="1"/>
  <c r="Z483" i="1" s="1"/>
  <c r="AI483" i="1" s="1"/>
  <c r="U475" i="1"/>
  <c r="AC475" i="1" s="1"/>
  <c r="M276" i="1"/>
  <c r="M724" i="1"/>
  <c r="M716" i="1"/>
  <c r="J819" i="1"/>
  <c r="J879" i="1"/>
  <c r="J273" i="1"/>
  <c r="Q273" i="1" s="1"/>
  <c r="J865" i="1"/>
  <c r="J792" i="1"/>
  <c r="J239" i="1"/>
  <c r="Q239" i="1" s="1"/>
  <c r="J242" i="1"/>
  <c r="Q242" i="1" s="1"/>
  <c r="J240" i="1"/>
  <c r="Q240" i="1" s="1"/>
  <c r="K817" i="1"/>
  <c r="K675" i="1"/>
  <c r="T554" i="1"/>
  <c r="AB726" i="1"/>
  <c r="AB837" i="1"/>
  <c r="T124" i="1"/>
  <c r="T128" i="1" s="1"/>
  <c r="P51" i="18"/>
  <c r="Q116" i="18"/>
  <c r="P144" i="18"/>
  <c r="AB146" i="18"/>
  <c r="AC129" i="18"/>
  <c r="J174" i="18"/>
  <c r="K147" i="1"/>
  <c r="J144" i="1"/>
  <c r="Q144" i="1" s="1"/>
  <c r="L744" i="1"/>
  <c r="U514" i="1"/>
  <c r="AC514" i="1" s="1"/>
  <c r="L442" i="1"/>
  <c r="L949" i="1"/>
  <c r="L803" i="1"/>
  <c r="L870" i="1"/>
  <c r="L797" i="1"/>
  <c r="K943" i="1"/>
  <c r="K870" i="1"/>
  <c r="K724" i="1"/>
  <c r="M122" i="1"/>
  <c r="M142" i="1"/>
  <c r="L147" i="1"/>
  <c r="J111" i="1"/>
  <c r="Q111" i="1" s="1"/>
  <c r="J892" i="1"/>
  <c r="J425" i="1"/>
  <c r="J493" i="1"/>
  <c r="J416" i="1"/>
  <c r="J237" i="1"/>
  <c r="Q237" i="1" s="1"/>
  <c r="L414" i="1"/>
  <c r="K890" i="1"/>
  <c r="M128" i="1"/>
  <c r="L114" i="1"/>
  <c r="J100" i="1"/>
  <c r="Q100" i="1" s="1"/>
  <c r="J93" i="1"/>
  <c r="J145" i="1"/>
  <c r="Q145" i="1" s="1"/>
  <c r="J127" i="1"/>
  <c r="Q127" i="1" s="1"/>
  <c r="J125" i="1"/>
  <c r="Q125" i="1" s="1"/>
  <c r="J104" i="1"/>
  <c r="Q104" i="1" s="1"/>
  <c r="J220" i="1"/>
  <c r="J205" i="1"/>
  <c r="Q205" i="1" s="1"/>
  <c r="J201" i="1"/>
  <c r="J190" i="1"/>
  <c r="Q190" i="1" s="1"/>
  <c r="M352" i="1"/>
  <c r="J368" i="1"/>
  <c r="Q368" i="1" s="1"/>
  <c r="J345" i="1"/>
  <c r="Q345" i="1" s="1"/>
  <c r="J331" i="1"/>
  <c r="Q331" i="1" s="1"/>
  <c r="J311" i="1"/>
  <c r="Q311" i="1" s="1"/>
  <c r="T91" i="18"/>
  <c r="AB91" i="18" s="1"/>
  <c r="V545" i="1"/>
  <c r="U545" i="1"/>
  <c r="AC545" i="1" s="1"/>
  <c r="T562" i="1"/>
  <c r="AB562" i="1" s="1"/>
  <c r="U562" i="1"/>
  <c r="AC562" i="1" s="1"/>
  <c r="T567" i="1"/>
  <c r="AC463" i="1"/>
  <c r="AC965" i="1"/>
  <c r="AC968" i="1" s="1"/>
  <c r="AB581" i="1"/>
  <c r="X64" i="1"/>
  <c r="AF64" i="1" s="1"/>
  <c r="AF138" i="1"/>
  <c r="X68" i="1"/>
  <c r="AB324" i="1"/>
  <c r="S324" i="1"/>
  <c r="Z324" i="1" s="1"/>
  <c r="AC596" i="1"/>
  <c r="S819" i="1"/>
  <c r="Z819" i="1" s="1"/>
  <c r="AI819" i="1" s="1"/>
  <c r="X45" i="1"/>
  <c r="AF45" i="1" s="1"/>
  <c r="AF119" i="1"/>
  <c r="AD642" i="1"/>
  <c r="S961" i="1"/>
  <c r="Z961" i="1" s="1"/>
  <c r="AI961" i="1" s="1"/>
  <c r="AB733" i="1"/>
  <c r="S767" i="1"/>
  <c r="Z767" i="1" s="1"/>
  <c r="S769" i="1"/>
  <c r="Z769" i="1" s="1"/>
  <c r="AI769" i="1" s="1"/>
  <c r="S835" i="1"/>
  <c r="Z835" i="1" s="1"/>
  <c r="AI835" i="1" s="1"/>
  <c r="S841" i="1"/>
  <c r="Z841" i="1" s="1"/>
  <c r="AB841" i="1"/>
  <c r="AB926" i="1"/>
  <c r="S314" i="1"/>
  <c r="Z314" i="1" s="1"/>
  <c r="AI314" i="1" s="1"/>
  <c r="AB314" i="1"/>
  <c r="AB919" i="1"/>
  <c r="AB405" i="1"/>
  <c r="S688" i="1"/>
  <c r="Z688" i="1" s="1"/>
  <c r="AA688" i="1" s="1"/>
  <c r="AH688" i="1" s="1"/>
  <c r="AF141" i="1"/>
  <c r="X67" i="1"/>
  <c r="AF67" i="1" s="1"/>
  <c r="AF139" i="1"/>
  <c r="X65" i="1"/>
  <c r="AB613" i="1"/>
  <c r="AB626" i="1"/>
  <c r="AB614" i="1"/>
  <c r="V959" i="1"/>
  <c r="S345" i="1"/>
  <c r="Z345" i="1" s="1"/>
  <c r="AI345" i="1" s="1"/>
  <c r="S581" i="1"/>
  <c r="Z581" i="1" s="1"/>
  <c r="AI581" i="1" s="1"/>
  <c r="T100" i="18"/>
  <c r="U222" i="18"/>
  <c r="AC222" i="18" s="1"/>
  <c r="L223" i="18"/>
  <c r="J203" i="18"/>
  <c r="AD197" i="18"/>
  <c r="J197" i="18"/>
  <c r="J189" i="18"/>
  <c r="V180" i="18"/>
  <c r="T180" i="18"/>
  <c r="AB180" i="18" s="1"/>
  <c r="J178" i="18"/>
  <c r="V174" i="18"/>
  <c r="M190" i="18"/>
  <c r="V207" i="18"/>
  <c r="AF198" i="18"/>
  <c r="U210" i="18"/>
  <c r="AC210" i="18" s="1"/>
  <c r="U187" i="18"/>
  <c r="AC187" i="18" s="1"/>
  <c r="J187" i="18"/>
  <c r="T182" i="18"/>
  <c r="AB182" i="18" s="1"/>
  <c r="T179" i="18"/>
  <c r="AB179" i="18" s="1"/>
  <c r="J179" i="18"/>
  <c r="U174" i="18"/>
  <c r="AC174" i="18" s="1"/>
  <c r="S853" i="1"/>
  <c r="Z853" i="1" s="1"/>
  <c r="AA853" i="1" s="1"/>
  <c r="AH853" i="1" s="1"/>
  <c r="S937" i="1"/>
  <c r="S894" i="1"/>
  <c r="Z894" i="1" s="1"/>
  <c r="AI894" i="1" s="1"/>
  <c r="S868" i="1"/>
  <c r="S589" i="1"/>
  <c r="Z589" i="1" s="1"/>
  <c r="S820" i="1"/>
  <c r="Z820" i="1" s="1"/>
  <c r="S591" i="1"/>
  <c r="S852" i="1"/>
  <c r="Z852" i="1" s="1"/>
  <c r="AA852" i="1" s="1"/>
  <c r="AH852" i="1" s="1"/>
  <c r="S665" i="1"/>
  <c r="Z665" i="1" s="1"/>
  <c r="AB399" i="1"/>
  <c r="S660" i="1"/>
  <c r="Z660" i="1" s="1"/>
  <c r="U204" i="1"/>
  <c r="U410" i="1"/>
  <c r="T368" i="1"/>
  <c r="T208" i="1"/>
  <c r="T337" i="1"/>
  <c r="T185" i="1"/>
  <c r="U400" i="1"/>
  <c r="AC400" i="1" s="1"/>
  <c r="U349" i="1"/>
  <c r="AF117" i="1"/>
  <c r="L149" i="18"/>
  <c r="L72" i="18" s="1"/>
  <c r="N149" i="18"/>
  <c r="AF218" i="18"/>
  <c r="AD174" i="18"/>
  <c r="V206" i="18"/>
  <c r="V197" i="18"/>
  <c r="T489" i="1"/>
  <c r="J496" i="1"/>
  <c r="J386" i="1"/>
  <c r="L890" i="1"/>
  <c r="L862" i="1"/>
  <c r="J768" i="1"/>
  <c r="J385" i="1"/>
  <c r="K188" i="1"/>
  <c r="M338" i="1"/>
  <c r="J370" i="1"/>
  <c r="Q370" i="1" s="1"/>
  <c r="L338" i="1"/>
  <c r="K352" i="1"/>
  <c r="J333" i="1"/>
  <c r="Q333" i="1" s="1"/>
  <c r="M862" i="1"/>
  <c r="X43" i="1"/>
  <c r="X42" i="17" s="1"/>
  <c r="AF42" i="17" s="1"/>
  <c r="X48" i="1"/>
  <c r="X47" i="17" s="1"/>
  <c r="Z591" i="1"/>
  <c r="AA591" i="1" s="1"/>
  <c r="AH591" i="1" s="1"/>
  <c r="Z868" i="1"/>
  <c r="AI868" i="1" s="1"/>
  <c r="Z937" i="1"/>
  <c r="AA937" i="1" s="1"/>
  <c r="AH937" i="1" s="1"/>
  <c r="S222" i="18"/>
  <c r="AA222" i="18" s="1"/>
  <c r="AA722" i="1"/>
  <c r="AH722" i="1" s="1"/>
  <c r="AI722" i="1"/>
  <c r="AC645" i="1"/>
  <c r="AC177" i="1"/>
  <c r="AB417" i="1"/>
  <c r="AB427" i="1"/>
  <c r="X65" i="17"/>
  <c r="AF65" i="17" s="1"/>
  <c r="AF66" i="1"/>
  <c r="N676" i="1"/>
  <c r="AB191" i="1"/>
  <c r="S191" i="1"/>
  <c r="Z191" i="1" s="1"/>
  <c r="AC370" i="1"/>
  <c r="AC444" i="1"/>
  <c r="S444" i="1"/>
  <c r="Z444" i="1" s="1"/>
  <c r="AI444" i="1" s="1"/>
  <c r="S434" i="1"/>
  <c r="Z434" i="1" s="1"/>
  <c r="AC434" i="1"/>
  <c r="AB400" i="1"/>
  <c r="AB590" i="1"/>
  <c r="S721" i="1"/>
  <c r="Z721" i="1" s="1"/>
  <c r="AB721" i="1"/>
  <c r="O66" i="17"/>
  <c r="X45" i="17"/>
  <c r="AF45" i="17" s="1"/>
  <c r="X70" i="17"/>
  <c r="AF70" i="17" s="1"/>
  <c r="X52" i="17"/>
  <c r="AF52" i="17" s="1"/>
  <c r="X50" i="17"/>
  <c r="AF50" i="17" s="1"/>
  <c r="X36" i="17"/>
  <c r="AF36" i="17" s="1"/>
  <c r="X34" i="17"/>
  <c r="AF34" i="17" s="1"/>
  <c r="X32" i="17"/>
  <c r="AF32" i="17" s="1"/>
  <c r="X30" i="17"/>
  <c r="AF30" i="17" s="1"/>
  <c r="X28" i="17"/>
  <c r="AF28" i="17" s="1"/>
  <c r="X26" i="17"/>
  <c r="AF26" i="17" s="1"/>
  <c r="X24" i="17"/>
  <c r="AF24" i="17" s="1"/>
  <c r="AC617" i="1"/>
  <c r="AB702" i="1"/>
  <c r="U148" i="18"/>
  <c r="U136" i="18"/>
  <c r="T135" i="18"/>
  <c r="U134" i="18"/>
  <c r="AC134" i="18" s="1"/>
  <c r="J182" i="18"/>
  <c r="P204" i="18"/>
  <c r="X71" i="17"/>
  <c r="AF71" i="17" s="1"/>
  <c r="X69" i="17"/>
  <c r="AF69" i="17" s="1"/>
  <c r="X51" i="17"/>
  <c r="AF51" i="17" s="1"/>
  <c r="X49" i="17"/>
  <c r="AF49" i="17" s="1"/>
  <c r="X37" i="17"/>
  <c r="AF37" i="17" s="1"/>
  <c r="X35" i="17"/>
  <c r="AF35" i="17" s="1"/>
  <c r="X33" i="17"/>
  <c r="AF33" i="17" s="1"/>
  <c r="X31" i="17"/>
  <c r="AF31" i="17" s="1"/>
  <c r="X29" i="17"/>
  <c r="AF29" i="17" s="1"/>
  <c r="X27" i="17"/>
  <c r="AF27" i="17" s="1"/>
  <c r="X25" i="17"/>
  <c r="AF25" i="17" s="1"/>
  <c r="X23" i="17"/>
  <c r="AF23" i="17" s="1"/>
  <c r="J121" i="18"/>
  <c r="U122" i="18"/>
  <c r="U109" i="18"/>
  <c r="AC109" i="18" s="1"/>
  <c r="R297" i="1"/>
  <c r="J136" i="18"/>
  <c r="X43" i="17"/>
  <c r="AF43" i="17" s="1"/>
  <c r="U89" i="18"/>
  <c r="AC89" i="18" s="1"/>
  <c r="M447" i="1"/>
  <c r="J894" i="1"/>
  <c r="L730" i="1"/>
  <c r="J864" i="1"/>
  <c r="L724" i="1"/>
  <c r="L270" i="1"/>
  <c r="L716" i="1"/>
  <c r="L262" i="1"/>
  <c r="K730" i="1"/>
  <c r="J702" i="1"/>
  <c r="J249" i="1"/>
  <c r="Q249" i="1" s="1"/>
  <c r="J247" i="1"/>
  <c r="Q247" i="1" s="1"/>
  <c r="M19" i="1"/>
  <c r="M39" i="1"/>
  <c r="AD39" i="1" s="1"/>
  <c r="M35" i="1"/>
  <c r="AD35" i="1" s="1"/>
  <c r="M33" i="1"/>
  <c r="AD33" i="1" s="1"/>
  <c r="M32" i="1"/>
  <c r="AD32" i="1" s="1"/>
  <c r="M31" i="1"/>
  <c r="M30" i="17" s="1"/>
  <c r="AD30" i="17" s="1"/>
  <c r="M25" i="1"/>
  <c r="AD25" i="1" s="1"/>
  <c r="M46" i="1"/>
  <c r="M43" i="1"/>
  <c r="M53" i="1"/>
  <c r="AD53" i="1" s="1"/>
  <c r="M52" i="1"/>
  <c r="AD52" i="1" s="1"/>
  <c r="M67" i="1"/>
  <c r="AD67" i="1" s="1"/>
  <c r="M65" i="1"/>
  <c r="AD65" i="1" s="1"/>
  <c r="M63" i="1"/>
  <c r="AD63" i="1" s="1"/>
  <c r="M61" i="1"/>
  <c r="M59" i="1"/>
  <c r="AD59" i="1" s="1"/>
  <c r="M57" i="1"/>
  <c r="J173" i="1"/>
  <c r="Q173" i="1" s="1"/>
  <c r="J193" i="18"/>
  <c r="V557" i="1"/>
  <c r="T557" i="1"/>
  <c r="AB557" i="1" s="1"/>
  <c r="U703" i="1"/>
  <c r="AC703" i="1" s="1"/>
  <c r="U701" i="1"/>
  <c r="AC701" i="1" s="1"/>
  <c r="U692" i="1"/>
  <c r="AC692" i="1" s="1"/>
  <c r="T122" i="18"/>
  <c r="AB122" i="18" s="1"/>
  <c r="AD18" i="18"/>
  <c r="AD12" i="18"/>
  <c r="T89" i="18"/>
  <c r="J115" i="18"/>
  <c r="J38" i="18" s="1"/>
  <c r="J718" i="1"/>
  <c r="J264" i="1"/>
  <c r="Q264" i="1" s="1"/>
  <c r="J703" i="1"/>
  <c r="J701" i="1"/>
  <c r="J248" i="1"/>
  <c r="Q248" i="1" s="1"/>
  <c r="J692" i="1"/>
  <c r="M17" i="1"/>
  <c r="AD17" i="1" s="1"/>
  <c r="M37" i="1"/>
  <c r="AD37" i="1" s="1"/>
  <c r="M30" i="1"/>
  <c r="AD30" i="1" s="1"/>
  <c r="M29" i="1"/>
  <c r="AD29" i="1" s="1"/>
  <c r="M28" i="1"/>
  <c r="AD28" i="1" s="1"/>
  <c r="M26" i="1"/>
  <c r="M25" i="17" s="1"/>
  <c r="AD25" i="17" s="1"/>
  <c r="M47" i="1"/>
  <c r="AD47" i="1" s="1"/>
  <c r="M42" i="1"/>
  <c r="AD42" i="1" s="1"/>
  <c r="M51" i="1"/>
  <c r="AD51" i="1" s="1"/>
  <c r="M50" i="1"/>
  <c r="M64" i="1"/>
  <c r="AD64" i="1" s="1"/>
  <c r="M60" i="1"/>
  <c r="AD60" i="1" s="1"/>
  <c r="M56" i="1"/>
  <c r="AD56" i="1" s="1"/>
  <c r="M70" i="1"/>
  <c r="J109" i="1"/>
  <c r="J101" i="1"/>
  <c r="Q101" i="1" s="1"/>
  <c r="U718" i="1"/>
  <c r="S718" i="1" s="1"/>
  <c r="Z718" i="1" s="1"/>
  <c r="T109" i="18"/>
  <c r="AD569" i="1"/>
  <c r="AD573" i="1" s="1"/>
  <c r="K64" i="17"/>
  <c r="L63" i="17"/>
  <c r="J214" i="18"/>
  <c r="L66" i="17"/>
  <c r="V183" i="18"/>
  <c r="S703" i="1"/>
  <c r="Z703" i="1" s="1"/>
  <c r="AC136" i="18"/>
  <c r="S148" i="18"/>
  <c r="Z148" i="18" s="1"/>
  <c r="AI148" i="18" s="1"/>
  <c r="AC148" i="18"/>
  <c r="U895" i="1"/>
  <c r="AC893" i="1"/>
  <c r="AC895" i="1" s="1"/>
  <c r="S893" i="1"/>
  <c r="Z893" i="1" s="1"/>
  <c r="S874" i="1"/>
  <c r="Z874" i="1" s="1"/>
  <c r="AB874" i="1"/>
  <c r="T872" i="1"/>
  <c r="AB872" i="1" s="1"/>
  <c r="U872" i="1"/>
  <c r="AC872" i="1" s="1"/>
  <c r="S858" i="1"/>
  <c r="Z858" i="1" s="1"/>
  <c r="P24" i="17"/>
  <c r="P72" i="1"/>
  <c r="I71" i="17"/>
  <c r="Q71" i="17" s="1"/>
  <c r="V895" i="1"/>
  <c r="AB895" i="1"/>
  <c r="AB888" i="1"/>
  <c r="S888" i="1"/>
  <c r="Z888" i="1" s="1"/>
  <c r="Q61" i="17"/>
  <c r="AB880" i="1"/>
  <c r="U880" i="1"/>
  <c r="S880" i="1" s="1"/>
  <c r="U846" i="1"/>
  <c r="AC846" i="1" s="1"/>
  <c r="AB840" i="1"/>
  <c r="I896" i="1"/>
  <c r="Z838" i="1"/>
  <c r="AA838" i="1" s="1"/>
  <c r="AE844" i="1"/>
  <c r="W22" i="1"/>
  <c r="W21" i="17" s="1"/>
  <c r="AE30" i="17"/>
  <c r="M870" i="1"/>
  <c r="N870" i="1"/>
  <c r="N876" i="1"/>
  <c r="AA894" i="1"/>
  <c r="AH894" i="1" s="1"/>
  <c r="M895" i="1"/>
  <c r="L895" i="1"/>
  <c r="K895" i="1"/>
  <c r="AI892" i="1"/>
  <c r="AA892" i="1"/>
  <c r="AH892" i="1" s="1"/>
  <c r="O890" i="1"/>
  <c r="N890" i="1"/>
  <c r="O862" i="1"/>
  <c r="AI852" i="1"/>
  <c r="K862" i="1"/>
  <c r="N862" i="1"/>
  <c r="AI861" i="1"/>
  <c r="AC493" i="1"/>
  <c r="S570" i="1"/>
  <c r="Z570" i="1" s="1"/>
  <c r="AC469" i="1"/>
  <c r="S214" i="1"/>
  <c r="Z214" i="1" s="1"/>
  <c r="AI214" i="1" s="1"/>
  <c r="AB696" i="1"/>
  <c r="V951" i="1"/>
  <c r="V963" i="1" s="1"/>
  <c r="U959" i="1"/>
  <c r="S959" i="1" s="1"/>
  <c r="Z959" i="1" s="1"/>
  <c r="AI959" i="1" s="1"/>
  <c r="AB658" i="1"/>
  <c r="T822" i="1"/>
  <c r="AC768" i="1"/>
  <c r="AB762" i="1"/>
  <c r="AA762" i="1" s="1"/>
  <c r="AH762" i="1" s="1"/>
  <c r="AC102" i="1"/>
  <c r="X372" i="1"/>
  <c r="S658" i="1"/>
  <c r="Z658" i="1" s="1"/>
  <c r="AI658" i="1" s="1"/>
  <c r="S946" i="1"/>
  <c r="Z946" i="1" s="1"/>
  <c r="T736" i="1"/>
  <c r="S736" i="1" s="1"/>
  <c r="Z736" i="1" s="1"/>
  <c r="U748" i="1"/>
  <c r="J134" i="18"/>
  <c r="T210" i="18"/>
  <c r="AB210" i="18" s="1"/>
  <c r="AC143" i="18"/>
  <c r="U147" i="18"/>
  <c r="U146" i="18"/>
  <c r="V178" i="18"/>
  <c r="U124" i="1"/>
  <c r="Q149" i="18"/>
  <c r="Q218" i="18"/>
  <c r="T481" i="1"/>
  <c r="T468" i="1"/>
  <c r="AB468" i="1" s="1"/>
  <c r="M949" i="1"/>
  <c r="J433" i="1"/>
  <c r="U516" i="1"/>
  <c r="AC516" i="1" s="1"/>
  <c r="J439" i="1"/>
  <c r="J412" i="1"/>
  <c r="J260" i="1"/>
  <c r="Q260" i="1" s="1"/>
  <c r="J256" i="1"/>
  <c r="Q256" i="1" s="1"/>
  <c r="J951" i="1"/>
  <c r="J282" i="1"/>
  <c r="Q282" i="1" s="1"/>
  <c r="U512" i="1"/>
  <c r="AC512" i="1" s="1"/>
  <c r="J884" i="1"/>
  <c r="J880" i="1"/>
  <c r="J511" i="1"/>
  <c r="J438" i="1"/>
  <c r="J434" i="1"/>
  <c r="J430" i="1"/>
  <c r="J424" i="1"/>
  <c r="J268" i="1"/>
  <c r="Q268" i="1" s="1"/>
  <c r="J856" i="1"/>
  <c r="J489" i="1"/>
  <c r="J411" i="1"/>
  <c r="J407" i="1"/>
  <c r="J958" i="1"/>
  <c r="J954" i="1"/>
  <c r="J889" i="1"/>
  <c r="J885" i="1"/>
  <c r="J881" i="1"/>
  <c r="J852" i="1"/>
  <c r="J487" i="1"/>
  <c r="J887" i="1"/>
  <c r="J417" i="1"/>
  <c r="J855" i="1"/>
  <c r="J851" i="1"/>
  <c r="J410" i="1"/>
  <c r="J406" i="1"/>
  <c r="J961" i="1"/>
  <c r="J957" i="1"/>
  <c r="J265" i="1"/>
  <c r="Q265" i="1" s="1"/>
  <c r="J959" i="1"/>
  <c r="J882" i="1"/>
  <c r="J436" i="1"/>
  <c r="J947" i="1"/>
  <c r="J941" i="1"/>
  <c r="J483" i="1"/>
  <c r="J966" i="1"/>
  <c r="J494" i="1"/>
  <c r="J927" i="1"/>
  <c r="J503" i="1"/>
  <c r="J387" i="1"/>
  <c r="M98" i="18"/>
  <c r="V567" i="1"/>
  <c r="S567" i="1" s="1"/>
  <c r="Z567" i="1" s="1"/>
  <c r="AI567" i="1" s="1"/>
  <c r="T553" i="1"/>
  <c r="AB553" i="1" s="1"/>
  <c r="U108" i="18"/>
  <c r="J142" i="18"/>
  <c r="V761" i="1"/>
  <c r="V760" i="1"/>
  <c r="T866" i="1"/>
  <c r="AB866" i="1" s="1"/>
  <c r="V793" i="1"/>
  <c r="V797" i="1" s="1"/>
  <c r="U866" i="1"/>
  <c r="AE65" i="17"/>
  <c r="AE64" i="17"/>
  <c r="AE943" i="1"/>
  <c r="AE969" i="1" s="1"/>
  <c r="AE35" i="17"/>
  <c r="K949" i="1"/>
  <c r="AC932" i="1"/>
  <c r="K935" i="1"/>
  <c r="L935" i="1"/>
  <c r="J939" i="1"/>
  <c r="AB941" i="1"/>
  <c r="U939" i="1"/>
  <c r="AC939" i="1" s="1"/>
  <c r="AC943" i="1" s="1"/>
  <c r="AB920" i="1"/>
  <c r="V949" i="1"/>
  <c r="S906" i="1"/>
  <c r="Z906" i="1" s="1"/>
  <c r="AA961" i="1"/>
  <c r="AH961" i="1" s="1"/>
  <c r="P65" i="17"/>
  <c r="Q65" i="17"/>
  <c r="AB959" i="1"/>
  <c r="AC957" i="1"/>
  <c r="Q57" i="17"/>
  <c r="Q55" i="17"/>
  <c r="V939" i="1"/>
  <c r="AC927" i="1"/>
  <c r="P30" i="17"/>
  <c r="AB949" i="1"/>
  <c r="T949" i="1"/>
  <c r="Q49" i="17"/>
  <c r="P14" i="17"/>
  <c r="P13" i="17"/>
  <c r="P11" i="17"/>
  <c r="AB906" i="1"/>
  <c r="U943" i="1"/>
  <c r="Q62" i="17"/>
  <c r="U925" i="1" l="1"/>
  <c r="AC925" i="1" s="1"/>
  <c r="V933" i="1"/>
  <c r="S927" i="1"/>
  <c r="Z927" i="1" s="1"/>
  <c r="AI927" i="1" s="1"/>
  <c r="U905" i="1"/>
  <c r="V905" i="1"/>
  <c r="S967" i="1"/>
  <c r="Z967" i="1" s="1"/>
  <c r="J965" i="1"/>
  <c r="V862" i="1"/>
  <c r="T856" i="1"/>
  <c r="U873" i="1"/>
  <c r="S873" i="1" s="1"/>
  <c r="Z873" i="1" s="1"/>
  <c r="L18" i="1"/>
  <c r="AA781" i="1"/>
  <c r="AH781" i="1" s="1"/>
  <c r="K565" i="1"/>
  <c r="M18" i="1"/>
  <c r="AD18" i="1" s="1"/>
  <c r="V539" i="1"/>
  <c r="AC800" i="1"/>
  <c r="S800" i="1"/>
  <c r="Z800" i="1" s="1"/>
  <c r="AI800" i="1" s="1"/>
  <c r="T803" i="1"/>
  <c r="U802" i="1"/>
  <c r="AC802" i="1" s="1"/>
  <c r="AD803" i="1"/>
  <c r="J776" i="1"/>
  <c r="V788" i="1"/>
  <c r="S782" i="1"/>
  <c r="Z782" i="1" s="1"/>
  <c r="AI782" i="1" s="1"/>
  <c r="M34" i="1"/>
  <c r="V776" i="1"/>
  <c r="U782" i="1"/>
  <c r="AC782" i="1" s="1"/>
  <c r="AD783" i="1"/>
  <c r="AB782" i="1"/>
  <c r="M36" i="1"/>
  <c r="AD36" i="1" s="1"/>
  <c r="T774" i="1"/>
  <c r="K53" i="1"/>
  <c r="K968" i="1"/>
  <c r="T965" i="1"/>
  <c r="S965" i="1" s="1"/>
  <c r="J967" i="1"/>
  <c r="AD968" i="1"/>
  <c r="AC873" i="1"/>
  <c r="M876" i="1"/>
  <c r="L51" i="1"/>
  <c r="L50" i="17" s="1"/>
  <c r="J875" i="1"/>
  <c r="J873" i="1"/>
  <c r="L876" i="1"/>
  <c r="AD876" i="1"/>
  <c r="M27" i="1"/>
  <c r="M26" i="17" s="1"/>
  <c r="AD26" i="17" s="1"/>
  <c r="AD789" i="1"/>
  <c r="J766" i="1"/>
  <c r="M71" i="1"/>
  <c r="AD71" i="1" s="1"/>
  <c r="AD747" i="1"/>
  <c r="AD749" i="1" s="1"/>
  <c r="AA819" i="1"/>
  <c r="AH819" i="1" s="1"/>
  <c r="AA816" i="1"/>
  <c r="AH816" i="1" s="1"/>
  <c r="T735" i="1"/>
  <c r="AB735" i="1" s="1"/>
  <c r="V686" i="1"/>
  <c r="U686" i="1"/>
  <c r="K744" i="1"/>
  <c r="K38" i="1"/>
  <c r="K37" i="17" s="1"/>
  <c r="K43" i="1"/>
  <c r="T568" i="1"/>
  <c r="AB568" i="1" s="1"/>
  <c r="J569" i="1"/>
  <c r="K34" i="1"/>
  <c r="L34" i="1"/>
  <c r="L26" i="1"/>
  <c r="L25" i="17" s="1"/>
  <c r="T559" i="1"/>
  <c r="AB559" i="1" s="1"/>
  <c r="L30" i="1"/>
  <c r="L29" i="17" s="1"/>
  <c r="U551" i="1"/>
  <c r="T563" i="1"/>
  <c r="AB563" i="1" s="1"/>
  <c r="K26" i="1"/>
  <c r="K25" i="17" s="1"/>
  <c r="T551" i="1"/>
  <c r="AB551" i="1" s="1"/>
  <c r="T555" i="1"/>
  <c r="AB555" i="1" s="1"/>
  <c r="L44" i="1"/>
  <c r="J618" i="1"/>
  <c r="L650" i="1"/>
  <c r="T675" i="1"/>
  <c r="P67" i="1"/>
  <c r="R35" i="17"/>
  <c r="T561" i="1"/>
  <c r="V561" i="1"/>
  <c r="K71" i="1"/>
  <c r="L72" i="1"/>
  <c r="J596" i="1"/>
  <c r="J589" i="1"/>
  <c r="J585" i="1"/>
  <c r="J592" i="1"/>
  <c r="J588" i="1"/>
  <c r="J591" i="1"/>
  <c r="J587" i="1"/>
  <c r="J590" i="1"/>
  <c r="J586" i="1"/>
  <c r="U595" i="1"/>
  <c r="J595" i="1"/>
  <c r="V595" i="1"/>
  <c r="U597" i="1"/>
  <c r="AC597" i="1" s="1"/>
  <c r="V597" i="1"/>
  <c r="J597" i="1"/>
  <c r="M72" i="1"/>
  <c r="AD72" i="1" s="1"/>
  <c r="AD547" i="1"/>
  <c r="V541" i="1"/>
  <c r="T537" i="1"/>
  <c r="AB537" i="1" s="1"/>
  <c r="AE473" i="1"/>
  <c r="AD502" i="1"/>
  <c r="AE19" i="1"/>
  <c r="AD447" i="1"/>
  <c r="J393" i="1"/>
  <c r="M24" i="1"/>
  <c r="AD24" i="1" s="1"/>
  <c r="AD414" i="1"/>
  <c r="V398" i="1"/>
  <c r="U788" i="1"/>
  <c r="AC788" i="1" s="1"/>
  <c r="T788" i="1"/>
  <c r="AB788" i="1" s="1"/>
  <c r="U715" i="1"/>
  <c r="AC715" i="1" s="1"/>
  <c r="AD270" i="1"/>
  <c r="T416" i="1"/>
  <c r="U403" i="1"/>
  <c r="AC403" i="1" s="1"/>
  <c r="U351" i="1"/>
  <c r="AC351" i="1" s="1"/>
  <c r="T388" i="1"/>
  <c r="U388" i="1"/>
  <c r="AC388" i="1" s="1"/>
  <c r="U931" i="1"/>
  <c r="J809" i="1"/>
  <c r="U426" i="1"/>
  <c r="AC426" i="1" s="1"/>
  <c r="AF295" i="1"/>
  <c r="U436" i="1"/>
  <c r="AC436" i="1" s="1"/>
  <c r="T436" i="1"/>
  <c r="AB436" i="1" s="1"/>
  <c r="T709" i="1"/>
  <c r="U709" i="1"/>
  <c r="AC709" i="1" s="1"/>
  <c r="V198" i="1"/>
  <c r="U198" i="1"/>
  <c r="T198" i="1"/>
  <c r="J522" i="1"/>
  <c r="AD522" i="1"/>
  <c r="J955" i="1"/>
  <c r="J886" i="1"/>
  <c r="J878" i="1"/>
  <c r="U334" i="1"/>
  <c r="AC334" i="1" s="1"/>
  <c r="T334" i="1"/>
  <c r="AB334" i="1" s="1"/>
  <c r="V329" i="1"/>
  <c r="U329" i="1"/>
  <c r="AC329" i="1" s="1"/>
  <c r="T446" i="1"/>
  <c r="AB446" i="1" s="1"/>
  <c r="U446" i="1"/>
  <c r="AC446" i="1" s="1"/>
  <c r="U544" i="1"/>
  <c r="AC544" i="1" s="1"/>
  <c r="U540" i="1"/>
  <c r="AC540" i="1" s="1"/>
  <c r="M650" i="1"/>
  <c r="J426" i="1"/>
  <c r="J274" i="1"/>
  <c r="V158" i="1"/>
  <c r="AD422" i="1"/>
  <c r="AE505" i="1"/>
  <c r="T272" i="1"/>
  <c r="U272" i="1"/>
  <c r="AC272" i="1" s="1"/>
  <c r="U237" i="1"/>
  <c r="AC237" i="1" s="1"/>
  <c r="T333" i="1"/>
  <c r="AB333" i="1" s="1"/>
  <c r="AE579" i="1"/>
  <c r="U407" i="1"/>
  <c r="AC407" i="1" s="1"/>
  <c r="U399" i="1"/>
  <c r="AC399" i="1" s="1"/>
  <c r="AF675" i="1"/>
  <c r="U425" i="1"/>
  <c r="AC425" i="1" s="1"/>
  <c r="V349" i="1"/>
  <c r="U710" i="1"/>
  <c r="AC710" i="1" s="1"/>
  <c r="T734" i="1"/>
  <c r="AB734" i="1" s="1"/>
  <c r="U765" i="1"/>
  <c r="U766" i="1"/>
  <c r="AC766" i="1" s="1"/>
  <c r="T778" i="1"/>
  <c r="U792" i="1"/>
  <c r="U808" i="1"/>
  <c r="AC808" i="1" s="1"/>
  <c r="T865" i="1"/>
  <c r="AB865" i="1" s="1"/>
  <c r="AD929" i="1"/>
  <c r="U958" i="1"/>
  <c r="T135" i="1"/>
  <c r="V125" i="1"/>
  <c r="U100" i="1"/>
  <c r="U85" i="1"/>
  <c r="T275" i="1"/>
  <c r="AB275" i="1" s="1"/>
  <c r="U269" i="1"/>
  <c r="AC269" i="1" s="1"/>
  <c r="U258" i="1"/>
  <c r="AC258" i="1" s="1"/>
  <c r="U254" i="1"/>
  <c r="AC254" i="1" s="1"/>
  <c r="U250" i="1"/>
  <c r="AC250" i="1" s="1"/>
  <c r="T246" i="1"/>
  <c r="AB246" i="1" s="1"/>
  <c r="T522" i="1"/>
  <c r="AB522" i="1" s="1"/>
  <c r="T516" i="1"/>
  <c r="T512" i="1"/>
  <c r="AB512" i="1" s="1"/>
  <c r="T508" i="1"/>
  <c r="AB508" i="1" s="1"/>
  <c r="U489" i="1"/>
  <c r="AC489" i="1" s="1"/>
  <c r="U485" i="1"/>
  <c r="AC485" i="1" s="1"/>
  <c r="U481" i="1"/>
  <c r="AC481" i="1" s="1"/>
  <c r="J868" i="1"/>
  <c r="J696" i="1"/>
  <c r="T175" i="1"/>
  <c r="T168" i="1"/>
  <c r="T160" i="1"/>
  <c r="AB160" i="1" s="1"/>
  <c r="V691" i="1"/>
  <c r="V692" i="1"/>
  <c r="U696" i="1"/>
  <c r="AC696" i="1" s="1"/>
  <c r="U706" i="1"/>
  <c r="T711" i="1"/>
  <c r="T719" i="1"/>
  <c r="U735" i="1"/>
  <c r="T742" i="1"/>
  <c r="AB742" i="1" s="1"/>
  <c r="T748" i="1"/>
  <c r="AB748" i="1" s="1"/>
  <c r="T779" i="1"/>
  <c r="AB779" i="1" s="1"/>
  <c r="U839" i="1"/>
  <c r="V889" i="1"/>
  <c r="U934" i="1"/>
  <c r="V124" i="1"/>
  <c r="V117" i="1"/>
  <c r="T219" i="1"/>
  <c r="AB219" i="1" s="1"/>
  <c r="U284" i="1"/>
  <c r="AC284" i="1" s="1"/>
  <c r="U280" i="1"/>
  <c r="AC280" i="1" s="1"/>
  <c r="U274" i="1"/>
  <c r="AC274" i="1" s="1"/>
  <c r="V268" i="1"/>
  <c r="T507" i="1"/>
  <c r="AB507" i="1" s="1"/>
  <c r="T494" i="1"/>
  <c r="AB494" i="1" s="1"/>
  <c r="V480" i="1"/>
  <c r="V476" i="1"/>
  <c r="J269" i="1"/>
  <c r="Q269" i="1" s="1"/>
  <c r="J912" i="1"/>
  <c r="J908" i="1"/>
  <c r="J838" i="1"/>
  <c r="J344" i="1"/>
  <c r="Q344" i="1" s="1"/>
  <c r="P44" i="1"/>
  <c r="U542" i="1"/>
  <c r="AC542" i="1" s="1"/>
  <c r="U391" i="1"/>
  <c r="V391" i="1"/>
  <c r="P366" i="1"/>
  <c r="T370" i="1"/>
  <c r="AB370" i="1" s="1"/>
  <c r="L366" i="1"/>
  <c r="AD320" i="1"/>
  <c r="P63" i="17"/>
  <c r="P18" i="17"/>
  <c r="P17" i="17"/>
  <c r="Q50" i="17"/>
  <c r="P58" i="17"/>
  <c r="Q63" i="17"/>
  <c r="P38" i="17"/>
  <c r="P69" i="17"/>
  <c r="P26" i="17"/>
  <c r="W296" i="1"/>
  <c r="W297" i="1" s="1"/>
  <c r="AE37" i="1"/>
  <c r="P27" i="1"/>
  <c r="R296" i="1"/>
  <c r="B73" i="17"/>
  <c r="J200" i="1"/>
  <c r="P16" i="17"/>
  <c r="S694" i="1"/>
  <c r="Z694" i="1" s="1"/>
  <c r="S810" i="1"/>
  <c r="Z810" i="1" s="1"/>
  <c r="AA810" i="1" s="1"/>
  <c r="AH810" i="1" s="1"/>
  <c r="AA800" i="1"/>
  <c r="AH800" i="1" s="1"/>
  <c r="S812" i="1"/>
  <c r="Z812" i="1" s="1"/>
  <c r="AI812" i="1" s="1"/>
  <c r="AC144" i="1"/>
  <c r="U147" i="1"/>
  <c r="AD144" i="1"/>
  <c r="V147" i="1"/>
  <c r="B969" i="1"/>
  <c r="U142" i="1"/>
  <c r="V128" i="1"/>
  <c r="P27" i="17"/>
  <c r="U96" i="1"/>
  <c r="J612" i="1"/>
  <c r="AC124" i="1"/>
  <c r="AD650" i="1"/>
  <c r="AC116" i="1"/>
  <c r="R148" i="1"/>
  <c r="J658" i="1"/>
  <c r="Z22" i="17"/>
  <c r="U268" i="1"/>
  <c r="AC268" i="1" s="1"/>
  <c r="V257" i="1"/>
  <c r="S252" i="1"/>
  <c r="Z252" i="1" s="1"/>
  <c r="AI252" i="1" s="1"/>
  <c r="U288" i="1"/>
  <c r="AC288" i="1" s="1"/>
  <c r="V261" i="1"/>
  <c r="T261" i="1"/>
  <c r="AB261" i="1" s="1"/>
  <c r="P62" i="17"/>
  <c r="P37" i="17"/>
  <c r="V249" i="1"/>
  <c r="T249" i="1"/>
  <c r="AB249" i="1" s="1"/>
  <c r="P10" i="17"/>
  <c r="K33" i="1"/>
  <c r="K32" i="17" s="1"/>
  <c r="V206" i="1"/>
  <c r="V202" i="1"/>
  <c r="U158" i="1"/>
  <c r="T158" i="1"/>
  <c r="S206" i="1"/>
  <c r="Z206" i="1" s="1"/>
  <c r="AI206" i="1" s="1"/>
  <c r="AD196" i="1"/>
  <c r="AB172" i="1"/>
  <c r="AB198" i="1"/>
  <c r="AC198" i="1"/>
  <c r="N9" i="18"/>
  <c r="N9" i="17" s="1"/>
  <c r="U170" i="18"/>
  <c r="AC170" i="18" s="1"/>
  <c r="L12" i="18"/>
  <c r="U161" i="18"/>
  <c r="AC161" i="18" s="1"/>
  <c r="I21" i="18"/>
  <c r="N18" i="18"/>
  <c r="N18" i="17" s="1"/>
  <c r="T161" i="18"/>
  <c r="AB161" i="18" s="1"/>
  <c r="K63" i="18"/>
  <c r="M23" i="18"/>
  <c r="AD23" i="18" s="1"/>
  <c r="N218" i="18"/>
  <c r="N55" i="18"/>
  <c r="L36" i="18"/>
  <c r="L36" i="17" s="1"/>
  <c r="N35" i="18"/>
  <c r="N38" i="18"/>
  <c r="K31" i="18"/>
  <c r="M66" i="18"/>
  <c r="AD66" i="18" s="1"/>
  <c r="V142" i="18"/>
  <c r="Z142" i="18" s="1"/>
  <c r="M65" i="18"/>
  <c r="J141" i="18"/>
  <c r="M64" i="18"/>
  <c r="M63" i="18"/>
  <c r="AD63" i="18" s="1"/>
  <c r="V139" i="18"/>
  <c r="Z139" i="18" s="1"/>
  <c r="M62" i="18"/>
  <c r="V138" i="18"/>
  <c r="Z138" i="18" s="1"/>
  <c r="M61" i="18"/>
  <c r="V127" i="18"/>
  <c r="AD127" i="18" s="1"/>
  <c r="M50" i="18"/>
  <c r="N55" i="17"/>
  <c r="J28" i="18"/>
  <c r="L69" i="18"/>
  <c r="J146" i="18"/>
  <c r="V121" i="18"/>
  <c r="S121" i="18" s="1"/>
  <c r="K55" i="18"/>
  <c r="L58" i="18"/>
  <c r="V113" i="18"/>
  <c r="M36" i="18"/>
  <c r="AD36" i="18" s="1"/>
  <c r="V115" i="18"/>
  <c r="M38" i="18"/>
  <c r="AD38" i="18" s="1"/>
  <c r="K18" i="18"/>
  <c r="K11" i="18"/>
  <c r="N52" i="18"/>
  <c r="N52" i="17" s="1"/>
  <c r="N144" i="18"/>
  <c r="N56" i="18"/>
  <c r="N56" i="17" s="1"/>
  <c r="U133" i="18"/>
  <c r="U118" i="18"/>
  <c r="U110" i="18"/>
  <c r="U105" i="18"/>
  <c r="J222" i="18"/>
  <c r="N19" i="18"/>
  <c r="N19" i="17" s="1"/>
  <c r="N14" i="18"/>
  <c r="N14" i="17" s="1"/>
  <c r="N11" i="18"/>
  <c r="N11" i="17" s="1"/>
  <c r="N10" i="18"/>
  <c r="N10" i="17" s="1"/>
  <c r="K12" i="18"/>
  <c r="L19" i="18"/>
  <c r="L98" i="18"/>
  <c r="L18" i="18"/>
  <c r="L14" i="18"/>
  <c r="L10" i="18"/>
  <c r="K9" i="18"/>
  <c r="N31" i="18"/>
  <c r="N31" i="17" s="1"/>
  <c r="K66" i="18"/>
  <c r="K65" i="18"/>
  <c r="K62" i="18"/>
  <c r="K61" i="18"/>
  <c r="V126" i="18"/>
  <c r="M49" i="18"/>
  <c r="AD49" i="18" s="1"/>
  <c r="V129" i="18"/>
  <c r="M52" i="18"/>
  <c r="AD52" i="18" s="1"/>
  <c r="N51" i="18"/>
  <c r="N51" i="17" s="1"/>
  <c r="N35" i="17"/>
  <c r="L71" i="18"/>
  <c r="J148" i="18"/>
  <c r="J71" i="18" s="1"/>
  <c r="V147" i="18"/>
  <c r="U220" i="18"/>
  <c r="J220" i="18"/>
  <c r="T113" i="18"/>
  <c r="AB113" i="18" s="1"/>
  <c r="K36" i="18"/>
  <c r="T112" i="18"/>
  <c r="K35" i="18"/>
  <c r="K38" i="17"/>
  <c r="K19" i="18"/>
  <c r="K17" i="18"/>
  <c r="K14" i="18"/>
  <c r="K10" i="18"/>
  <c r="L11" i="18"/>
  <c r="M31" i="18"/>
  <c r="AD31" i="18" s="1"/>
  <c r="N63" i="18"/>
  <c r="N63" i="17" s="1"/>
  <c r="V128" i="18"/>
  <c r="M51" i="18"/>
  <c r="AD51" i="18" s="1"/>
  <c r="N50" i="18"/>
  <c r="N50" i="17" s="1"/>
  <c r="V120" i="18"/>
  <c r="Z48" i="18"/>
  <c r="Z54" i="18"/>
  <c r="Z22" i="18"/>
  <c r="Z40" i="18"/>
  <c r="Z68" i="18"/>
  <c r="P35" i="17"/>
  <c r="P15" i="17"/>
  <c r="T206" i="18"/>
  <c r="AB206" i="18" s="1"/>
  <c r="I224" i="18"/>
  <c r="Q224" i="18" s="1"/>
  <c r="P190" i="18"/>
  <c r="V182" i="18"/>
  <c r="U182" i="18"/>
  <c r="AC182" i="18" s="1"/>
  <c r="AA30" i="18"/>
  <c r="P12" i="17"/>
  <c r="J210" i="18"/>
  <c r="AF124" i="18"/>
  <c r="T136" i="18"/>
  <c r="AB136" i="18" s="1"/>
  <c r="T111" i="18"/>
  <c r="AB111" i="18" s="1"/>
  <c r="AD11" i="18"/>
  <c r="P29" i="17"/>
  <c r="P25" i="17"/>
  <c r="P66" i="17"/>
  <c r="T183" i="18"/>
  <c r="AB183" i="18" s="1"/>
  <c r="J207" i="18"/>
  <c r="K198" i="18"/>
  <c r="V108" i="18"/>
  <c r="AD108" i="18" s="1"/>
  <c r="T214" i="18"/>
  <c r="AB214" i="18" s="1"/>
  <c r="V214" i="18"/>
  <c r="N98" i="18"/>
  <c r="N21" i="18" s="1"/>
  <c r="N172" i="18"/>
  <c r="V217" i="18"/>
  <c r="AD217" i="18"/>
  <c r="AD62" i="18"/>
  <c r="AD10" i="18"/>
  <c r="M144" i="18"/>
  <c r="AF116" i="18"/>
  <c r="K144" i="18"/>
  <c r="T134" i="18"/>
  <c r="AB134" i="18" s="1"/>
  <c r="J100" i="18"/>
  <c r="J23" i="18" s="1"/>
  <c r="U100" i="18"/>
  <c r="AE198" i="18"/>
  <c r="AF190" i="18"/>
  <c r="T217" i="18"/>
  <c r="J114" i="18"/>
  <c r="J37" i="18" s="1"/>
  <c r="J112" i="18"/>
  <c r="J35" i="18" s="1"/>
  <c r="U112" i="18"/>
  <c r="U35" i="18" s="1"/>
  <c r="AC35" i="18" s="1"/>
  <c r="K124" i="18"/>
  <c r="J119" i="18"/>
  <c r="AD14" i="18"/>
  <c r="U61" i="18"/>
  <c r="V213" i="18"/>
  <c r="S213" i="18" s="1"/>
  <c r="AD208" i="18"/>
  <c r="V208" i="18"/>
  <c r="J132" i="18"/>
  <c r="L144" i="18"/>
  <c r="U195" i="18"/>
  <c r="J195" i="18"/>
  <c r="T189" i="18"/>
  <c r="AB189" i="18" s="1"/>
  <c r="K36" i="17"/>
  <c r="U183" i="18"/>
  <c r="AC183" i="18" s="1"/>
  <c r="L32" i="17"/>
  <c r="J183" i="18"/>
  <c r="L190" i="18"/>
  <c r="U178" i="18"/>
  <c r="AC178" i="18" s="1"/>
  <c r="AD43" i="18"/>
  <c r="AE172" i="18"/>
  <c r="AD162" i="18"/>
  <c r="AD172" i="18" s="1"/>
  <c r="N59" i="17"/>
  <c r="AD33" i="18"/>
  <c r="AD45" i="18"/>
  <c r="T61" i="18"/>
  <c r="N57" i="17"/>
  <c r="N46" i="17"/>
  <c r="N33" i="17"/>
  <c r="K27" i="17"/>
  <c r="AD17" i="18"/>
  <c r="L59" i="17"/>
  <c r="AD60" i="18"/>
  <c r="L198" i="18"/>
  <c r="AE144" i="18"/>
  <c r="AE124" i="18"/>
  <c r="P52" i="17"/>
  <c r="J88" i="18"/>
  <c r="U111" i="18"/>
  <c r="T105" i="18"/>
  <c r="AB105" i="18" s="1"/>
  <c r="J94" i="18"/>
  <c r="J91" i="18"/>
  <c r="J89" i="18"/>
  <c r="J95" i="18"/>
  <c r="J18" i="18" s="1"/>
  <c r="N198" i="18"/>
  <c r="AB144" i="1"/>
  <c r="T147" i="1"/>
  <c r="AB134" i="1"/>
  <c r="S134" i="1"/>
  <c r="Z116" i="1"/>
  <c r="AB116" i="1"/>
  <c r="AB98" i="1"/>
  <c r="T114" i="1"/>
  <c r="T118" i="18"/>
  <c r="AB118" i="18" s="1"/>
  <c r="AB124" i="18" s="1"/>
  <c r="S127" i="18"/>
  <c r="J123" i="18"/>
  <c r="K98" i="18"/>
  <c r="T87" i="18"/>
  <c r="AB87" i="18" s="1"/>
  <c r="J87" i="18"/>
  <c r="J113" i="18"/>
  <c r="J36" i="18" s="1"/>
  <c r="K30" i="17"/>
  <c r="Q30" i="18"/>
  <c r="J96" i="18"/>
  <c r="J106" i="18"/>
  <c r="P64" i="17"/>
  <c r="L56" i="17"/>
  <c r="Q52" i="17"/>
  <c r="L52" i="17"/>
  <c r="AD50" i="18"/>
  <c r="P72" i="18"/>
  <c r="T110" i="18"/>
  <c r="Z127" i="18"/>
  <c r="AI127" i="18" s="1"/>
  <c r="P149" i="18"/>
  <c r="I150" i="18"/>
  <c r="L204" i="18"/>
  <c r="N28" i="17"/>
  <c r="N38" i="17"/>
  <c r="U106" i="18"/>
  <c r="U123" i="18"/>
  <c r="AC123" i="18" s="1"/>
  <c r="J184" i="18"/>
  <c r="J33" i="18" s="1"/>
  <c r="M124" i="18"/>
  <c r="M204" i="18"/>
  <c r="V189" i="18"/>
  <c r="N32" i="17"/>
  <c r="M116" i="18"/>
  <c r="M39" i="18" s="1"/>
  <c r="R72" i="17"/>
  <c r="R150" i="18"/>
  <c r="AD70" i="18"/>
  <c r="R53" i="18"/>
  <c r="AD195" i="18"/>
  <c r="K70" i="17"/>
  <c r="M41" i="17"/>
  <c r="AD41" i="17" s="1"/>
  <c r="T202" i="18"/>
  <c r="U202" i="18"/>
  <c r="S13" i="18"/>
  <c r="AE519" i="1"/>
  <c r="AE547" i="1"/>
  <c r="AE64" i="1"/>
  <c r="AE56" i="1"/>
  <c r="AF56" i="1"/>
  <c r="AE63" i="1"/>
  <c r="AE58" i="1"/>
  <c r="AE67" i="1"/>
  <c r="AE62" i="1"/>
  <c r="AD593" i="1"/>
  <c r="AF670" i="1"/>
  <c r="K650" i="1"/>
  <c r="J806" i="1"/>
  <c r="J807" i="1"/>
  <c r="J800" i="1"/>
  <c r="J794" i="1"/>
  <c r="S821" i="1"/>
  <c r="Z821" i="1" s="1"/>
  <c r="AA821" i="1" s="1"/>
  <c r="AH821" i="1" s="1"/>
  <c r="P870" i="1"/>
  <c r="S881" i="1"/>
  <c r="Z881" i="1" s="1"/>
  <c r="S922" i="1"/>
  <c r="Z922" i="1" s="1"/>
  <c r="AA922" i="1" s="1"/>
  <c r="AH922" i="1" s="1"/>
  <c r="V928" i="1"/>
  <c r="T921" i="1"/>
  <c r="S920" i="1"/>
  <c r="Z920" i="1" s="1"/>
  <c r="AI920" i="1" s="1"/>
  <c r="T933" i="1"/>
  <c r="AE22" i="1"/>
  <c r="X969" i="1"/>
  <c r="AE414" i="1"/>
  <c r="J420" i="1"/>
  <c r="J413" i="1"/>
  <c r="J409" i="1"/>
  <c r="J405" i="1"/>
  <c r="J401" i="1"/>
  <c r="J392" i="1"/>
  <c r="J388" i="1"/>
  <c r="J109" i="18"/>
  <c r="J32" i="18" s="1"/>
  <c r="AD366" i="1"/>
  <c r="AD346" i="1"/>
  <c r="AD338" i="1"/>
  <c r="R372" i="1"/>
  <c r="AB218" i="1"/>
  <c r="T221" i="1"/>
  <c r="U219" i="1"/>
  <c r="AC219" i="1" s="1"/>
  <c r="V219" i="1"/>
  <c r="AD219" i="1" s="1"/>
  <c r="AC204" i="1"/>
  <c r="AB204" i="1"/>
  <c r="AB633" i="1"/>
  <c r="S633" i="1"/>
  <c r="Z633" i="1" s="1"/>
  <c r="S834" i="1"/>
  <c r="Z834" i="1" s="1"/>
  <c r="AB808" i="1"/>
  <c r="S808" i="1"/>
  <c r="Z808" i="1" s="1"/>
  <c r="AI808" i="1" s="1"/>
  <c r="AB965" i="1"/>
  <c r="T968" i="1"/>
  <c r="AB666" i="1"/>
  <c r="AB316" i="1"/>
  <c r="S316" i="1"/>
  <c r="Z316" i="1" s="1"/>
  <c r="AI316" i="1" s="1"/>
  <c r="V803" i="1"/>
  <c r="AB708" i="1"/>
  <c r="S708" i="1"/>
  <c r="Z708" i="1" s="1"/>
  <c r="V519" i="1"/>
  <c r="R68" i="1"/>
  <c r="R67" i="17" s="1"/>
  <c r="S626" i="1"/>
  <c r="Z626" i="1" s="1"/>
  <c r="S637" i="1"/>
  <c r="Z637" i="1" s="1"/>
  <c r="AI637" i="1" s="1"/>
  <c r="S886" i="1"/>
  <c r="Z886" i="1" s="1"/>
  <c r="AI886" i="1" s="1"/>
  <c r="S253" i="1"/>
  <c r="Z253" i="1" s="1"/>
  <c r="T957" i="1"/>
  <c r="S842" i="1"/>
  <c r="Z842" i="1" s="1"/>
  <c r="S860" i="1"/>
  <c r="Z860" i="1" s="1"/>
  <c r="AI860" i="1" s="1"/>
  <c r="S955" i="1"/>
  <c r="Z955" i="1" s="1"/>
  <c r="S386" i="1"/>
  <c r="Z386" i="1" s="1"/>
  <c r="T582" i="1"/>
  <c r="P491" i="1"/>
  <c r="S956" i="1"/>
  <c r="Z956" i="1" s="1"/>
  <c r="U584" i="1"/>
  <c r="AC584" i="1" s="1"/>
  <c r="S925" i="1"/>
  <c r="Z925" i="1" s="1"/>
  <c r="AA925" i="1" s="1"/>
  <c r="AH925" i="1" s="1"/>
  <c r="V662" i="1"/>
  <c r="V666" i="1"/>
  <c r="S666" i="1" s="1"/>
  <c r="Z666" i="1" s="1"/>
  <c r="T402" i="1"/>
  <c r="AB402" i="1" s="1"/>
  <c r="T356" i="1"/>
  <c r="U161" i="1"/>
  <c r="AC161" i="1" s="1"/>
  <c r="X448" i="1"/>
  <c r="AF414" i="1"/>
  <c r="S437" i="1"/>
  <c r="Z437" i="1" s="1"/>
  <c r="AI437" i="1" s="1"/>
  <c r="AF519" i="1"/>
  <c r="T210" i="1"/>
  <c r="U210" i="1"/>
  <c r="AC210" i="1" s="1"/>
  <c r="T409" i="1"/>
  <c r="U409" i="1"/>
  <c r="AC409" i="1" s="1"/>
  <c r="V409" i="1"/>
  <c r="U241" i="1"/>
  <c r="AC241" i="1" s="1"/>
  <c r="T241" i="1"/>
  <c r="AB241" i="1" s="1"/>
  <c r="V241" i="1"/>
  <c r="U365" i="1"/>
  <c r="AC365" i="1" s="1"/>
  <c r="V365" i="1"/>
  <c r="T360" i="1"/>
  <c r="AB360" i="1" s="1"/>
  <c r="V360" i="1"/>
  <c r="T327" i="1"/>
  <c r="U327" i="1"/>
  <c r="AC327" i="1" s="1"/>
  <c r="V327" i="1"/>
  <c r="U445" i="1"/>
  <c r="T445" i="1"/>
  <c r="V445" i="1"/>
  <c r="U641" i="1"/>
  <c r="AC641" i="1" s="1"/>
  <c r="P270" i="1"/>
  <c r="AD598" i="1"/>
  <c r="S212" i="1"/>
  <c r="Z212" i="1" s="1"/>
  <c r="AD675" i="1"/>
  <c r="S775" i="1"/>
  <c r="Z775" i="1" s="1"/>
  <c r="AI775" i="1" s="1"/>
  <c r="S734" i="1"/>
  <c r="Z734" i="1" s="1"/>
  <c r="AI734" i="1" s="1"/>
  <c r="S727" i="1"/>
  <c r="Z727" i="1" s="1"/>
  <c r="AI727" i="1" s="1"/>
  <c r="S794" i="1"/>
  <c r="Z794" i="1" s="1"/>
  <c r="AA794" i="1" s="1"/>
  <c r="AH794" i="1" s="1"/>
  <c r="S883" i="1"/>
  <c r="Z883" i="1" s="1"/>
  <c r="S954" i="1"/>
  <c r="Z954" i="1" s="1"/>
  <c r="W48" i="1"/>
  <c r="W47" i="17" s="1"/>
  <c r="T407" i="1"/>
  <c r="AB407" i="1" s="1"/>
  <c r="S947" i="1"/>
  <c r="Z947" i="1" s="1"/>
  <c r="V817" i="1"/>
  <c r="V190" i="1"/>
  <c r="V196" i="1" s="1"/>
  <c r="U653" i="1"/>
  <c r="S796" i="1"/>
  <c r="Z796" i="1" s="1"/>
  <c r="AI796" i="1" s="1"/>
  <c r="V664" i="1"/>
  <c r="V668" i="1"/>
  <c r="S668" i="1" s="1"/>
  <c r="Z668" i="1" s="1"/>
  <c r="AA668" i="1" s="1"/>
  <c r="AH668" i="1" s="1"/>
  <c r="V399" i="1"/>
  <c r="V333" i="1"/>
  <c r="S333" i="1" s="1"/>
  <c r="Z333" i="1" s="1"/>
  <c r="V237" i="1"/>
  <c r="S237" i="1" s="1"/>
  <c r="Z237" i="1" s="1"/>
  <c r="AE565" i="1"/>
  <c r="T586" i="1"/>
  <c r="V586" i="1"/>
  <c r="U575" i="1"/>
  <c r="AC575" i="1" s="1"/>
  <c r="V575" i="1"/>
  <c r="U413" i="1"/>
  <c r="AC413" i="1" s="1"/>
  <c r="T413" i="1"/>
  <c r="AB413" i="1" s="1"/>
  <c r="U394" i="1"/>
  <c r="AC394" i="1" s="1"/>
  <c r="T394" i="1"/>
  <c r="AB394" i="1" s="1"/>
  <c r="AF650" i="1"/>
  <c r="AF624" i="1"/>
  <c r="AF744" i="1"/>
  <c r="AE744" i="1"/>
  <c r="R750" i="1"/>
  <c r="AE895" i="1"/>
  <c r="Q23" i="1"/>
  <c r="J893" i="1"/>
  <c r="J895" i="1" s="1"/>
  <c r="J523" i="1"/>
  <c r="J524" i="1" s="1"/>
  <c r="J445" i="1"/>
  <c r="J504" i="1"/>
  <c r="J275" i="1"/>
  <c r="J942" i="1"/>
  <c r="J937" i="1"/>
  <c r="V368" i="1"/>
  <c r="V410" i="1"/>
  <c r="V436" i="1"/>
  <c r="S436" i="1" s="1"/>
  <c r="Z436" i="1" s="1"/>
  <c r="AA436" i="1" s="1"/>
  <c r="AH436" i="1" s="1"/>
  <c r="V441" i="1"/>
  <c r="T425" i="1"/>
  <c r="AB425" i="1" s="1"/>
  <c r="S273" i="1"/>
  <c r="Z273" i="1" s="1"/>
  <c r="AI273" i="1" s="1"/>
  <c r="AD473" i="1"/>
  <c r="T329" i="1"/>
  <c r="AB329" i="1" s="1"/>
  <c r="T766" i="1"/>
  <c r="AB766" i="1" s="1"/>
  <c r="T312" i="1"/>
  <c r="X73" i="1"/>
  <c r="X72" i="17" s="1"/>
  <c r="X40" i="1"/>
  <c r="X39" i="17" s="1"/>
  <c r="AF422" i="1"/>
  <c r="U427" i="1"/>
  <c r="W372" i="1"/>
  <c r="W373" i="1" s="1"/>
  <c r="R676" i="1"/>
  <c r="W676" i="1"/>
  <c r="W677" i="1" s="1"/>
  <c r="AE675" i="1"/>
  <c r="AE650" i="1"/>
  <c r="AE642" i="1"/>
  <c r="AE624" i="1"/>
  <c r="U864" i="1"/>
  <c r="V875" i="1"/>
  <c r="AD886" i="1"/>
  <c r="AD908" i="1"/>
  <c r="V941" i="1"/>
  <c r="V943" i="1" s="1"/>
  <c r="T501" i="1"/>
  <c r="V461" i="1"/>
  <c r="V473" i="1" s="1"/>
  <c r="J517" i="1"/>
  <c r="J513" i="1"/>
  <c r="J481" i="1"/>
  <c r="J408" i="1"/>
  <c r="J404" i="1"/>
  <c r="J400" i="1"/>
  <c r="J907" i="1"/>
  <c r="J837" i="1"/>
  <c r="J467" i="1"/>
  <c r="J463" i="1"/>
  <c r="J796" i="1"/>
  <c r="J773" i="1"/>
  <c r="J765" i="1"/>
  <c r="J394" i="1"/>
  <c r="J354" i="1"/>
  <c r="Q354" i="1" s="1"/>
  <c r="V543" i="1"/>
  <c r="T536" i="1"/>
  <c r="AB536" i="1" s="1"/>
  <c r="U554" i="1"/>
  <c r="AC554" i="1" s="1"/>
  <c r="J583" i="1"/>
  <c r="J539" i="1"/>
  <c r="J598" i="1"/>
  <c r="V417" i="1"/>
  <c r="S359" i="1"/>
  <c r="Z359" i="1" s="1"/>
  <c r="AI359" i="1" s="1"/>
  <c r="V446" i="1"/>
  <c r="AD352" i="1"/>
  <c r="AE295" i="1"/>
  <c r="U392" i="1"/>
  <c r="AC392" i="1" s="1"/>
  <c r="AF771" i="1"/>
  <c r="U840" i="1"/>
  <c r="AC840" i="1" s="1"/>
  <c r="U854" i="1"/>
  <c r="U869" i="1"/>
  <c r="T265" i="1"/>
  <c r="AB265" i="1" s="1"/>
  <c r="U259" i="1"/>
  <c r="AC259" i="1" s="1"/>
  <c r="U251" i="1"/>
  <c r="AC251" i="1" s="1"/>
  <c r="U518" i="1"/>
  <c r="AC518" i="1" s="1"/>
  <c r="U510" i="1"/>
  <c r="AC510" i="1" s="1"/>
  <c r="T504" i="1"/>
  <c r="AB504" i="1" s="1"/>
  <c r="V498" i="1"/>
  <c r="M749" i="1"/>
  <c r="J446" i="1"/>
  <c r="J946" i="1"/>
  <c r="J728" i="1"/>
  <c r="J501" i="1"/>
  <c r="J272" i="1"/>
  <c r="Q272" i="1" s="1"/>
  <c r="J914" i="1"/>
  <c r="J910" i="1"/>
  <c r="J840" i="1"/>
  <c r="J813" i="1"/>
  <c r="J795" i="1"/>
  <c r="J390" i="1"/>
  <c r="J113" i="1"/>
  <c r="Q113" i="1" s="1"/>
  <c r="J105" i="1"/>
  <c r="J325" i="1"/>
  <c r="Q325" i="1" s="1"/>
  <c r="J314" i="1"/>
  <c r="Q314" i="1" s="1"/>
  <c r="T539" i="1"/>
  <c r="AB539" i="1" s="1"/>
  <c r="T545" i="1"/>
  <c r="AB545" i="1" s="1"/>
  <c r="J564" i="1"/>
  <c r="J560" i="1"/>
  <c r="J556" i="1"/>
  <c r="AB736" i="1"/>
  <c r="S785" i="1"/>
  <c r="Z785" i="1" s="1"/>
  <c r="T895" i="1"/>
  <c r="S940" i="1"/>
  <c r="Z940" i="1" s="1"/>
  <c r="S585" i="1"/>
  <c r="Z585" i="1" s="1"/>
  <c r="AA585" i="1" s="1"/>
  <c r="AH585" i="1" s="1"/>
  <c r="AC796" i="1"/>
  <c r="V232" i="1"/>
  <c r="U232" i="1"/>
  <c r="AC232" i="1" s="1"/>
  <c r="AF491" i="1"/>
  <c r="S802" i="1"/>
  <c r="Z802" i="1" s="1"/>
  <c r="AD917" i="1"/>
  <c r="AC384" i="1"/>
  <c r="AF598" i="1"/>
  <c r="AF579" i="1"/>
  <c r="R525" i="1"/>
  <c r="P525" i="1" s="1"/>
  <c r="AB655" i="1"/>
  <c r="T656" i="1"/>
  <c r="J968" i="1"/>
  <c r="K52" i="17"/>
  <c r="S836" i="1"/>
  <c r="Z836" i="1" s="1"/>
  <c r="AD890" i="1"/>
  <c r="S909" i="1"/>
  <c r="Z909" i="1" s="1"/>
  <c r="S924" i="1"/>
  <c r="Z924" i="1" s="1"/>
  <c r="S926" i="1"/>
  <c r="Z926" i="1" s="1"/>
  <c r="AI926" i="1" s="1"/>
  <c r="AF338" i="1"/>
  <c r="AE320" i="1"/>
  <c r="I372" i="1"/>
  <c r="P371" i="1"/>
  <c r="U211" i="1"/>
  <c r="AC211" i="1" s="1"/>
  <c r="V211" i="1"/>
  <c r="T211" i="1"/>
  <c r="AB211" i="1" s="1"/>
  <c r="T207" i="1"/>
  <c r="AB207" i="1" s="1"/>
  <c r="U207" i="1"/>
  <c r="AC207" i="1" s="1"/>
  <c r="T186" i="1"/>
  <c r="V186" i="1"/>
  <c r="T182" i="1"/>
  <c r="AB182" i="1" s="1"/>
  <c r="U182" i="1"/>
  <c r="AC182" i="1" s="1"/>
  <c r="V182" i="1"/>
  <c r="U178" i="1"/>
  <c r="AC178" i="1" s="1"/>
  <c r="T178" i="1"/>
  <c r="AB178" i="1" s="1"/>
  <c r="U174" i="1"/>
  <c r="AC174" i="1" s="1"/>
  <c r="V174" i="1"/>
  <c r="T167" i="1"/>
  <c r="AB167" i="1" s="1"/>
  <c r="V167" i="1"/>
  <c r="V163" i="1"/>
  <c r="U163" i="1"/>
  <c r="AC163" i="1" s="1"/>
  <c r="V159" i="1"/>
  <c r="T159" i="1"/>
  <c r="AB159" i="1" s="1"/>
  <c r="T235" i="1"/>
  <c r="V235" i="1"/>
  <c r="U369" i="1"/>
  <c r="T369" i="1"/>
  <c r="V369" i="1"/>
  <c r="U363" i="1"/>
  <c r="AC363" i="1" s="1"/>
  <c r="T363" i="1"/>
  <c r="AB363" i="1" s="1"/>
  <c r="V363" i="1"/>
  <c r="T358" i="1"/>
  <c r="AB358" i="1" s="1"/>
  <c r="U358" i="1"/>
  <c r="AC358" i="1" s="1"/>
  <c r="U354" i="1"/>
  <c r="AC354" i="1" s="1"/>
  <c r="V354" i="1"/>
  <c r="T354" i="1"/>
  <c r="T336" i="1"/>
  <c r="U336" i="1"/>
  <c r="AC336" i="1" s="1"/>
  <c r="U330" i="1"/>
  <c r="AC330" i="1" s="1"/>
  <c r="T330" i="1"/>
  <c r="V330" i="1"/>
  <c r="V317" i="1"/>
  <c r="U317" i="1"/>
  <c r="U313" i="1"/>
  <c r="AC313" i="1" s="1"/>
  <c r="V313" i="1"/>
  <c r="V309" i="1"/>
  <c r="U309" i="1"/>
  <c r="U438" i="1"/>
  <c r="AC438" i="1" s="1"/>
  <c r="V438" i="1"/>
  <c r="T438" i="1"/>
  <c r="AB438" i="1" s="1"/>
  <c r="V421" i="1"/>
  <c r="T421" i="1"/>
  <c r="AB421" i="1" s="1"/>
  <c r="U421" i="1"/>
  <c r="AC421" i="1" s="1"/>
  <c r="U412" i="1"/>
  <c r="AC412" i="1" s="1"/>
  <c r="V412" i="1"/>
  <c r="T406" i="1"/>
  <c r="V406" i="1"/>
  <c r="U393" i="1"/>
  <c r="AC393" i="1" s="1"/>
  <c r="V393" i="1"/>
  <c r="T393" i="1"/>
  <c r="AB393" i="1" s="1"/>
  <c r="U389" i="1"/>
  <c r="AC389" i="1" s="1"/>
  <c r="V389" i="1"/>
  <c r="S389" i="1" s="1"/>
  <c r="Z389" i="1" s="1"/>
  <c r="AI389" i="1" s="1"/>
  <c r="T385" i="1"/>
  <c r="AB385" i="1" s="1"/>
  <c r="U385" i="1"/>
  <c r="AC385" i="1" s="1"/>
  <c r="V385" i="1"/>
  <c r="M698" i="1"/>
  <c r="M473" i="1"/>
  <c r="L396" i="1"/>
  <c r="K396" i="1"/>
  <c r="J131" i="1"/>
  <c r="Q131" i="1" s="1"/>
  <c r="L320" i="1"/>
  <c r="U543" i="1"/>
  <c r="AC543" i="1" s="1"/>
  <c r="L547" i="1"/>
  <c r="M547" i="1"/>
  <c r="M624" i="1"/>
  <c r="T596" i="1"/>
  <c r="V596" i="1"/>
  <c r="S404" i="1"/>
  <c r="Z404" i="1" s="1"/>
  <c r="AD202" i="1"/>
  <c r="U326" i="1"/>
  <c r="AC326" i="1" s="1"/>
  <c r="AB905" i="1"/>
  <c r="V739" i="1"/>
  <c r="U723" i="1"/>
  <c r="AC723" i="1" s="1"/>
  <c r="T710" i="1"/>
  <c r="T690" i="1"/>
  <c r="T739" i="1"/>
  <c r="V696" i="1"/>
  <c r="S696" i="1" s="1"/>
  <c r="Z696" i="1" s="1"/>
  <c r="V588" i="1"/>
  <c r="T424" i="1"/>
  <c r="T318" i="1"/>
  <c r="AB318" i="1" s="1"/>
  <c r="T269" i="1"/>
  <c r="AB269" i="1" s="1"/>
  <c r="T264" i="1"/>
  <c r="T270" i="1" s="1"/>
  <c r="T258" i="1"/>
  <c r="T36" i="1" s="1"/>
  <c r="T705" i="1"/>
  <c r="AB705" i="1" s="1"/>
  <c r="U275" i="1"/>
  <c r="U276" i="1" s="1"/>
  <c r="P499" i="1"/>
  <c r="AB832" i="1"/>
  <c r="T844" i="1"/>
  <c r="V872" i="1"/>
  <c r="S872" i="1" s="1"/>
  <c r="Z872" i="1" s="1"/>
  <c r="AD960" i="1"/>
  <c r="L844" i="1"/>
  <c r="L473" i="1"/>
  <c r="K844" i="1"/>
  <c r="M320" i="1"/>
  <c r="L624" i="1"/>
  <c r="M771" i="1"/>
  <c r="S597" i="1"/>
  <c r="Z597" i="1" s="1"/>
  <c r="AI597" i="1" s="1"/>
  <c r="T323" i="1"/>
  <c r="AB323" i="1" s="1"/>
  <c r="S938" i="1"/>
  <c r="Z938" i="1" s="1"/>
  <c r="S764" i="1"/>
  <c r="Z764" i="1" s="1"/>
  <c r="P338" i="1"/>
  <c r="AD491" i="1"/>
  <c r="U776" i="1"/>
  <c r="U705" i="1"/>
  <c r="U716" i="1" s="1"/>
  <c r="U690" i="1"/>
  <c r="AC690" i="1" s="1"/>
  <c r="AC686" i="1"/>
  <c r="T692" i="1"/>
  <c r="AB692" i="1" s="1"/>
  <c r="U733" i="1"/>
  <c r="T326" i="1"/>
  <c r="T592" i="1"/>
  <c r="V337" i="1"/>
  <c r="S362" i="1"/>
  <c r="Z362" i="1" s="1"/>
  <c r="AI362" i="1" s="1"/>
  <c r="S254" i="1"/>
  <c r="Z254" i="1" s="1"/>
  <c r="T420" i="1"/>
  <c r="AB420" i="1" s="1"/>
  <c r="U590" i="1"/>
  <c r="V590" i="1"/>
  <c r="U246" i="1"/>
  <c r="AC246" i="1" s="1"/>
  <c r="AD942" i="1"/>
  <c r="AD943" i="1" s="1"/>
  <c r="I73" i="1"/>
  <c r="L917" i="1"/>
  <c r="L698" i="1"/>
  <c r="K917" i="1"/>
  <c r="K698" i="1"/>
  <c r="K473" i="1"/>
  <c r="K320" i="1"/>
  <c r="K547" i="1"/>
  <c r="K771" i="1"/>
  <c r="AD505" i="1"/>
  <c r="AD565" i="1"/>
  <c r="U592" i="1"/>
  <c r="AC592" i="1" s="1"/>
  <c r="T780" i="1"/>
  <c r="AB780" i="1" s="1"/>
  <c r="I750" i="1"/>
  <c r="Q750" i="1" s="1"/>
  <c r="V729" i="1"/>
  <c r="S729" i="1" s="1"/>
  <c r="Z729" i="1" s="1"/>
  <c r="AA729" i="1" s="1"/>
  <c r="AH729" i="1" s="1"/>
  <c r="V420" i="1"/>
  <c r="V318" i="1"/>
  <c r="S137" i="1"/>
  <c r="Z137" i="1" s="1"/>
  <c r="AD519" i="1"/>
  <c r="I525" i="1"/>
  <c r="Q525" i="1" s="1"/>
  <c r="U424" i="1"/>
  <c r="U119" i="1"/>
  <c r="W54" i="1"/>
  <c r="W53" i="17" s="1"/>
  <c r="AD952" i="1"/>
  <c r="Q49" i="1"/>
  <c r="V278" i="1"/>
  <c r="V56" i="1" s="1"/>
  <c r="M844" i="1"/>
  <c r="T543" i="1"/>
  <c r="AB543" i="1" s="1"/>
  <c r="J674" i="1"/>
  <c r="K624" i="1"/>
  <c r="L771" i="1"/>
  <c r="U112" i="1"/>
  <c r="AC112" i="1" s="1"/>
  <c r="L38" i="1"/>
  <c r="L37" i="17" s="1"/>
  <c r="S101" i="1"/>
  <c r="Z101" i="1" s="1"/>
  <c r="AI101" i="1" s="1"/>
  <c r="AE47" i="1"/>
  <c r="AE48" i="1" s="1"/>
  <c r="R40" i="1"/>
  <c r="Q232" i="1"/>
  <c r="AB232" i="1"/>
  <c r="M244" i="1"/>
  <c r="L244" i="1"/>
  <c r="K244" i="1"/>
  <c r="I68" i="1"/>
  <c r="I54" i="1"/>
  <c r="I53" i="17" s="1"/>
  <c r="I48" i="1"/>
  <c r="I40" i="1"/>
  <c r="AC158" i="1"/>
  <c r="K170" i="1"/>
  <c r="AB158" i="1"/>
  <c r="L170" i="1"/>
  <c r="M170" i="1"/>
  <c r="L142" i="1"/>
  <c r="S131" i="1"/>
  <c r="AE128" i="1"/>
  <c r="U117" i="1"/>
  <c r="AC117" i="1" s="1"/>
  <c r="P147" i="1"/>
  <c r="I148" i="1"/>
  <c r="Q84" i="1"/>
  <c r="L96" i="1"/>
  <c r="L10" i="1"/>
  <c r="L9" i="17" s="1"/>
  <c r="K96" i="1"/>
  <c r="K10" i="1"/>
  <c r="M96" i="1"/>
  <c r="M10" i="1"/>
  <c r="AD10" i="1" s="1"/>
  <c r="J133" i="18"/>
  <c r="J56" i="18" s="1"/>
  <c r="AB110" i="18"/>
  <c r="V136" i="18"/>
  <c r="V134" i="18"/>
  <c r="AD134" i="18" s="1"/>
  <c r="U52" i="18"/>
  <c r="AC52" i="18" s="1"/>
  <c r="AC128" i="18"/>
  <c r="AC126" i="18"/>
  <c r="V123" i="18"/>
  <c r="V110" i="18"/>
  <c r="V105" i="18"/>
  <c r="V221" i="18"/>
  <c r="AC195" i="18"/>
  <c r="V26" i="18"/>
  <c r="V112" i="18"/>
  <c r="V35" i="18" s="1"/>
  <c r="L17" i="17"/>
  <c r="AD64" i="18"/>
  <c r="V141" i="18"/>
  <c r="Z141" i="18" s="1"/>
  <c r="T37" i="18"/>
  <c r="V204" i="18"/>
  <c r="V122" i="18"/>
  <c r="S146" i="18"/>
  <c r="AA146" i="18" s="1"/>
  <c r="AB109" i="18"/>
  <c r="AB89" i="18"/>
  <c r="T12" i="18"/>
  <c r="AB12" i="18" s="1"/>
  <c r="AC122" i="18"/>
  <c r="AB100" i="18"/>
  <c r="AC105" i="18"/>
  <c r="AC110" i="18"/>
  <c r="AD59" i="18"/>
  <c r="J137" i="18"/>
  <c r="N60" i="17"/>
  <c r="AF149" i="18"/>
  <c r="AC140" i="18"/>
  <c r="V137" i="18"/>
  <c r="AD137" i="18" s="1"/>
  <c r="AB128" i="18"/>
  <c r="AB130" i="18" s="1"/>
  <c r="V111" i="18"/>
  <c r="V106" i="18"/>
  <c r="V135" i="18"/>
  <c r="AD135" i="18" s="1"/>
  <c r="V65" i="18"/>
  <c r="Z65" i="18" s="1"/>
  <c r="V25" i="18"/>
  <c r="V61" i="18"/>
  <c r="AD9" i="18"/>
  <c r="N17" i="17"/>
  <c r="O21" i="18"/>
  <c r="V96" i="18"/>
  <c r="V87" i="18"/>
  <c r="V143" i="18"/>
  <c r="U204" i="18"/>
  <c r="AC133" i="18"/>
  <c r="AB106" i="18"/>
  <c r="AB140" i="18"/>
  <c r="T52" i="18"/>
  <c r="AB52" i="18" s="1"/>
  <c r="V118" i="18"/>
  <c r="AD118" i="18" s="1"/>
  <c r="V100" i="18"/>
  <c r="AE223" i="18"/>
  <c r="L58" i="17"/>
  <c r="V24" i="18"/>
  <c r="S15" i="18"/>
  <c r="V86" i="18"/>
  <c r="V140" i="18"/>
  <c r="S113" i="18"/>
  <c r="AA113" i="18" s="1"/>
  <c r="AC106" i="18"/>
  <c r="J118" i="18"/>
  <c r="N41" i="17"/>
  <c r="N124" i="18"/>
  <c r="N47" i="18" s="1"/>
  <c r="V133" i="18"/>
  <c r="V104" i="18"/>
  <c r="V132" i="18"/>
  <c r="Z115" i="18"/>
  <c r="AD37" i="18"/>
  <c r="V114" i="18"/>
  <c r="Z114" i="18" s="1"/>
  <c r="V119" i="18"/>
  <c r="AD119" i="18" s="1"/>
  <c r="S16" i="18"/>
  <c r="V95" i="18"/>
  <c r="V94" i="18"/>
  <c r="AD94" i="18" s="1"/>
  <c r="V91" i="18"/>
  <c r="V88" i="18"/>
  <c r="V130" i="18"/>
  <c r="V89" i="18"/>
  <c r="V109" i="18"/>
  <c r="S109" i="18" s="1"/>
  <c r="U573" i="1"/>
  <c r="AB253" i="1"/>
  <c r="AA253" i="1" s="1"/>
  <c r="AH253" i="1" s="1"/>
  <c r="J391" i="1"/>
  <c r="S331" i="1"/>
  <c r="Z331" i="1" s="1"/>
  <c r="AA331" i="1" s="1"/>
  <c r="AH331" i="1" s="1"/>
  <c r="AA861" i="1"/>
  <c r="AH861" i="1" s="1"/>
  <c r="S392" i="1"/>
  <c r="Z392" i="1" s="1"/>
  <c r="U497" i="1"/>
  <c r="AC497" i="1" s="1"/>
  <c r="V490" i="1"/>
  <c r="V486" i="1"/>
  <c r="V482" i="1"/>
  <c r="J435" i="1"/>
  <c r="J287" i="1"/>
  <c r="Q287" i="1" s="1"/>
  <c r="J279" i="1"/>
  <c r="Q279" i="1" s="1"/>
  <c r="J689" i="1"/>
  <c r="J788" i="1"/>
  <c r="J782" i="1"/>
  <c r="O366" i="1"/>
  <c r="J160" i="1"/>
  <c r="Q160" i="1" s="1"/>
  <c r="J317" i="1"/>
  <c r="Q317" i="1" s="1"/>
  <c r="T540" i="1"/>
  <c r="AB540" i="1" s="1"/>
  <c r="U541" i="1"/>
  <c r="AC541" i="1" s="1"/>
  <c r="V542" i="1"/>
  <c r="J663" i="1"/>
  <c r="J640" i="1"/>
  <c r="J632" i="1"/>
  <c r="M44" i="1"/>
  <c r="AD44" i="1" s="1"/>
  <c r="U432" i="1"/>
  <c r="J733" i="1"/>
  <c r="J403" i="1"/>
  <c r="J259" i="1"/>
  <c r="Q259" i="1" s="1"/>
  <c r="J255" i="1"/>
  <c r="Q255" i="1" s="1"/>
  <c r="J251" i="1"/>
  <c r="Q251" i="1" s="1"/>
  <c r="J781" i="1"/>
  <c r="L20" i="1"/>
  <c r="L19" i="17" s="1"/>
  <c r="J767" i="1"/>
  <c r="J763" i="1"/>
  <c r="J210" i="1"/>
  <c r="Q210" i="1" s="1"/>
  <c r="J159" i="1"/>
  <c r="Q159" i="1" s="1"/>
  <c r="J355" i="1"/>
  <c r="Q355" i="1" s="1"/>
  <c r="J336" i="1"/>
  <c r="Q336" i="1" s="1"/>
  <c r="J327" i="1"/>
  <c r="Q327" i="1" s="1"/>
  <c r="J323" i="1"/>
  <c r="Q323" i="1" s="1"/>
  <c r="T544" i="1"/>
  <c r="J669" i="1"/>
  <c r="J570" i="1"/>
  <c r="J638" i="1"/>
  <c r="J613" i="1"/>
  <c r="J542" i="1"/>
  <c r="T515" i="1"/>
  <c r="AB515" i="1" s="1"/>
  <c r="T511" i="1"/>
  <c r="AB511" i="1" s="1"/>
  <c r="T469" i="1"/>
  <c r="AB469" i="1" s="1"/>
  <c r="T465" i="1"/>
  <c r="AB465" i="1" s="1"/>
  <c r="J441" i="1"/>
  <c r="J479" i="1"/>
  <c r="J402" i="1"/>
  <c r="J835" i="1"/>
  <c r="J469" i="1"/>
  <c r="J465" i="1"/>
  <c r="J785" i="1"/>
  <c r="J110" i="1"/>
  <c r="Q110" i="1" s="1"/>
  <c r="J341" i="1"/>
  <c r="Q341" i="1" s="1"/>
  <c r="J335" i="1"/>
  <c r="Q335" i="1" s="1"/>
  <c r="J326" i="1"/>
  <c r="Q326" i="1" s="1"/>
  <c r="T541" i="1"/>
  <c r="AB541" i="1" s="1"/>
  <c r="V562" i="1"/>
  <c r="V558" i="1"/>
  <c r="V568" i="1"/>
  <c r="T550" i="1"/>
  <c r="AB550" i="1" s="1"/>
  <c r="J667" i="1"/>
  <c r="J568" i="1"/>
  <c r="J537" i="1"/>
  <c r="AC748" i="1"/>
  <c r="AE716" i="1"/>
  <c r="J660" i="1"/>
  <c r="S615" i="1"/>
  <c r="Z615" i="1" s="1"/>
  <c r="AI615" i="1" s="1"/>
  <c r="AE698" i="1"/>
  <c r="S595" i="1"/>
  <c r="Z595" i="1" s="1"/>
  <c r="AI595" i="1" s="1"/>
  <c r="S239" i="1"/>
  <c r="Z239" i="1" s="1"/>
  <c r="AI239" i="1" s="1"/>
  <c r="S486" i="1"/>
  <c r="Z486" i="1" s="1"/>
  <c r="AI486" i="1" s="1"/>
  <c r="S438" i="1"/>
  <c r="Z438" i="1" s="1"/>
  <c r="AI438" i="1" s="1"/>
  <c r="S368" i="1"/>
  <c r="Z368" i="1" s="1"/>
  <c r="S248" i="1"/>
  <c r="Z248" i="1" s="1"/>
  <c r="AI248" i="1" s="1"/>
  <c r="AC535" i="1"/>
  <c r="S509" i="1"/>
  <c r="Z509" i="1" s="1"/>
  <c r="AI509" i="1" s="1"/>
  <c r="S441" i="1"/>
  <c r="Z441" i="1" s="1"/>
  <c r="AI441" i="1" s="1"/>
  <c r="AE366" i="1"/>
  <c r="AI435" i="1"/>
  <c r="AA435" i="1"/>
  <c r="AH435" i="1" s="1"/>
  <c r="AI390" i="1"/>
  <c r="AA390" i="1"/>
  <c r="AH390" i="1" s="1"/>
  <c r="AE202" i="1"/>
  <c r="AE221" i="1"/>
  <c r="S103" i="1"/>
  <c r="Z103" i="1" s="1"/>
  <c r="L43" i="17"/>
  <c r="S141" i="1"/>
  <c r="Z141" i="1" s="1"/>
  <c r="AI141" i="1" s="1"/>
  <c r="AA316" i="1"/>
  <c r="AH316" i="1" s="1"/>
  <c r="S138" i="1"/>
  <c r="S425" i="1"/>
  <c r="Z425" i="1" s="1"/>
  <c r="AI425" i="1" s="1"/>
  <c r="S431" i="1"/>
  <c r="Z431" i="1" s="1"/>
  <c r="AI431" i="1" s="1"/>
  <c r="S121" i="1"/>
  <c r="Z121" i="1" s="1"/>
  <c r="S193" i="1"/>
  <c r="Z193" i="1" s="1"/>
  <c r="S463" i="1"/>
  <c r="Z463" i="1" s="1"/>
  <c r="AA463" i="1" s="1"/>
  <c r="AH463" i="1" s="1"/>
  <c r="AB247" i="1"/>
  <c r="S417" i="1"/>
  <c r="Z417" i="1" s="1"/>
  <c r="AI417" i="1" s="1"/>
  <c r="T371" i="1"/>
  <c r="AA252" i="1"/>
  <c r="AH252" i="1" s="1"/>
  <c r="V499" i="1"/>
  <c r="S514" i="1"/>
  <c r="Z514" i="1" s="1"/>
  <c r="S439" i="1"/>
  <c r="Z439" i="1" s="1"/>
  <c r="AA439" i="1" s="1"/>
  <c r="AH439" i="1" s="1"/>
  <c r="S411" i="1"/>
  <c r="Z411" i="1" s="1"/>
  <c r="AI411" i="1" s="1"/>
  <c r="S322" i="1"/>
  <c r="Z322" i="1" s="1"/>
  <c r="AI322" i="1" s="1"/>
  <c r="AF290" i="1"/>
  <c r="AE276" i="1"/>
  <c r="L16" i="1"/>
  <c r="L15" i="17" s="1"/>
  <c r="AF276" i="1"/>
  <c r="AF202" i="1"/>
  <c r="AF270" i="1"/>
  <c r="AD170" i="1"/>
  <c r="M13" i="1"/>
  <c r="AD13" i="1" s="1"/>
  <c r="L15" i="1"/>
  <c r="L14" i="17" s="1"/>
  <c r="L11" i="1"/>
  <c r="L10" i="17" s="1"/>
  <c r="K15" i="1"/>
  <c r="K11" i="1"/>
  <c r="M16" i="1"/>
  <c r="M12" i="1"/>
  <c r="AD12" i="1" s="1"/>
  <c r="L14" i="1"/>
  <c r="L13" i="17" s="1"/>
  <c r="K14" i="1"/>
  <c r="K13" i="17" s="1"/>
  <c r="M15" i="1"/>
  <c r="AD15" i="1" s="1"/>
  <c r="M11" i="1"/>
  <c r="AD11" i="1" s="1"/>
  <c r="L13" i="1"/>
  <c r="K13" i="1"/>
  <c r="K12" i="17" s="1"/>
  <c r="AB221" i="1"/>
  <c r="M14" i="1"/>
  <c r="L12" i="1"/>
  <c r="L11" i="17" s="1"/>
  <c r="K16" i="1"/>
  <c r="K15" i="17" s="1"/>
  <c r="K12" i="1"/>
  <c r="AB205" i="1"/>
  <c r="AB190" i="1"/>
  <c r="AB161" i="1"/>
  <c r="S161" i="1"/>
  <c r="Z161" i="1" s="1"/>
  <c r="AB88" i="1"/>
  <c r="S139" i="1"/>
  <c r="Z139" i="1" s="1"/>
  <c r="AI139" i="1" s="1"/>
  <c r="U184" i="1"/>
  <c r="AC184" i="1" s="1"/>
  <c r="S120" i="1"/>
  <c r="Z120" i="1" s="1"/>
  <c r="U165" i="1"/>
  <c r="U172" i="1"/>
  <c r="T195" i="1"/>
  <c r="AB195" i="1" s="1"/>
  <c r="U205" i="1"/>
  <c r="AC205" i="1" s="1"/>
  <c r="K50" i="17"/>
  <c r="K51" i="17"/>
  <c r="X46" i="17"/>
  <c r="AF46" i="17" s="1"/>
  <c r="AB124" i="1"/>
  <c r="S218" i="1"/>
  <c r="AF73" i="1"/>
  <c r="S107" i="1"/>
  <c r="Z107" i="1" s="1"/>
  <c r="AA107" i="1" s="1"/>
  <c r="AH107" i="1" s="1"/>
  <c r="U190" i="1"/>
  <c r="S190" i="1" s="1"/>
  <c r="Z190" i="1" s="1"/>
  <c r="U195" i="1"/>
  <c r="AC195" i="1" s="1"/>
  <c r="V176" i="1"/>
  <c r="S126" i="1"/>
  <c r="Z126" i="1" s="1"/>
  <c r="S182" i="1"/>
  <c r="Z182" i="1" s="1"/>
  <c r="V205" i="1"/>
  <c r="S219" i="1"/>
  <c r="Z219" i="1" s="1"/>
  <c r="AI219" i="1" s="1"/>
  <c r="S183" i="1"/>
  <c r="Z183" i="1" s="1"/>
  <c r="L45" i="17"/>
  <c r="S89" i="1"/>
  <c r="AB89" i="1"/>
  <c r="AE142" i="1"/>
  <c r="V180" i="1"/>
  <c r="V209" i="1"/>
  <c r="T209" i="1"/>
  <c r="AB209" i="1" s="1"/>
  <c r="AC88" i="1"/>
  <c r="AC85" i="1"/>
  <c r="Q90" i="1"/>
  <c r="AC89" i="1"/>
  <c r="AB90" i="1"/>
  <c r="AB86" i="1"/>
  <c r="AB85" i="1"/>
  <c r="Q85" i="1"/>
  <c r="S90" i="1"/>
  <c r="V16" i="1"/>
  <c r="AC86" i="1"/>
  <c r="R21" i="18"/>
  <c r="P198" i="18"/>
  <c r="I21" i="17"/>
  <c r="AB135" i="18"/>
  <c r="Q144" i="18"/>
  <c r="P67" i="18"/>
  <c r="V15" i="18"/>
  <c r="V15" i="17" s="1"/>
  <c r="V16" i="18"/>
  <c r="V13" i="18"/>
  <c r="Z13" i="18" s="1"/>
  <c r="AA13" i="18" s="1"/>
  <c r="V42" i="18"/>
  <c r="R39" i="18"/>
  <c r="M69" i="17"/>
  <c r="AD69" i="17" s="1"/>
  <c r="V935" i="1"/>
  <c r="S941" i="1"/>
  <c r="Z941" i="1" s="1"/>
  <c r="AI941" i="1" s="1"/>
  <c r="AC949" i="1"/>
  <c r="T915" i="1"/>
  <c r="AB915" i="1" s="1"/>
  <c r="U907" i="1"/>
  <c r="AC907" i="1" s="1"/>
  <c r="AC959" i="1"/>
  <c r="J938" i="1"/>
  <c r="S923" i="1"/>
  <c r="Z923" i="1" s="1"/>
  <c r="AI923" i="1" s="1"/>
  <c r="U915" i="1"/>
  <c r="AC915" i="1" s="1"/>
  <c r="M20" i="1"/>
  <c r="AD20" i="1" s="1"/>
  <c r="V915" i="1"/>
  <c r="V917" i="1" s="1"/>
  <c r="AD42" i="18"/>
  <c r="P31" i="18"/>
  <c r="R31" i="17"/>
  <c r="P31" i="17" s="1"/>
  <c r="T42" i="18"/>
  <c r="AB42" i="18" s="1"/>
  <c r="M45" i="17"/>
  <c r="AD45" i="17" s="1"/>
  <c r="K43" i="17"/>
  <c r="V890" i="1"/>
  <c r="R896" i="1"/>
  <c r="P896" i="1" s="1"/>
  <c r="U889" i="1"/>
  <c r="AC889" i="1" s="1"/>
  <c r="T889" i="1"/>
  <c r="T890" i="1" s="1"/>
  <c r="V876" i="1"/>
  <c r="V832" i="1"/>
  <c r="V844" i="1" s="1"/>
  <c r="U832" i="1"/>
  <c r="U844" i="1" s="1"/>
  <c r="AE817" i="1"/>
  <c r="W823" i="1"/>
  <c r="W824" i="1" s="1"/>
  <c r="AE803" i="1"/>
  <c r="U761" i="1"/>
  <c r="AC761" i="1" s="1"/>
  <c r="U760" i="1"/>
  <c r="AC760" i="1" s="1"/>
  <c r="J801" i="1"/>
  <c r="AD19" i="18"/>
  <c r="U149" i="18"/>
  <c r="S123" i="18"/>
  <c r="N69" i="17"/>
  <c r="AC146" i="18"/>
  <c r="Z222" i="18"/>
  <c r="P71" i="17"/>
  <c r="AE730" i="1"/>
  <c r="P749" i="1"/>
  <c r="U737" i="1"/>
  <c r="AC737" i="1" s="1"/>
  <c r="U746" i="1"/>
  <c r="AC746" i="1" s="1"/>
  <c r="T730" i="1"/>
  <c r="J746" i="1"/>
  <c r="AD744" i="1"/>
  <c r="M744" i="1"/>
  <c r="V738" i="1"/>
  <c r="V744" i="1" s="1"/>
  <c r="T723" i="1"/>
  <c r="AB723" i="1" s="1"/>
  <c r="AC718" i="1"/>
  <c r="L749" i="1"/>
  <c r="K70" i="1"/>
  <c r="K69" i="17" s="1"/>
  <c r="T746" i="1"/>
  <c r="AB746" i="1" s="1"/>
  <c r="S726" i="1"/>
  <c r="Z726" i="1" s="1"/>
  <c r="AI726" i="1" s="1"/>
  <c r="AI688" i="1"/>
  <c r="AE54" i="1"/>
  <c r="P37" i="1"/>
  <c r="S640" i="1"/>
  <c r="Z640" i="1" s="1"/>
  <c r="AI640" i="1" s="1"/>
  <c r="S629" i="1"/>
  <c r="Z629" i="1" s="1"/>
  <c r="AI629" i="1" s="1"/>
  <c r="U670" i="1"/>
  <c r="V661" i="1"/>
  <c r="V670" i="1" s="1"/>
  <c r="P670" i="1"/>
  <c r="AB406" i="1"/>
  <c r="AI883" i="1"/>
  <c r="AC292" i="1"/>
  <c r="U295" i="1"/>
  <c r="AD698" i="1"/>
  <c r="AE170" i="1"/>
  <c r="AF147" i="1"/>
  <c r="T412" i="1"/>
  <c r="AB412" i="1" s="1"/>
  <c r="U406" i="1"/>
  <c r="AC406" i="1" s="1"/>
  <c r="AE724" i="1"/>
  <c r="Q69" i="1"/>
  <c r="AA434" i="1"/>
  <c r="AH434" i="1" s="1"/>
  <c r="S885" i="1"/>
  <c r="Z885" i="1" s="1"/>
  <c r="S919" i="1"/>
  <c r="Z919" i="1" s="1"/>
  <c r="AA919" i="1" s="1"/>
  <c r="AH919" i="1" s="1"/>
  <c r="S912" i="1"/>
  <c r="Z912" i="1" s="1"/>
  <c r="AA912" i="1" s="1"/>
  <c r="AH912" i="1" s="1"/>
  <c r="V371" i="1"/>
  <c r="S167" i="1"/>
  <c r="Z167" i="1" s="1"/>
  <c r="AI167" i="1" s="1"/>
  <c r="AD114" i="1"/>
  <c r="AD142" i="1"/>
  <c r="AE188" i="1"/>
  <c r="AD218" i="1"/>
  <c r="AD221" i="1" s="1"/>
  <c r="AF447" i="1"/>
  <c r="AF448" i="1" s="1"/>
  <c r="W448" i="1"/>
  <c r="W449" i="1" s="1"/>
  <c r="J741" i="1"/>
  <c r="J726" i="1"/>
  <c r="J775" i="1"/>
  <c r="J668" i="1"/>
  <c r="J641" i="1"/>
  <c r="J633" i="1"/>
  <c r="J616" i="1"/>
  <c r="T876" i="1"/>
  <c r="AF122" i="1"/>
  <c r="AI781" i="1"/>
  <c r="S493" i="1"/>
  <c r="Z493" i="1" s="1"/>
  <c r="M896" i="1"/>
  <c r="L896" i="1"/>
  <c r="AI853" i="1"/>
  <c r="AI729" i="1"/>
  <c r="K44" i="17"/>
  <c r="AI810" i="1"/>
  <c r="X66" i="17"/>
  <c r="AF66" i="17" s="1"/>
  <c r="AI937" i="1"/>
  <c r="AB368" i="1"/>
  <c r="S370" i="1"/>
  <c r="Z370" i="1" s="1"/>
  <c r="AI370" i="1" s="1"/>
  <c r="AC883" i="1"/>
  <c r="AA883" i="1" s="1"/>
  <c r="AH883" i="1" s="1"/>
  <c r="AC486" i="1"/>
  <c r="AI331" i="1"/>
  <c r="S571" i="1"/>
  <c r="Z571" i="1" s="1"/>
  <c r="AI585" i="1"/>
  <c r="V650" i="1"/>
  <c r="S323" i="1"/>
  <c r="Z323" i="1" s="1"/>
  <c r="AA323" i="1" s="1"/>
  <c r="AH323" i="1" s="1"/>
  <c r="S663" i="1"/>
  <c r="Z663" i="1" s="1"/>
  <c r="S620" i="1"/>
  <c r="Z620" i="1" s="1"/>
  <c r="AI620" i="1" s="1"/>
  <c r="S641" i="1"/>
  <c r="Z641" i="1" s="1"/>
  <c r="S207" i="1"/>
  <c r="Z207" i="1" s="1"/>
  <c r="AI207" i="1" s="1"/>
  <c r="S728" i="1"/>
  <c r="Z728" i="1" s="1"/>
  <c r="AB250" i="1"/>
  <c r="V759" i="1"/>
  <c r="V771" i="1" s="1"/>
  <c r="U870" i="1"/>
  <c r="AC866" i="1"/>
  <c r="V573" i="1"/>
  <c r="S481" i="1"/>
  <c r="Z481" i="1" s="1"/>
  <c r="AC880" i="1"/>
  <c r="L49" i="17"/>
  <c r="X56" i="17"/>
  <c r="AF56" i="17" s="1"/>
  <c r="T598" i="1"/>
  <c r="U270" i="1"/>
  <c r="S635" i="1"/>
  <c r="Z635" i="1" s="1"/>
  <c r="AI635" i="1" s="1"/>
  <c r="AB740" i="1"/>
  <c r="AA740" i="1" s="1"/>
  <c r="AH740" i="1" s="1"/>
  <c r="AB727" i="1"/>
  <c r="AA727" i="1" s="1"/>
  <c r="AH727" i="1" s="1"/>
  <c r="J822" i="1"/>
  <c r="AC667" i="1"/>
  <c r="AA667" i="1" s="1"/>
  <c r="AH667" i="1" s="1"/>
  <c r="AI794" i="1"/>
  <c r="S332" i="1"/>
  <c r="Z332" i="1" s="1"/>
  <c r="AI332" i="1" s="1"/>
  <c r="S407" i="1"/>
  <c r="Z407" i="1" s="1"/>
  <c r="S645" i="1"/>
  <c r="Z645" i="1" s="1"/>
  <c r="AI645" i="1" s="1"/>
  <c r="S255" i="1"/>
  <c r="Z255" i="1" s="1"/>
  <c r="AI255" i="1" s="1"/>
  <c r="AB292" i="1"/>
  <c r="S849" i="1"/>
  <c r="Z849" i="1" s="1"/>
  <c r="AE262" i="1"/>
  <c r="AF844" i="1"/>
  <c r="J283" i="1"/>
  <c r="Q283" i="1" s="1"/>
  <c r="J783" i="1"/>
  <c r="U674" i="1"/>
  <c r="U72" i="1" s="1"/>
  <c r="P675" i="1"/>
  <c r="I676" i="1"/>
  <c r="Q676" i="1" s="1"/>
  <c r="V674" i="1"/>
  <c r="V656" i="1"/>
  <c r="S638" i="1"/>
  <c r="Z638" i="1" s="1"/>
  <c r="J648" i="1"/>
  <c r="AA581" i="1"/>
  <c r="AH581" i="1" s="1"/>
  <c r="S554" i="1"/>
  <c r="Z554" i="1" s="1"/>
  <c r="U539" i="1"/>
  <c r="AC539" i="1" s="1"/>
  <c r="S575" i="1"/>
  <c r="Z575" i="1" s="1"/>
  <c r="AI575" i="1" s="1"/>
  <c r="U538" i="1"/>
  <c r="AC538" i="1" s="1"/>
  <c r="V535" i="1"/>
  <c r="T535" i="1"/>
  <c r="S535" i="1" s="1"/>
  <c r="AD46" i="1"/>
  <c r="AD599" i="1"/>
  <c r="S588" i="1"/>
  <c r="Z588" i="1" s="1"/>
  <c r="J552" i="1"/>
  <c r="L579" i="1"/>
  <c r="T538" i="1"/>
  <c r="AB538" i="1" s="1"/>
  <c r="P51" i="17"/>
  <c r="Q51" i="17"/>
  <c r="R28" i="17"/>
  <c r="P28" i="17" s="1"/>
  <c r="R33" i="17"/>
  <c r="P33" i="17" s="1"/>
  <c r="AE491" i="1"/>
  <c r="N525" i="1"/>
  <c r="N526" i="1" s="1"/>
  <c r="P505" i="1"/>
  <c r="S512" i="1"/>
  <c r="Z512" i="1" s="1"/>
  <c r="S468" i="1"/>
  <c r="Z468" i="1" s="1"/>
  <c r="AI468" i="1" s="1"/>
  <c r="S467" i="1"/>
  <c r="Z467" i="1" s="1"/>
  <c r="AI467" i="1" s="1"/>
  <c r="M70" i="17"/>
  <c r="AD70" i="17" s="1"/>
  <c r="S498" i="1"/>
  <c r="Z498" i="1" s="1"/>
  <c r="T461" i="1"/>
  <c r="W68" i="1"/>
  <c r="W67" i="17" s="1"/>
  <c r="P422" i="1"/>
  <c r="R54" i="1"/>
  <c r="U422" i="1"/>
  <c r="AC420" i="1"/>
  <c r="AC422" i="1" s="1"/>
  <c r="V414" i="1"/>
  <c r="T419" i="1"/>
  <c r="T422" i="1" s="1"/>
  <c r="J419" i="1"/>
  <c r="J422" i="1" s="1"/>
  <c r="S402" i="1"/>
  <c r="Z402" i="1" s="1"/>
  <c r="AA444" i="1"/>
  <c r="AH444" i="1" s="1"/>
  <c r="S394" i="1"/>
  <c r="Z394" i="1" s="1"/>
  <c r="V442" i="1"/>
  <c r="Q43" i="17"/>
  <c r="P43" i="17"/>
  <c r="M31" i="17"/>
  <c r="AD31" i="17" s="1"/>
  <c r="P23" i="17"/>
  <c r="AD53" i="18"/>
  <c r="M18" i="17"/>
  <c r="AD18" i="17" s="1"/>
  <c r="AI912" i="1"/>
  <c r="S910" i="1"/>
  <c r="Z910" i="1" s="1"/>
  <c r="S911" i="1"/>
  <c r="Z911" i="1" s="1"/>
  <c r="AI911" i="1" s="1"/>
  <c r="N969" i="1"/>
  <c r="N970" i="1" s="1"/>
  <c r="L70" i="1"/>
  <c r="L69" i="17" s="1"/>
  <c r="AI954" i="1"/>
  <c r="AA954" i="1"/>
  <c r="AH954" i="1" s="1"/>
  <c r="J963" i="1"/>
  <c r="AD935" i="1"/>
  <c r="S932" i="1"/>
  <c r="Z932" i="1" s="1"/>
  <c r="S928" i="1"/>
  <c r="Z928" i="1" s="1"/>
  <c r="AA926" i="1"/>
  <c r="AH926" i="1" s="1"/>
  <c r="AD895" i="1"/>
  <c r="AI887" i="1"/>
  <c r="AA887" i="1"/>
  <c r="AH887" i="1" s="1"/>
  <c r="O896" i="1"/>
  <c r="O897" i="1" s="1"/>
  <c r="P876" i="1"/>
  <c r="AC876" i="1"/>
  <c r="AD870" i="1"/>
  <c r="J869" i="1"/>
  <c r="AA868" i="1"/>
  <c r="AH868" i="1" s="1"/>
  <c r="J867" i="1"/>
  <c r="S850" i="1"/>
  <c r="Z850" i="1" s="1"/>
  <c r="AI841" i="1"/>
  <c r="AA841" i="1"/>
  <c r="AH841" i="1" s="1"/>
  <c r="AA835" i="1"/>
  <c r="AH835" i="1" s="1"/>
  <c r="AA815" i="1"/>
  <c r="AH815" i="1" s="1"/>
  <c r="AC806" i="1"/>
  <c r="AC817" i="1" s="1"/>
  <c r="S806" i="1"/>
  <c r="Z806" i="1" s="1"/>
  <c r="AA808" i="1"/>
  <c r="AH808" i="1" s="1"/>
  <c r="U793" i="1"/>
  <c r="AC793" i="1" s="1"/>
  <c r="J764" i="1"/>
  <c r="S766" i="1"/>
  <c r="Z766" i="1" s="1"/>
  <c r="AC747" i="1"/>
  <c r="U749" i="1"/>
  <c r="T747" i="1"/>
  <c r="U720" i="1"/>
  <c r="AC720" i="1" s="1"/>
  <c r="V730" i="1"/>
  <c r="V720" i="1"/>
  <c r="V724" i="1" s="1"/>
  <c r="AB711" i="1"/>
  <c r="S711" i="1"/>
  <c r="Z711" i="1" s="1"/>
  <c r="L35" i="1"/>
  <c r="L34" i="17" s="1"/>
  <c r="S695" i="1"/>
  <c r="Z695" i="1" s="1"/>
  <c r="AI695" i="1" s="1"/>
  <c r="S652" i="1"/>
  <c r="Z652" i="1" s="1"/>
  <c r="AA652" i="1" s="1"/>
  <c r="AH652" i="1" s="1"/>
  <c r="AA655" i="1"/>
  <c r="AH655" i="1" s="1"/>
  <c r="T646" i="1"/>
  <c r="AB646" i="1" s="1"/>
  <c r="AD43" i="1"/>
  <c r="AA645" i="1"/>
  <c r="AH645" i="1" s="1"/>
  <c r="S647" i="1"/>
  <c r="Z647" i="1" s="1"/>
  <c r="AA647" i="1" s="1"/>
  <c r="AH647" i="1" s="1"/>
  <c r="AD31" i="1"/>
  <c r="S636" i="1"/>
  <c r="Z636" i="1" s="1"/>
  <c r="AA636" i="1" s="1"/>
  <c r="AH636" i="1" s="1"/>
  <c r="S632" i="1"/>
  <c r="Z632" i="1" s="1"/>
  <c r="AI632" i="1" s="1"/>
  <c r="S630" i="1"/>
  <c r="Z630" i="1" s="1"/>
  <c r="AA630" i="1" s="1"/>
  <c r="AH630" i="1" s="1"/>
  <c r="S622" i="1"/>
  <c r="Z622" i="1" s="1"/>
  <c r="S614" i="1"/>
  <c r="Z614" i="1" s="1"/>
  <c r="AI614" i="1" s="1"/>
  <c r="V612" i="1"/>
  <c r="V624" i="1" s="1"/>
  <c r="S616" i="1"/>
  <c r="Z616" i="1" s="1"/>
  <c r="S343" i="1"/>
  <c r="Z343" i="1" s="1"/>
  <c r="AA343" i="1" s="1"/>
  <c r="AH343" i="1" s="1"/>
  <c r="U348" i="1"/>
  <c r="S348" i="1" s="1"/>
  <c r="P352" i="1"/>
  <c r="AE40" i="1"/>
  <c r="T308" i="1"/>
  <c r="U308" i="1"/>
  <c r="J363" i="1"/>
  <c r="Q363" i="1" s="1"/>
  <c r="J364" i="1"/>
  <c r="Q364" i="1" s="1"/>
  <c r="B372" i="1"/>
  <c r="AD19" i="1"/>
  <c r="P524" i="1"/>
  <c r="S513" i="1"/>
  <c r="Z513" i="1" s="1"/>
  <c r="AI513" i="1" s="1"/>
  <c r="P447" i="1"/>
  <c r="AF43" i="1"/>
  <c r="AF48" i="1" s="1"/>
  <c r="X44" i="17"/>
  <c r="AF44" i="17" s="1"/>
  <c r="S420" i="1"/>
  <c r="Z420" i="1" s="1"/>
  <c r="AI420" i="1" s="1"/>
  <c r="S421" i="1"/>
  <c r="Z421" i="1" s="1"/>
  <c r="AA421" i="1" s="1"/>
  <c r="AH421" i="1" s="1"/>
  <c r="P24" i="1"/>
  <c r="P114" i="1"/>
  <c r="V98" i="1"/>
  <c r="V114" i="1" s="1"/>
  <c r="U98" i="1"/>
  <c r="S136" i="1"/>
  <c r="Z136" i="1" s="1"/>
  <c r="S133" i="1"/>
  <c r="Z133" i="1" s="1"/>
  <c r="X22" i="1"/>
  <c r="X21" i="17" s="1"/>
  <c r="AF244" i="1"/>
  <c r="AE270" i="1"/>
  <c r="V276" i="1"/>
  <c r="S272" i="1"/>
  <c r="T276" i="1"/>
  <c r="AB272" i="1"/>
  <c r="V236" i="1"/>
  <c r="V14" i="1" s="1"/>
  <c r="U285" i="1"/>
  <c r="AC285" i="1" s="1"/>
  <c r="S282" i="1"/>
  <c r="Z282" i="1" s="1"/>
  <c r="AA282" i="1" s="1"/>
  <c r="AH282" i="1" s="1"/>
  <c r="V267" i="1"/>
  <c r="T257" i="1"/>
  <c r="S257" i="1" s="1"/>
  <c r="I296" i="1"/>
  <c r="P296" i="1" s="1"/>
  <c r="I72" i="17"/>
  <c r="P295" i="1"/>
  <c r="T238" i="1"/>
  <c r="AB238" i="1" s="1"/>
  <c r="U238" i="1"/>
  <c r="AC238" i="1" s="1"/>
  <c r="J292" i="1"/>
  <c r="Q292" i="1" s="1"/>
  <c r="S268" i="1"/>
  <c r="Z268" i="1" s="1"/>
  <c r="AI268" i="1" s="1"/>
  <c r="M45" i="1"/>
  <c r="AD45" i="1" s="1"/>
  <c r="L42" i="17"/>
  <c r="L38" i="17"/>
  <c r="J238" i="1"/>
  <c r="Q238" i="1" s="1"/>
  <c r="B296" i="1"/>
  <c r="K290" i="1"/>
  <c r="M38" i="1"/>
  <c r="M262" i="1"/>
  <c r="V260" i="1"/>
  <c r="S260" i="1" s="1"/>
  <c r="Z260" i="1" s="1"/>
  <c r="K35" i="1"/>
  <c r="J257" i="1"/>
  <c r="Q257" i="1" s="1"/>
  <c r="AA672" i="1"/>
  <c r="AH672" i="1" s="1"/>
  <c r="AI672" i="1"/>
  <c r="S208" i="1"/>
  <c r="Z208" i="1" s="1"/>
  <c r="AB208" i="1"/>
  <c r="AA764" i="1"/>
  <c r="AH764" i="1" s="1"/>
  <c r="AI764" i="1"/>
  <c r="AC100" i="18"/>
  <c r="S100" i="18"/>
  <c r="Z100" i="18" s="1"/>
  <c r="AI100" i="18" s="1"/>
  <c r="X64" i="17"/>
  <c r="AF64" i="17" s="1"/>
  <c r="AF65" i="1"/>
  <c r="AF68" i="1" s="1"/>
  <c r="AI626" i="1"/>
  <c r="AA626" i="1"/>
  <c r="AH626" i="1" s="1"/>
  <c r="S619" i="1"/>
  <c r="Z619" i="1" s="1"/>
  <c r="AB649" i="1"/>
  <c r="AB650" i="1" s="1"/>
  <c r="S649" i="1"/>
  <c r="Z649" i="1" s="1"/>
  <c r="AI649" i="1" s="1"/>
  <c r="AA212" i="1"/>
  <c r="AH212" i="1" s="1"/>
  <c r="AI212" i="1"/>
  <c r="AB256" i="1"/>
  <c r="S256" i="1"/>
  <c r="Z256" i="1" s="1"/>
  <c r="AI256" i="1" s="1"/>
  <c r="AI707" i="1"/>
  <c r="AA707" i="1"/>
  <c r="AH707" i="1" s="1"/>
  <c r="AA708" i="1"/>
  <c r="AH708" i="1" s="1"/>
  <c r="AI708" i="1"/>
  <c r="AI254" i="1"/>
  <c r="AA254" i="1"/>
  <c r="AH254" i="1" s="1"/>
  <c r="S913" i="1"/>
  <c r="Z913" i="1" s="1"/>
  <c r="AA913" i="1" s="1"/>
  <c r="AH913" i="1" s="1"/>
  <c r="AA927" i="1"/>
  <c r="AH927" i="1" s="1"/>
  <c r="AB481" i="1"/>
  <c r="AC147" i="18"/>
  <c r="AC149" i="18" s="1"/>
  <c r="J505" i="1"/>
  <c r="J890" i="1"/>
  <c r="AB670" i="1"/>
  <c r="AI805" i="1"/>
  <c r="AI884" i="1"/>
  <c r="AI434" i="1"/>
  <c r="S730" i="1"/>
  <c r="S701" i="1"/>
  <c r="AA191" i="1"/>
  <c r="AH191" i="1" s="1"/>
  <c r="S692" i="1"/>
  <c r="Z692" i="1" s="1"/>
  <c r="X63" i="17"/>
  <c r="AF63" i="17" s="1"/>
  <c r="AI638" i="1"/>
  <c r="AI591" i="1"/>
  <c r="S822" i="1"/>
  <c r="U642" i="1"/>
  <c r="AI655" i="1"/>
  <c r="S242" i="1"/>
  <c r="Z242" i="1" s="1"/>
  <c r="S551" i="1"/>
  <c r="Z551" i="1" s="1"/>
  <c r="AI551" i="1" s="1"/>
  <c r="AC551" i="1"/>
  <c r="Q42" i="17"/>
  <c r="P42" i="17"/>
  <c r="AC465" i="1"/>
  <c r="S465" i="1"/>
  <c r="Z465" i="1" s="1"/>
  <c r="AB619" i="1"/>
  <c r="T650" i="1"/>
  <c r="AB638" i="1"/>
  <c r="S627" i="1"/>
  <c r="Z627" i="1" s="1"/>
  <c r="AB627" i="1"/>
  <c r="S628" i="1"/>
  <c r="Z628" i="1" s="1"/>
  <c r="AC634" i="1"/>
  <c r="S634" i="1"/>
  <c r="Z634" i="1" s="1"/>
  <c r="AI634" i="1" s="1"/>
  <c r="AB618" i="1"/>
  <c r="S618" i="1"/>
  <c r="Z618" i="1" s="1"/>
  <c r="AC118" i="18"/>
  <c r="AI340" i="1"/>
  <c r="AA340" i="1"/>
  <c r="AB720" i="1"/>
  <c r="AI785" i="1"/>
  <c r="AA785" i="1"/>
  <c r="AH785" i="1" s="1"/>
  <c r="AI713" i="1"/>
  <c r="AA713" i="1"/>
  <c r="AH713" i="1" s="1"/>
  <c r="S784" i="1"/>
  <c r="Z784" i="1" s="1"/>
  <c r="AB784" i="1"/>
  <c r="S795" i="1"/>
  <c r="Z795" i="1" s="1"/>
  <c r="AB795" i="1"/>
  <c r="AC408" i="1"/>
  <c r="S408" i="1"/>
  <c r="Z408" i="1" s="1"/>
  <c r="AI408" i="1" s="1"/>
  <c r="AB584" i="1"/>
  <c r="S584" i="1"/>
  <c r="Z584" i="1" s="1"/>
  <c r="AB233" i="1"/>
  <c r="S233" i="1"/>
  <c r="Z233" i="1" s="1"/>
  <c r="AB310" i="1"/>
  <c r="AB962" i="1"/>
  <c r="S962" i="1"/>
  <c r="Z962" i="1" s="1"/>
  <c r="AB809" i="1"/>
  <c r="S809" i="1"/>
  <c r="Z809" i="1" s="1"/>
  <c r="AB966" i="1"/>
  <c r="AB968" i="1" s="1"/>
  <c r="S966" i="1"/>
  <c r="Z966" i="1" s="1"/>
  <c r="AC704" i="1"/>
  <c r="S704" i="1"/>
  <c r="Z704" i="1" s="1"/>
  <c r="AB710" i="1"/>
  <c r="S710" i="1"/>
  <c r="Z710" i="1" s="1"/>
  <c r="AB700" i="1"/>
  <c r="S700" i="1"/>
  <c r="Z700" i="1" s="1"/>
  <c r="AC689" i="1"/>
  <c r="S689" i="1"/>
  <c r="Z689" i="1" s="1"/>
  <c r="AI689" i="1" s="1"/>
  <c r="AB361" i="1"/>
  <c r="S361" i="1"/>
  <c r="Z361" i="1" s="1"/>
  <c r="AI361" i="1" s="1"/>
  <c r="P676" i="1"/>
  <c r="AB424" i="1"/>
  <c r="S424" i="1"/>
  <c r="AB328" i="1"/>
  <c r="S328" i="1"/>
  <c r="Z328" i="1" s="1"/>
  <c r="AI328" i="1" s="1"/>
  <c r="AB92" i="1"/>
  <c r="S92" i="1"/>
  <c r="Z92" i="1" s="1"/>
  <c r="AI92" i="1" s="1"/>
  <c r="AB146" i="1"/>
  <c r="AC91" i="1"/>
  <c r="S91" i="1"/>
  <c r="Z91" i="1" s="1"/>
  <c r="AI91" i="1" s="1"/>
  <c r="AD216" i="1"/>
  <c r="AA314" i="1"/>
  <c r="AH314" i="1" s="1"/>
  <c r="S929" i="1"/>
  <c r="Z929" i="1" s="1"/>
  <c r="U968" i="1"/>
  <c r="S211" i="1"/>
  <c r="Z211" i="1" s="1"/>
  <c r="AI211" i="1" s="1"/>
  <c r="U822" i="1"/>
  <c r="AI791" i="1"/>
  <c r="S545" i="1"/>
  <c r="Z545" i="1" s="1"/>
  <c r="AI545" i="1" s="1"/>
  <c r="S847" i="1"/>
  <c r="Z847" i="1" s="1"/>
  <c r="AA773" i="1"/>
  <c r="AH773" i="1" s="1"/>
  <c r="S814" i="1"/>
  <c r="Z814" i="1" s="1"/>
  <c r="T352" i="1"/>
  <c r="S664" i="1"/>
  <c r="Z664" i="1" s="1"/>
  <c r="O599" i="1"/>
  <c r="O600" i="1" s="1"/>
  <c r="T524" i="1"/>
  <c r="S621" i="1"/>
  <c r="Z621" i="1" s="1"/>
  <c r="S942" i="1"/>
  <c r="Z942" i="1" s="1"/>
  <c r="S274" i="1"/>
  <c r="Z274" i="1" s="1"/>
  <c r="S662" i="1"/>
  <c r="Z662" i="1" s="1"/>
  <c r="S659" i="1"/>
  <c r="Z659" i="1" s="1"/>
  <c r="T670" i="1"/>
  <c r="U656" i="1"/>
  <c r="S714" i="1"/>
  <c r="Z714" i="1" s="1"/>
  <c r="S741" i="1"/>
  <c r="Z741" i="1" s="1"/>
  <c r="AI741" i="1" s="1"/>
  <c r="S732" i="1"/>
  <c r="Z732" i="1" s="1"/>
  <c r="S712" i="1"/>
  <c r="Z712" i="1" s="1"/>
  <c r="S859" i="1"/>
  <c r="Z859" i="1" s="1"/>
  <c r="S867" i="1"/>
  <c r="Z867" i="1" s="1"/>
  <c r="S132" i="1"/>
  <c r="Z132" i="1" s="1"/>
  <c r="AI132" i="1" s="1"/>
  <c r="S140" i="1"/>
  <c r="S948" i="1"/>
  <c r="Z948" i="1" s="1"/>
  <c r="AB889" i="1"/>
  <c r="S889" i="1"/>
  <c r="Z889" i="1" s="1"/>
  <c r="AC695" i="1"/>
  <c r="S865" i="1"/>
  <c r="Z865" i="1" s="1"/>
  <c r="AC865" i="1"/>
  <c r="AD844" i="1"/>
  <c r="S786" i="1"/>
  <c r="Z786" i="1" s="1"/>
  <c r="AD771" i="1"/>
  <c r="AB813" i="1"/>
  <c r="S813" i="1"/>
  <c r="Z813" i="1" s="1"/>
  <c r="AB882" i="1"/>
  <c r="S882" i="1"/>
  <c r="Z882" i="1" s="1"/>
  <c r="AC905" i="1"/>
  <c r="AC917" i="1" s="1"/>
  <c r="S905" i="1"/>
  <c r="S908" i="1"/>
  <c r="Z908" i="1" s="1"/>
  <c r="AC776" i="1"/>
  <c r="S776" i="1"/>
  <c r="Z776" i="1" s="1"/>
  <c r="AI776" i="1" s="1"/>
  <c r="AB857" i="1"/>
  <c r="S857" i="1"/>
  <c r="Z857" i="1" s="1"/>
  <c r="AC726" i="1"/>
  <c r="AC730" i="1" s="1"/>
  <c r="U730" i="1"/>
  <c r="AB690" i="1"/>
  <c r="AB686" i="1"/>
  <c r="S686" i="1"/>
  <c r="AB136" i="1"/>
  <c r="S106" i="1"/>
  <c r="Z106" i="1" s="1"/>
  <c r="S654" i="1"/>
  <c r="Z654" i="1" s="1"/>
  <c r="AC134" i="1"/>
  <c r="AE346" i="1"/>
  <c r="AE422" i="1"/>
  <c r="AF593" i="1"/>
  <c r="AE573" i="1"/>
  <c r="AF565" i="1"/>
  <c r="AF547" i="1"/>
  <c r="T426" i="1"/>
  <c r="T428" i="1" s="1"/>
  <c r="V426" i="1"/>
  <c r="V428" i="1" s="1"/>
  <c r="U851" i="1"/>
  <c r="T851" i="1"/>
  <c r="U213" i="1"/>
  <c r="V213" i="1"/>
  <c r="T215" i="1"/>
  <c r="V215" i="1"/>
  <c r="V294" i="1"/>
  <c r="AD294" i="1" s="1"/>
  <c r="T294" i="1"/>
  <c r="AB294" i="1" s="1"/>
  <c r="U286" i="1"/>
  <c r="AC286" i="1" s="1"/>
  <c r="T286" i="1"/>
  <c r="AB286" i="1" s="1"/>
  <c r="U278" i="1"/>
  <c r="AC278" i="1" s="1"/>
  <c r="T278" i="1"/>
  <c r="AD862" i="1"/>
  <c r="S179" i="1"/>
  <c r="Z179" i="1" s="1"/>
  <c r="AI179" i="1" s="1"/>
  <c r="S163" i="1"/>
  <c r="Z163" i="1" s="1"/>
  <c r="AI163" i="1" s="1"/>
  <c r="AE73" i="1"/>
  <c r="AD716" i="1"/>
  <c r="S763" i="1"/>
  <c r="Z763" i="1" s="1"/>
  <c r="S787" i="1"/>
  <c r="Z787" i="1" s="1"/>
  <c r="S768" i="1"/>
  <c r="Z768" i="1" s="1"/>
  <c r="S777" i="1"/>
  <c r="Z777" i="1" s="1"/>
  <c r="S837" i="1"/>
  <c r="Z837" i="1" s="1"/>
  <c r="S878" i="1"/>
  <c r="Z878" i="1" s="1"/>
  <c r="S960" i="1"/>
  <c r="Z960" i="1" s="1"/>
  <c r="P599" i="1"/>
  <c r="S953" i="1"/>
  <c r="Z953" i="1" s="1"/>
  <c r="S952" i="1"/>
  <c r="Z952" i="1" s="1"/>
  <c r="S583" i="1"/>
  <c r="Z583" i="1" s="1"/>
  <c r="AI583" i="1" s="1"/>
  <c r="V598" i="1"/>
  <c r="V338" i="1"/>
  <c r="S673" i="1"/>
  <c r="Z673" i="1" s="1"/>
  <c r="AA812" i="1"/>
  <c r="AH812" i="1" s="1"/>
  <c r="S702" i="1"/>
  <c r="Z702" i="1" s="1"/>
  <c r="AI702" i="1" s="1"/>
  <c r="AF96" i="1"/>
  <c r="S93" i="1"/>
  <c r="Z93" i="1" s="1"/>
  <c r="AI93" i="1" s="1"/>
  <c r="V675" i="1"/>
  <c r="T384" i="1"/>
  <c r="V384" i="1"/>
  <c r="AF505" i="1"/>
  <c r="AF499" i="1"/>
  <c r="T200" i="1"/>
  <c r="AB200" i="1" s="1"/>
  <c r="U200" i="1"/>
  <c r="AC200" i="1" s="1"/>
  <c r="U164" i="1"/>
  <c r="AC164" i="1" s="1"/>
  <c r="T164" i="1"/>
  <c r="T16" i="1" s="1"/>
  <c r="AB16" i="1" s="1"/>
  <c r="U240" i="1"/>
  <c r="AC240" i="1" s="1"/>
  <c r="T240" i="1"/>
  <c r="U234" i="1"/>
  <c r="U12" i="1" s="1"/>
  <c r="AC12" i="1" s="1"/>
  <c r="T234" i="1"/>
  <c r="AB234" i="1" s="1"/>
  <c r="U357" i="1"/>
  <c r="AC357" i="1" s="1"/>
  <c r="T357" i="1"/>
  <c r="T355" i="1"/>
  <c r="U355" i="1"/>
  <c r="U341" i="1"/>
  <c r="U43" i="1" s="1"/>
  <c r="T341" i="1"/>
  <c r="T346" i="1" s="1"/>
  <c r="U315" i="1"/>
  <c r="AC315" i="1" s="1"/>
  <c r="T315" i="1"/>
  <c r="U311" i="1"/>
  <c r="AC311" i="1" s="1"/>
  <c r="T311" i="1"/>
  <c r="U433" i="1"/>
  <c r="T433" i="1"/>
  <c r="Q656" i="1"/>
  <c r="P656" i="1"/>
  <c r="X38" i="17"/>
  <c r="AF38" i="17" s="1"/>
  <c r="AF39" i="17" s="1"/>
  <c r="AF39" i="1"/>
  <c r="AF40" i="1" s="1"/>
  <c r="X18" i="17"/>
  <c r="AF18" i="17" s="1"/>
  <c r="AF21" i="17" s="1"/>
  <c r="AF19" i="1"/>
  <c r="AF22" i="1" s="1"/>
  <c r="B67" i="17"/>
  <c r="AE598" i="1"/>
  <c r="P428" i="1"/>
  <c r="B750" i="1"/>
  <c r="AF724" i="1"/>
  <c r="AF797" i="1"/>
  <c r="AF876" i="1"/>
  <c r="AF943" i="1"/>
  <c r="AF969" i="1" s="1"/>
  <c r="Q41" i="1"/>
  <c r="O71" i="17"/>
  <c r="AF72" i="18"/>
  <c r="L44" i="17"/>
  <c r="AD56" i="18"/>
  <c r="AE130" i="18"/>
  <c r="L70" i="17"/>
  <c r="AD44" i="18"/>
  <c r="K41" i="17"/>
  <c r="L27" i="17"/>
  <c r="U207" i="18"/>
  <c r="AC207" i="18" s="1"/>
  <c r="T207" i="18"/>
  <c r="AB207" i="18" s="1"/>
  <c r="AD71" i="18"/>
  <c r="AF53" i="18"/>
  <c r="S25" i="18"/>
  <c r="S24" i="18"/>
  <c r="M414" i="1"/>
  <c r="L505" i="1"/>
  <c r="J926" i="1"/>
  <c r="J922" i="1"/>
  <c r="J705" i="1"/>
  <c r="J686" i="1"/>
  <c r="J389" i="1"/>
  <c r="J396" i="1" s="1"/>
  <c r="L19" i="1"/>
  <c r="J742" i="1"/>
  <c r="J740" i="1"/>
  <c r="J738" i="1"/>
  <c r="J778" i="1"/>
  <c r="J842" i="1"/>
  <c r="J834" i="1"/>
  <c r="J769" i="1"/>
  <c r="J234" i="1"/>
  <c r="Q234" i="1" s="1"/>
  <c r="O491" i="1"/>
  <c r="J329" i="1"/>
  <c r="Q329" i="1" s="1"/>
  <c r="J316" i="1"/>
  <c r="Q316" i="1" s="1"/>
  <c r="J644" i="1"/>
  <c r="J549" i="1"/>
  <c r="J654" i="1"/>
  <c r="J652" i="1"/>
  <c r="J575" i="1"/>
  <c r="J615" i="1"/>
  <c r="J545" i="1"/>
  <c r="J509" i="1"/>
  <c r="J440" i="1"/>
  <c r="J432" i="1"/>
  <c r="J288" i="1"/>
  <c r="Q288" i="1" s="1"/>
  <c r="J284" i="1"/>
  <c r="Q284" i="1" s="1"/>
  <c r="J280" i="1"/>
  <c r="Q280" i="1" s="1"/>
  <c r="J427" i="1"/>
  <c r="J428" i="1" s="1"/>
  <c r="J719" i="1"/>
  <c r="J498" i="1"/>
  <c r="J934" i="1"/>
  <c r="J932" i="1"/>
  <c r="J930" i="1"/>
  <c r="J925" i="1"/>
  <c r="J860" i="1"/>
  <c r="J848" i="1"/>
  <c r="J490" i="1"/>
  <c r="J488" i="1"/>
  <c r="J486" i="1"/>
  <c r="J484" i="1"/>
  <c r="J482" i="1"/>
  <c r="J480" i="1"/>
  <c r="J477" i="1"/>
  <c r="J258" i="1"/>
  <c r="Q258" i="1" s="1"/>
  <c r="J246" i="1"/>
  <c r="Q246" i="1" s="1"/>
  <c r="J911" i="1"/>
  <c r="J906" i="1"/>
  <c r="J841" i="1"/>
  <c r="J836" i="1"/>
  <c r="J833" i="1"/>
  <c r="J694" i="1"/>
  <c r="J466" i="1"/>
  <c r="J462" i="1"/>
  <c r="J241" i="1"/>
  <c r="Q241" i="1" s="1"/>
  <c r="J235" i="1"/>
  <c r="Q235" i="1" s="1"/>
  <c r="J748" i="1"/>
  <c r="J810" i="1"/>
  <c r="L63" i="1"/>
  <c r="L62" i="17" s="1"/>
  <c r="U281" i="1"/>
  <c r="AC281" i="1" s="1"/>
  <c r="J721" i="1"/>
  <c r="J497" i="1"/>
  <c r="J846" i="1"/>
  <c r="J711" i="1"/>
  <c r="T289" i="1"/>
  <c r="AB289" i="1" s="1"/>
  <c r="K63" i="1"/>
  <c r="J281" i="1"/>
  <c r="Q281" i="1" s="1"/>
  <c r="J710" i="1"/>
  <c r="N66" i="17"/>
  <c r="N58" i="17"/>
  <c r="O62" i="17"/>
  <c r="J214" i="1"/>
  <c r="Q214" i="1" s="1"/>
  <c r="M346" i="1"/>
  <c r="J365" i="1"/>
  <c r="Q365" i="1" s="1"/>
  <c r="J351" i="1"/>
  <c r="Q351" i="1" s="1"/>
  <c r="J334" i="1"/>
  <c r="Q334" i="1" s="1"/>
  <c r="J360" i="1"/>
  <c r="Q360" i="1" s="1"/>
  <c r="J343" i="1"/>
  <c r="Q343" i="1" s="1"/>
  <c r="S562" i="1"/>
  <c r="Z562" i="1" s="1"/>
  <c r="AA562" i="1" s="1"/>
  <c r="AH562" i="1" s="1"/>
  <c r="S558" i="1"/>
  <c r="Z558" i="1" s="1"/>
  <c r="AI558" i="1" s="1"/>
  <c r="J649" i="1"/>
  <c r="U612" i="1"/>
  <c r="U624" i="1" s="1"/>
  <c r="J866" i="1"/>
  <c r="J870" i="1" s="1"/>
  <c r="P45" i="17"/>
  <c r="L71" i="17"/>
  <c r="K55" i="17"/>
  <c r="V62" i="18"/>
  <c r="M66" i="17"/>
  <c r="AD66" i="17" s="1"/>
  <c r="M51" i="17"/>
  <c r="AD51" i="17" s="1"/>
  <c r="AD32" i="18"/>
  <c r="M36" i="17"/>
  <c r="AD36" i="17" s="1"/>
  <c r="K29" i="17"/>
  <c r="L23" i="17"/>
  <c r="M62" i="1"/>
  <c r="AD62" i="1" s="1"/>
  <c r="K59" i="1"/>
  <c r="K67" i="1"/>
  <c r="V280" i="1"/>
  <c r="S280" i="1" s="1"/>
  <c r="Z280" i="1" s="1"/>
  <c r="T285" i="1"/>
  <c r="T63" i="1" s="1"/>
  <c r="V284" i="1"/>
  <c r="S284" i="1" s="1"/>
  <c r="Z284" i="1" s="1"/>
  <c r="AI284" i="1" s="1"/>
  <c r="V288" i="1"/>
  <c r="S288" i="1" s="1"/>
  <c r="Z288" i="1" s="1"/>
  <c r="AI288" i="1" s="1"/>
  <c r="K63" i="17"/>
  <c r="S279" i="1"/>
  <c r="Z279" i="1" s="1"/>
  <c r="S283" i="1"/>
  <c r="Z283" i="1" s="1"/>
  <c r="AI283" i="1" s="1"/>
  <c r="AD288" i="1"/>
  <c r="AD284" i="1"/>
  <c r="AD280" i="1"/>
  <c r="M58" i="1"/>
  <c r="AD58" i="1" s="1"/>
  <c r="M66" i="1"/>
  <c r="AD66" i="1" s="1"/>
  <c r="M290" i="1"/>
  <c r="J289" i="1"/>
  <c r="Q289" i="1" s="1"/>
  <c r="J285" i="1"/>
  <c r="Q285" i="1" s="1"/>
  <c r="AD26" i="1"/>
  <c r="T576" i="1"/>
  <c r="V578" i="1"/>
  <c r="V576" i="1"/>
  <c r="S549" i="1"/>
  <c r="Z549" i="1" s="1"/>
  <c r="AI549" i="1" s="1"/>
  <c r="AB554" i="1"/>
  <c r="V555" i="1"/>
  <c r="S555" i="1" s="1"/>
  <c r="Z555" i="1" s="1"/>
  <c r="AI555" i="1" s="1"/>
  <c r="S556" i="1"/>
  <c r="Z556" i="1" s="1"/>
  <c r="AI556" i="1" s="1"/>
  <c r="B599" i="1"/>
  <c r="J582" i="1"/>
  <c r="AC576" i="1"/>
  <c r="AC579" i="1" s="1"/>
  <c r="AA575" i="1"/>
  <c r="AH575" i="1" s="1"/>
  <c r="U579" i="1"/>
  <c r="M52" i="17"/>
  <c r="AD52" i="17" s="1"/>
  <c r="S577" i="1"/>
  <c r="Z577" i="1" s="1"/>
  <c r="AA571" i="1"/>
  <c r="AH571" i="1" s="1"/>
  <c r="S568" i="1"/>
  <c r="Z568" i="1" s="1"/>
  <c r="AI568" i="1" s="1"/>
  <c r="S541" i="1"/>
  <c r="Z541" i="1" s="1"/>
  <c r="AI541" i="1" s="1"/>
  <c r="AA736" i="1"/>
  <c r="AH736" i="1" s="1"/>
  <c r="AI736" i="1"/>
  <c r="AI821" i="1"/>
  <c r="AI913" i="1"/>
  <c r="AA906" i="1"/>
  <c r="AH906" i="1" s="1"/>
  <c r="L969" i="1"/>
  <c r="L750" i="1"/>
  <c r="AF53" i="17"/>
  <c r="AA769" i="1"/>
  <c r="AH769" i="1" s="1"/>
  <c r="AB730" i="1"/>
  <c r="AB833" i="1"/>
  <c r="AB844" i="1" s="1"/>
  <c r="S833" i="1"/>
  <c r="S494" i="1"/>
  <c r="Z494" i="1" s="1"/>
  <c r="AC494" i="1"/>
  <c r="AC499" i="1" s="1"/>
  <c r="K969" i="1"/>
  <c r="T870" i="1"/>
  <c r="N896" i="1"/>
  <c r="N897" i="1" s="1"/>
  <c r="S792" i="1"/>
  <c r="Z792" i="1" s="1"/>
  <c r="AC792" i="1"/>
  <c r="M17" i="17"/>
  <c r="AD17" i="17" s="1"/>
  <c r="S490" i="1"/>
  <c r="Z490" i="1" s="1"/>
  <c r="AI490" i="1" s="1"/>
  <c r="S631" i="1"/>
  <c r="S613" i="1"/>
  <c r="Z613" i="1" s="1"/>
  <c r="V642" i="1"/>
  <c r="AC257" i="1"/>
  <c r="AC262" i="1" s="1"/>
  <c r="AB860" i="1"/>
  <c r="AA734" i="1"/>
  <c r="AH734" i="1" s="1"/>
  <c r="AB583" i="1"/>
  <c r="AA583" i="1" s="1"/>
  <c r="AH583" i="1" s="1"/>
  <c r="AE96" i="1"/>
  <c r="AB656" i="1"/>
  <c r="S325" i="1"/>
  <c r="Z325" i="1" s="1"/>
  <c r="S840" i="1"/>
  <c r="Z840" i="1" s="1"/>
  <c r="AI840" i="1" s="1"/>
  <c r="S879" i="1"/>
  <c r="Z879" i="1" s="1"/>
  <c r="AI879" i="1" s="1"/>
  <c r="B222" i="1"/>
  <c r="AF221" i="1"/>
  <c r="AF54" i="1"/>
  <c r="AE524" i="1"/>
  <c r="AF524" i="1"/>
  <c r="AE499" i="1"/>
  <c r="P650" i="1"/>
  <c r="AF749" i="1"/>
  <c r="V779" i="1"/>
  <c r="V789" i="1" s="1"/>
  <c r="P890" i="1"/>
  <c r="AF130" i="18"/>
  <c r="K56" i="17"/>
  <c r="K23" i="17"/>
  <c r="N223" i="18"/>
  <c r="N72" i="18" s="1"/>
  <c r="J192" i="18"/>
  <c r="J185" i="18"/>
  <c r="J180" i="18"/>
  <c r="J59" i="18"/>
  <c r="S639" i="1"/>
  <c r="Z639" i="1" s="1"/>
  <c r="V749" i="1"/>
  <c r="S669" i="1"/>
  <c r="AE147" i="1"/>
  <c r="AF371" i="1"/>
  <c r="AF730" i="1"/>
  <c r="AE149" i="18"/>
  <c r="AF204" i="18"/>
  <c r="S561" i="1"/>
  <c r="Z561" i="1" s="1"/>
  <c r="AI561" i="1" s="1"/>
  <c r="S564" i="1"/>
  <c r="Z564" i="1" s="1"/>
  <c r="S743" i="1"/>
  <c r="Z743" i="1" s="1"/>
  <c r="AB131" i="1"/>
  <c r="S914" i="1"/>
  <c r="Z914" i="1" s="1"/>
  <c r="V968" i="1"/>
  <c r="V579" i="1"/>
  <c r="V346" i="1"/>
  <c r="AF573" i="1"/>
  <c r="AF803" i="1"/>
  <c r="B896" i="1"/>
  <c r="X896" i="1"/>
  <c r="AF870" i="1"/>
  <c r="AF895" i="1"/>
  <c r="AE47" i="18"/>
  <c r="J111" i="18"/>
  <c r="J34" i="18" s="1"/>
  <c r="K28" i="17"/>
  <c r="AD184" i="18"/>
  <c r="AD190" i="18" s="1"/>
  <c r="AC822" i="1"/>
  <c r="U211" i="18"/>
  <c r="AC211" i="18" s="1"/>
  <c r="T209" i="18"/>
  <c r="AB209" i="18" s="1"/>
  <c r="S186" i="18"/>
  <c r="Z186" i="18" s="1"/>
  <c r="AI186" i="18" s="1"/>
  <c r="V209" i="18"/>
  <c r="S26" i="18"/>
  <c r="T44" i="18"/>
  <c r="AB44" i="18" s="1"/>
  <c r="V521" i="1"/>
  <c r="V488" i="1"/>
  <c r="S488" i="1" s="1"/>
  <c r="Z488" i="1" s="1"/>
  <c r="AI488" i="1" s="1"/>
  <c r="V484" i="1"/>
  <c r="S484" i="1" s="1"/>
  <c r="Z484" i="1" s="1"/>
  <c r="AI484" i="1" s="1"/>
  <c r="J931" i="1"/>
  <c r="J905" i="1"/>
  <c r="J691" i="1"/>
  <c r="J236" i="1"/>
  <c r="Q236" i="1" s="1"/>
  <c r="J814" i="1"/>
  <c r="J737" i="1"/>
  <c r="J729" i="1"/>
  <c r="J723" i="1"/>
  <c r="J715" i="1"/>
  <c r="J695" i="1"/>
  <c r="J816" i="1"/>
  <c r="J811" i="1"/>
  <c r="J808" i="1"/>
  <c r="J799" i="1"/>
  <c r="J803" i="1" s="1"/>
  <c r="J727" i="1"/>
  <c r="J730" i="1" s="1"/>
  <c r="K428" i="1"/>
  <c r="K422" i="1"/>
  <c r="J704" i="1"/>
  <c r="J762" i="1"/>
  <c r="J198" i="1"/>
  <c r="L371" i="1"/>
  <c r="J350" i="1"/>
  <c r="Q350" i="1" s="1"/>
  <c r="J337" i="1"/>
  <c r="Q337" i="1" s="1"/>
  <c r="J318" i="1"/>
  <c r="Q318" i="1" s="1"/>
  <c r="K346" i="1"/>
  <c r="K598" i="1"/>
  <c r="K599" i="1" s="1"/>
  <c r="M803" i="1"/>
  <c r="M797" i="1"/>
  <c r="V866" i="1"/>
  <c r="V870" i="1" s="1"/>
  <c r="J732" i="1"/>
  <c r="K876" i="1"/>
  <c r="K896" i="1" s="1"/>
  <c r="J706" i="1"/>
  <c r="J712" i="1"/>
  <c r="J693" i="1"/>
  <c r="K20" i="1"/>
  <c r="K19" i="17" s="1"/>
  <c r="J107" i="1"/>
  <c r="Q107" i="1" s="1"/>
  <c r="J340" i="1"/>
  <c r="Q340" i="1" s="1"/>
  <c r="J322" i="1"/>
  <c r="Q322" i="1" s="1"/>
  <c r="J310" i="1"/>
  <c r="Q310" i="1" s="1"/>
  <c r="J645" i="1"/>
  <c r="J626" i="1"/>
  <c r="J541" i="1"/>
  <c r="L598" i="1"/>
  <c r="M598" i="1"/>
  <c r="V523" i="1"/>
  <c r="S523" i="1" s="1"/>
  <c r="Z523" i="1" s="1"/>
  <c r="AI523" i="1" s="1"/>
  <c r="V478" i="1"/>
  <c r="S478" i="1" s="1"/>
  <c r="J515" i="1"/>
  <c r="J507" i="1"/>
  <c r="J286" i="1"/>
  <c r="Q286" i="1" s="1"/>
  <c r="J872" i="1"/>
  <c r="J858" i="1"/>
  <c r="J854" i="1"/>
  <c r="J850" i="1"/>
  <c r="J839" i="1"/>
  <c r="J468" i="1"/>
  <c r="J464" i="1"/>
  <c r="L295" i="1"/>
  <c r="J739" i="1"/>
  <c r="J815" i="1"/>
  <c r="J812" i="1"/>
  <c r="J736" i="1"/>
  <c r="J787" i="1"/>
  <c r="O414" i="1"/>
  <c r="O262" i="1"/>
  <c r="J324" i="1"/>
  <c r="Q324" i="1" s="1"/>
  <c r="J584" i="1"/>
  <c r="J567" i="1"/>
  <c r="T612" i="1"/>
  <c r="T761" i="1"/>
  <c r="AB761" i="1" s="1"/>
  <c r="T760" i="1"/>
  <c r="AB760" i="1" s="1"/>
  <c r="J647" i="1"/>
  <c r="J571" i="1"/>
  <c r="J535" i="1"/>
  <c r="W525" i="1"/>
  <c r="W526" i="1" s="1"/>
  <c r="U503" i="1"/>
  <c r="AC503" i="1" s="1"/>
  <c r="AI493" i="1"/>
  <c r="AA493" i="1"/>
  <c r="S496" i="1"/>
  <c r="Z496" i="1" s="1"/>
  <c r="AA496" i="1" s="1"/>
  <c r="AB517" i="1"/>
  <c r="S517" i="1"/>
  <c r="Z517" i="1" s="1"/>
  <c r="AI512" i="1"/>
  <c r="AA512" i="1"/>
  <c r="AH512" i="1" s="1"/>
  <c r="AB516" i="1"/>
  <c r="S516" i="1"/>
  <c r="Z516" i="1" s="1"/>
  <c r="AI516" i="1" s="1"/>
  <c r="P519" i="1"/>
  <c r="U515" i="1"/>
  <c r="T518" i="1"/>
  <c r="S502" i="1"/>
  <c r="Z502" i="1" s="1"/>
  <c r="AI502" i="1" s="1"/>
  <c r="M499" i="1"/>
  <c r="J499" i="1"/>
  <c r="S475" i="1"/>
  <c r="Z475" i="1" s="1"/>
  <c r="AB475" i="1"/>
  <c r="S476" i="1"/>
  <c r="Z476" i="1" s="1"/>
  <c r="AI476" i="1" s="1"/>
  <c r="S480" i="1"/>
  <c r="Z480" i="1" s="1"/>
  <c r="AI480" i="1" s="1"/>
  <c r="T477" i="1"/>
  <c r="AB471" i="1"/>
  <c r="S471" i="1"/>
  <c r="Z471" i="1" s="1"/>
  <c r="K18" i="1"/>
  <c r="K17" i="17" s="1"/>
  <c r="AA467" i="1"/>
  <c r="AH467" i="1" s="1"/>
  <c r="L447" i="1"/>
  <c r="L422" i="1"/>
  <c r="AI401" i="1"/>
  <c r="AA401" i="1"/>
  <c r="AH401" i="1" s="1"/>
  <c r="AA404" i="1"/>
  <c r="AH404" i="1" s="1"/>
  <c r="AI404" i="1"/>
  <c r="AC411" i="1"/>
  <c r="AA411" i="1" s="1"/>
  <c r="AH411" i="1" s="1"/>
  <c r="M16" i="17"/>
  <c r="AD16" i="17" s="1"/>
  <c r="AA392" i="1"/>
  <c r="AH392" i="1" s="1"/>
  <c r="AI392" i="1"/>
  <c r="AI858" i="1"/>
  <c r="AA858" i="1"/>
  <c r="AH858" i="1" s="1"/>
  <c r="AI703" i="1"/>
  <c r="AA703" i="1"/>
  <c r="AA721" i="1"/>
  <c r="AH721" i="1" s="1"/>
  <c r="AI721" i="1"/>
  <c r="AI919" i="1"/>
  <c r="AA658" i="1"/>
  <c r="M969" i="1"/>
  <c r="AI191" i="1"/>
  <c r="AA148" i="18"/>
  <c r="AH148" i="18" s="1"/>
  <c r="AA324" i="1"/>
  <c r="AH324" i="1" s="1"/>
  <c r="AI324" i="1"/>
  <c r="U890" i="1"/>
  <c r="AI405" i="1"/>
  <c r="AA405" i="1"/>
  <c r="AH405" i="1" s="1"/>
  <c r="AI660" i="1"/>
  <c r="AA660" i="1"/>
  <c r="AH660" i="1" s="1"/>
  <c r="S349" i="1"/>
  <c r="Z349" i="1" s="1"/>
  <c r="AI349" i="1" s="1"/>
  <c r="AC349" i="1"/>
  <c r="T338" i="1"/>
  <c r="AB337" i="1"/>
  <c r="AC410" i="1"/>
  <c r="S410" i="1"/>
  <c r="Z410" i="1" s="1"/>
  <c r="AI410" i="1" s="1"/>
  <c r="AI820" i="1"/>
  <c r="AI822" i="1" s="1"/>
  <c r="Z822" i="1"/>
  <c r="AA551" i="1"/>
  <c r="AH551" i="1" s="1"/>
  <c r="AA920" i="1"/>
  <c r="AH920" i="1" s="1"/>
  <c r="AF72" i="17"/>
  <c r="AB489" i="1"/>
  <c r="S489" i="1"/>
  <c r="Z489" i="1" s="1"/>
  <c r="AI489" i="1" s="1"/>
  <c r="AA665" i="1"/>
  <c r="AH665" i="1" s="1"/>
  <c r="AI665" i="1"/>
  <c r="AA211" i="1"/>
  <c r="AH211" i="1" s="1"/>
  <c r="AI807" i="1"/>
  <c r="AA807" i="1"/>
  <c r="AH807" i="1" s="1"/>
  <c r="S572" i="1"/>
  <c r="Z572" i="1" s="1"/>
  <c r="AI572" i="1" s="1"/>
  <c r="AC780" i="1"/>
  <c r="S780" i="1"/>
  <c r="Z780" i="1" s="1"/>
  <c r="AC848" i="1"/>
  <c r="S848" i="1"/>
  <c r="Z848" i="1" s="1"/>
  <c r="AC869" i="1"/>
  <c r="S869" i="1"/>
  <c r="Z869" i="1" s="1"/>
  <c r="AA486" i="1"/>
  <c r="AH486" i="1" s="1"/>
  <c r="AA775" i="1"/>
  <c r="AH775" i="1" s="1"/>
  <c r="AC670" i="1"/>
  <c r="M750" i="1"/>
  <c r="AA776" i="1"/>
  <c r="AH776" i="1" s="1"/>
  <c r="AC484" i="1"/>
  <c r="AB476" i="1"/>
  <c r="S560" i="1"/>
  <c r="Z560" i="1" s="1"/>
  <c r="V505" i="1"/>
  <c r="S774" i="1"/>
  <c r="Z774" i="1" s="1"/>
  <c r="AB774" i="1"/>
  <c r="AC568" i="1"/>
  <c r="AA726" i="1"/>
  <c r="AB561" i="1"/>
  <c r="AB523" i="1"/>
  <c r="AC587" i="1"/>
  <c r="S587" i="1"/>
  <c r="U593" i="1"/>
  <c r="K676" i="1"/>
  <c r="AB480" i="1"/>
  <c r="S550" i="1"/>
  <c r="AI687" i="1"/>
  <c r="AA687" i="1"/>
  <c r="AH687" i="1" s="1"/>
  <c r="AC739" i="1"/>
  <c r="S739" i="1"/>
  <c r="Z739" i="1" s="1"/>
  <c r="S765" i="1"/>
  <c r="Z765" i="1" s="1"/>
  <c r="AC765" i="1"/>
  <c r="S801" i="1"/>
  <c r="Z801" i="1" s="1"/>
  <c r="AB801" i="1"/>
  <c r="AB803" i="1" s="1"/>
  <c r="U797" i="1"/>
  <c r="S87" i="1"/>
  <c r="AF262" i="1"/>
  <c r="AF296" i="1" s="1"/>
  <c r="AF196" i="1"/>
  <c r="B448" i="1"/>
  <c r="AF473" i="1"/>
  <c r="X750" i="1"/>
  <c r="AE771" i="1"/>
  <c r="AE67" i="18"/>
  <c r="AF144" i="18"/>
  <c r="AE116" i="18"/>
  <c r="AE218" i="18"/>
  <c r="AE204" i="18"/>
  <c r="AE190" i="18"/>
  <c r="AF172" i="18"/>
  <c r="M198" i="18"/>
  <c r="S617" i="1"/>
  <c r="Z617" i="1" s="1"/>
  <c r="T642" i="1"/>
  <c r="S799" i="1"/>
  <c r="S803" i="1" s="1"/>
  <c r="AE114" i="1"/>
  <c r="U598" i="1"/>
  <c r="AB822" i="1"/>
  <c r="AC803" i="1"/>
  <c r="U817" i="1"/>
  <c r="V593" i="1"/>
  <c r="AE290" i="1"/>
  <c r="AF188" i="1"/>
  <c r="AE216" i="1"/>
  <c r="AF114" i="1"/>
  <c r="AF128" i="1"/>
  <c r="B525" i="1"/>
  <c r="AE593" i="1"/>
  <c r="T693" i="1"/>
  <c r="W896" i="1"/>
  <c r="W897" i="1" s="1"/>
  <c r="B148" i="1"/>
  <c r="B72" i="19" s="1"/>
  <c r="AE72" i="18"/>
  <c r="AE53" i="18"/>
  <c r="AF21" i="18"/>
  <c r="AE98" i="18"/>
  <c r="AF223" i="18"/>
  <c r="S62" i="18"/>
  <c r="AA637" i="1"/>
  <c r="AH637" i="1" s="1"/>
  <c r="AD624" i="1"/>
  <c r="AD676" i="1" s="1"/>
  <c r="S398" i="1"/>
  <c r="Z398" i="1" s="1"/>
  <c r="AB879" i="1"/>
  <c r="AA879" i="1" s="1"/>
  <c r="AH879" i="1" s="1"/>
  <c r="V716" i="1"/>
  <c r="S399" i="1"/>
  <c r="Z399" i="1" s="1"/>
  <c r="AF346" i="1"/>
  <c r="AE442" i="1"/>
  <c r="AD524" i="1"/>
  <c r="S446" i="1"/>
  <c r="AF716" i="1"/>
  <c r="AE749" i="1"/>
  <c r="AE750" i="1" s="1"/>
  <c r="AE789" i="1"/>
  <c r="X823" i="1"/>
  <c r="AE797" i="1"/>
  <c r="AE822" i="1"/>
  <c r="AE876" i="1"/>
  <c r="AE896" i="1" s="1"/>
  <c r="AF67" i="18"/>
  <c r="AF39" i="18"/>
  <c r="AE39" i="18"/>
  <c r="AE21" i="18"/>
  <c r="AF98" i="18"/>
  <c r="S61" i="18"/>
  <c r="Z61" i="18" s="1"/>
  <c r="AA633" i="1"/>
  <c r="AH633" i="1" s="1"/>
  <c r="S644" i="1"/>
  <c r="Z644" i="1" s="1"/>
  <c r="U949" i="1"/>
  <c r="AB870" i="1"/>
  <c r="V822" i="1"/>
  <c r="V422" i="1"/>
  <c r="AF352" i="1"/>
  <c r="I448" i="1"/>
  <c r="AF47" i="18"/>
  <c r="L218" i="18"/>
  <c r="T50" i="18"/>
  <c r="U511" i="1"/>
  <c r="U508" i="1"/>
  <c r="U57" i="1" s="1"/>
  <c r="T497" i="1"/>
  <c r="S497" i="1" s="1"/>
  <c r="T485" i="1"/>
  <c r="AB485" i="1" s="1"/>
  <c r="T479" i="1"/>
  <c r="U466" i="1"/>
  <c r="U461" i="1"/>
  <c r="M505" i="1"/>
  <c r="L822" i="1"/>
  <c r="L519" i="1"/>
  <c r="J940" i="1"/>
  <c r="J943" i="1" s="1"/>
  <c r="J709" i="1"/>
  <c r="J915" i="1"/>
  <c r="J928" i="1"/>
  <c r="J924" i="1"/>
  <c r="J859" i="1"/>
  <c r="L789" i="1"/>
  <c r="J707" i="1"/>
  <c r="J485" i="1"/>
  <c r="J476" i="1"/>
  <c r="U507" i="1"/>
  <c r="T462" i="1"/>
  <c r="J747" i="1"/>
  <c r="L276" i="1"/>
  <c r="L499" i="1"/>
  <c r="J861" i="1"/>
  <c r="J857" i="1"/>
  <c r="J853" i="1"/>
  <c r="J849" i="1"/>
  <c r="K749" i="1"/>
  <c r="K797" i="1"/>
  <c r="J780" i="1"/>
  <c r="K19" i="1"/>
  <c r="K17" i="1"/>
  <c r="K16" i="17" s="1"/>
  <c r="O372" i="1"/>
  <c r="O716" i="1"/>
  <c r="O750" i="1" s="1"/>
  <c r="O751" i="1" s="1"/>
  <c r="T94" i="18"/>
  <c r="S540" i="1"/>
  <c r="Z540" i="1" s="1"/>
  <c r="J666" i="1"/>
  <c r="J631" i="1"/>
  <c r="U552" i="1"/>
  <c r="U27" i="1" s="1"/>
  <c r="J622" i="1"/>
  <c r="J614" i="1"/>
  <c r="AD65" i="18"/>
  <c r="J690" i="1"/>
  <c r="J471" i="1"/>
  <c r="J743" i="1"/>
  <c r="K442" i="1"/>
  <c r="K789" i="1"/>
  <c r="J708" i="1"/>
  <c r="K716" i="1"/>
  <c r="K414" i="1"/>
  <c r="O442" i="1"/>
  <c r="O73" i="1"/>
  <c r="O42" i="1"/>
  <c r="O41" i="17" s="1"/>
  <c r="K371" i="1"/>
  <c r="J628" i="1"/>
  <c r="J563" i="1"/>
  <c r="U563" i="1"/>
  <c r="U559" i="1"/>
  <c r="AC559" i="1" s="1"/>
  <c r="J713" i="1"/>
  <c r="J475" i="1"/>
  <c r="J398" i="1"/>
  <c r="J470" i="1"/>
  <c r="K822" i="1"/>
  <c r="K295" i="1"/>
  <c r="J734" i="1"/>
  <c r="K803" i="1"/>
  <c r="J722" i="1"/>
  <c r="K270" i="1"/>
  <c r="J779" i="1"/>
  <c r="K491" i="1"/>
  <c r="U165" i="18"/>
  <c r="AC165" i="18" s="1"/>
  <c r="S543" i="1"/>
  <c r="Z543" i="1" s="1"/>
  <c r="S542" i="1"/>
  <c r="Z542" i="1" s="1"/>
  <c r="J562" i="1"/>
  <c r="J621" i="1"/>
  <c r="J536" i="1"/>
  <c r="J138" i="18"/>
  <c r="J700" i="1"/>
  <c r="J913" i="1"/>
  <c r="J909" i="1"/>
  <c r="J687" i="1"/>
  <c r="J461" i="1"/>
  <c r="K524" i="1"/>
  <c r="K447" i="1"/>
  <c r="J735" i="1"/>
  <c r="K519" i="1"/>
  <c r="K505" i="1"/>
  <c r="K499" i="1"/>
  <c r="J714" i="1"/>
  <c r="O519" i="1"/>
  <c r="O525" i="1" s="1"/>
  <c r="O526" i="1" s="1"/>
  <c r="O54" i="1"/>
  <c r="O53" i="17" s="1"/>
  <c r="J199" i="1"/>
  <c r="J551" i="1"/>
  <c r="J655" i="1"/>
  <c r="J619" i="1"/>
  <c r="J664" i="1"/>
  <c r="L670" i="1"/>
  <c r="J637" i="1"/>
  <c r="J629" i="1"/>
  <c r="J620" i="1"/>
  <c r="L675" i="1"/>
  <c r="M642" i="1"/>
  <c r="M675" i="1"/>
  <c r="U646" i="1"/>
  <c r="T759" i="1"/>
  <c r="T793" i="1"/>
  <c r="S793" i="1" s="1"/>
  <c r="T939" i="1"/>
  <c r="S539" i="1"/>
  <c r="Z539" i="1" s="1"/>
  <c r="V536" i="1"/>
  <c r="V11" i="1" s="1"/>
  <c r="O39" i="18"/>
  <c r="O38" i="17" s="1"/>
  <c r="U557" i="1"/>
  <c r="V553" i="1"/>
  <c r="V28" i="1" s="1"/>
  <c r="J661" i="1"/>
  <c r="J636" i="1"/>
  <c r="J630" i="1"/>
  <c r="J558" i="1"/>
  <c r="J555" i="1"/>
  <c r="J578" i="1"/>
  <c r="J579" i="1" s="1"/>
  <c r="J538" i="1"/>
  <c r="J673" i="1"/>
  <c r="J662" i="1"/>
  <c r="J635" i="1"/>
  <c r="J543" i="1"/>
  <c r="T569" i="1"/>
  <c r="L65" i="17"/>
  <c r="L61" i="17"/>
  <c r="U214" i="18"/>
  <c r="S214" i="18" s="1"/>
  <c r="J129" i="18"/>
  <c r="N130" i="18"/>
  <c r="N53" i="18" s="1"/>
  <c r="P32" i="18"/>
  <c r="M789" i="1"/>
  <c r="M822" i="1"/>
  <c r="U759" i="1"/>
  <c r="J793" i="1"/>
  <c r="J797" i="1" s="1"/>
  <c r="U50" i="18"/>
  <c r="AC50" i="18" s="1"/>
  <c r="J720" i="1"/>
  <c r="Q71" i="18"/>
  <c r="AE196" i="1"/>
  <c r="AI208" i="1"/>
  <c r="AF170" i="1"/>
  <c r="AF216" i="1"/>
  <c r="P73" i="1"/>
  <c r="R22" i="1"/>
  <c r="V166" i="1"/>
  <c r="U166" i="1"/>
  <c r="AC166" i="1" s="1"/>
  <c r="U159" i="1"/>
  <c r="AC159" i="1" s="1"/>
  <c r="S204" i="1"/>
  <c r="V187" i="1"/>
  <c r="U201" i="1"/>
  <c r="AC201" i="1" s="1"/>
  <c r="AC202" i="1" s="1"/>
  <c r="T201" i="1"/>
  <c r="I222" i="1"/>
  <c r="Q222" i="1" s="1"/>
  <c r="AB168" i="1"/>
  <c r="U168" i="1"/>
  <c r="V168" i="1"/>
  <c r="P170" i="1"/>
  <c r="S194" i="1"/>
  <c r="Z194" i="1" s="1"/>
  <c r="AI194" i="1" s="1"/>
  <c r="O196" i="1"/>
  <c r="O48" i="1" s="1"/>
  <c r="O47" i="17" s="1"/>
  <c r="M202" i="1"/>
  <c r="L202" i="1"/>
  <c r="S199" i="1"/>
  <c r="Z199" i="1" s="1"/>
  <c r="AI199" i="1" s="1"/>
  <c r="K49" i="17"/>
  <c r="J167" i="1"/>
  <c r="Q167" i="1" s="1"/>
  <c r="AB163" i="1"/>
  <c r="AA163" i="1" s="1"/>
  <c r="AH163" i="1" s="1"/>
  <c r="T208" i="18"/>
  <c r="AB208" i="18" s="1"/>
  <c r="S183" i="18"/>
  <c r="Z183" i="18" s="1"/>
  <c r="AA183" i="18" s="1"/>
  <c r="AH183" i="18" s="1"/>
  <c r="Q130" i="18"/>
  <c r="AI287" i="1"/>
  <c r="AA287" i="1"/>
  <c r="AH287" i="1" s="1"/>
  <c r="AF366" i="1"/>
  <c r="AA359" i="1"/>
  <c r="AH359" i="1" s="1"/>
  <c r="P346" i="1"/>
  <c r="AA345" i="1"/>
  <c r="AH345" i="1" s="1"/>
  <c r="AE338" i="1"/>
  <c r="AI333" i="1"/>
  <c r="AA333" i="1"/>
  <c r="AH333" i="1" s="1"/>
  <c r="AA328" i="1"/>
  <c r="AH328" i="1" s="1"/>
  <c r="AF320" i="1"/>
  <c r="J369" i="1"/>
  <c r="AA364" i="1"/>
  <c r="AH364" i="1" s="1"/>
  <c r="AI364" i="1"/>
  <c r="J359" i="1"/>
  <c r="Q359" i="1" s="1"/>
  <c r="J362" i="1"/>
  <c r="Q362" i="1" s="1"/>
  <c r="J358" i="1"/>
  <c r="Q358" i="1" s="1"/>
  <c r="J361" i="1"/>
  <c r="Q361" i="1" s="1"/>
  <c r="J357" i="1"/>
  <c r="Q357" i="1" s="1"/>
  <c r="K366" i="1"/>
  <c r="AI350" i="1"/>
  <c r="AA350" i="1"/>
  <c r="AH350" i="1" s="1"/>
  <c r="V352" i="1"/>
  <c r="S351" i="1"/>
  <c r="Z351" i="1" s="1"/>
  <c r="AI351" i="1" s="1"/>
  <c r="J348" i="1"/>
  <c r="Q348" i="1" s="1"/>
  <c r="J349" i="1"/>
  <c r="AC344" i="1"/>
  <c r="S344" i="1"/>
  <c r="Z344" i="1" s="1"/>
  <c r="J346" i="1"/>
  <c r="L346" i="1"/>
  <c r="AI325" i="1"/>
  <c r="AA325" i="1"/>
  <c r="AH325" i="1" s="1"/>
  <c r="AA322" i="1"/>
  <c r="AH322" i="1" s="1"/>
  <c r="AC335" i="1"/>
  <c r="S335" i="1"/>
  <c r="Z335" i="1" s="1"/>
  <c r="AI335" i="1" s="1"/>
  <c r="J332" i="1"/>
  <c r="Q332" i="1" s="1"/>
  <c r="J330" i="1"/>
  <c r="Q330" i="1" s="1"/>
  <c r="J328" i="1"/>
  <c r="Q328" i="1" s="1"/>
  <c r="AC318" i="1"/>
  <c r="M372" i="1"/>
  <c r="J308" i="1"/>
  <c r="Q308" i="1" s="1"/>
  <c r="J315" i="1"/>
  <c r="Q315" i="1" s="1"/>
  <c r="J309" i="1"/>
  <c r="Q309" i="1" s="1"/>
  <c r="J312" i="1"/>
  <c r="Q312" i="1" s="1"/>
  <c r="S292" i="1"/>
  <c r="AD276" i="1"/>
  <c r="S232" i="1"/>
  <c r="AC234" i="1"/>
  <c r="M50" i="17"/>
  <c r="AD50" i="17" s="1"/>
  <c r="S198" i="1"/>
  <c r="AB199" i="1"/>
  <c r="J183" i="1"/>
  <c r="Q183" i="1" s="1"/>
  <c r="J181" i="1"/>
  <c r="M24" i="17"/>
  <c r="AD24" i="17" s="1"/>
  <c r="J186" i="1"/>
  <c r="Q186" i="1" s="1"/>
  <c r="J182" i="1"/>
  <c r="Q182" i="1" s="1"/>
  <c r="AD292" i="1"/>
  <c r="AD295" i="1" s="1"/>
  <c r="AC295" i="1"/>
  <c r="S294" i="1"/>
  <c r="S293" i="1"/>
  <c r="N73" i="1"/>
  <c r="AB295" i="1"/>
  <c r="L290" i="1"/>
  <c r="O290" i="1"/>
  <c r="N290" i="1"/>
  <c r="AA273" i="1"/>
  <c r="AH273" i="1" s="1"/>
  <c r="Z272" i="1"/>
  <c r="Q275" i="1"/>
  <c r="AB276" i="1"/>
  <c r="Q274" i="1"/>
  <c r="K276" i="1"/>
  <c r="N276" i="1"/>
  <c r="AA268" i="1"/>
  <c r="AH268" i="1" s="1"/>
  <c r="AC270" i="1"/>
  <c r="N270" i="1"/>
  <c r="N48" i="1" s="1"/>
  <c r="M270" i="1"/>
  <c r="J267" i="1"/>
  <c r="Z247" i="1"/>
  <c r="AA248" i="1"/>
  <c r="AH248" i="1" s="1"/>
  <c r="AI253" i="1"/>
  <c r="AD262" i="1"/>
  <c r="J254" i="1"/>
  <c r="Q254" i="1" s="1"/>
  <c r="J250" i="1"/>
  <c r="J252" i="1"/>
  <c r="Q252" i="1" s="1"/>
  <c r="K262" i="1"/>
  <c r="N262" i="1"/>
  <c r="AA239" i="1"/>
  <c r="AH239" i="1" s="1"/>
  <c r="J219" i="1"/>
  <c r="J204" i="1"/>
  <c r="Q204" i="1" s="1"/>
  <c r="J215" i="1"/>
  <c r="Q215" i="1" s="1"/>
  <c r="J191" i="1"/>
  <c r="Q191" i="1" s="1"/>
  <c r="AB196" i="1"/>
  <c r="M221" i="1"/>
  <c r="L221" i="1"/>
  <c r="AA206" i="1"/>
  <c r="AH206" i="1" s="1"/>
  <c r="J195" i="1"/>
  <c r="Q195" i="1" s="1"/>
  <c r="J193" i="1"/>
  <c r="Q193" i="1" s="1"/>
  <c r="K196" i="1"/>
  <c r="J187" i="1"/>
  <c r="Q187" i="1" s="1"/>
  <c r="J177" i="1"/>
  <c r="Q177" i="1" s="1"/>
  <c r="N188" i="1"/>
  <c r="N222" i="1" s="1"/>
  <c r="N223" i="1" s="1"/>
  <c r="J176" i="1"/>
  <c r="Q176" i="1" s="1"/>
  <c r="J172" i="1"/>
  <c r="Q172" i="1" s="1"/>
  <c r="J168" i="1"/>
  <c r="Q168" i="1" s="1"/>
  <c r="Q60" i="17"/>
  <c r="P60" i="17"/>
  <c r="Q56" i="17"/>
  <c r="P56" i="17"/>
  <c r="U51" i="18"/>
  <c r="M38" i="17"/>
  <c r="AD38" i="17" s="1"/>
  <c r="J221" i="18"/>
  <c r="U221" i="18"/>
  <c r="J209" i="18"/>
  <c r="J58" i="18" s="1"/>
  <c r="AD209" i="18"/>
  <c r="L57" i="17"/>
  <c r="K60" i="17"/>
  <c r="J206" i="18"/>
  <c r="M172" i="18"/>
  <c r="M21" i="18" s="1"/>
  <c r="T221" i="18"/>
  <c r="K57" i="17"/>
  <c r="U206" i="18"/>
  <c r="AC206" i="18" s="1"/>
  <c r="K65" i="17"/>
  <c r="J211" i="18"/>
  <c r="J60" i="18" s="1"/>
  <c r="AC202" i="18"/>
  <c r="S193" i="18"/>
  <c r="Z193" i="18" s="1"/>
  <c r="AA193" i="18" s="1"/>
  <c r="AH193" i="18" s="1"/>
  <c r="U197" i="18"/>
  <c r="AC197" i="18" s="1"/>
  <c r="O190" i="18"/>
  <c r="O224" i="18" s="1"/>
  <c r="N190" i="18"/>
  <c r="L172" i="18"/>
  <c r="J161" i="18"/>
  <c r="K172" i="18"/>
  <c r="J160" i="18"/>
  <c r="J168" i="18"/>
  <c r="J162" i="18"/>
  <c r="R224" i="18"/>
  <c r="P224" i="18" s="1"/>
  <c r="S220" i="18"/>
  <c r="AC220" i="18"/>
  <c r="P223" i="18"/>
  <c r="U208" i="18"/>
  <c r="AC208" i="18" s="1"/>
  <c r="V211" i="18"/>
  <c r="V210" i="18"/>
  <c r="S210" i="18" s="1"/>
  <c r="Z210" i="18" s="1"/>
  <c r="U209" i="18"/>
  <c r="M218" i="18"/>
  <c r="T211" i="18"/>
  <c r="L55" i="17"/>
  <c r="M62" i="17"/>
  <c r="AD62" i="17" s="1"/>
  <c r="K218" i="18"/>
  <c r="J216" i="18"/>
  <c r="J65" i="18" s="1"/>
  <c r="AC203" i="18"/>
  <c r="S201" i="18"/>
  <c r="AC201" i="18"/>
  <c r="AD202" i="18"/>
  <c r="AD204" i="18" s="1"/>
  <c r="AB203" i="18"/>
  <c r="S203" i="18"/>
  <c r="S202" i="18"/>
  <c r="AB202" i="18"/>
  <c r="U192" i="18"/>
  <c r="V192" i="18"/>
  <c r="V198" i="18" s="1"/>
  <c r="AC196" i="18"/>
  <c r="AB195" i="18"/>
  <c r="S195" i="18"/>
  <c r="Z195" i="18" s="1"/>
  <c r="S196" i="18"/>
  <c r="Z196" i="18" s="1"/>
  <c r="AI196" i="18" s="1"/>
  <c r="AB196" i="18"/>
  <c r="T197" i="18"/>
  <c r="T192" i="18"/>
  <c r="V179" i="18"/>
  <c r="U180" i="18"/>
  <c r="U179" i="18"/>
  <c r="AC179" i="18" s="1"/>
  <c r="U189" i="18"/>
  <c r="U38" i="18" s="1"/>
  <c r="V187" i="18"/>
  <c r="T185" i="18"/>
  <c r="AB185" i="18" s="1"/>
  <c r="T174" i="18"/>
  <c r="Z174" i="18" s="1"/>
  <c r="AC184" i="18"/>
  <c r="S184" i="18"/>
  <c r="Z184" i="18" s="1"/>
  <c r="K190" i="18"/>
  <c r="T187" i="18"/>
  <c r="T36" i="18" s="1"/>
  <c r="AB36" i="18" s="1"/>
  <c r="V185" i="18"/>
  <c r="T178" i="18"/>
  <c r="V165" i="18"/>
  <c r="S165" i="18" s="1"/>
  <c r="Z165" i="18" s="1"/>
  <c r="V162" i="18"/>
  <c r="V161" i="18"/>
  <c r="S161" i="18" s="1"/>
  <c r="Z161" i="18" s="1"/>
  <c r="U160" i="18"/>
  <c r="AC160" i="18" s="1"/>
  <c r="T160" i="18"/>
  <c r="AB160" i="18" s="1"/>
  <c r="J163" i="18"/>
  <c r="V170" i="18"/>
  <c r="U169" i="18"/>
  <c r="V168" i="18"/>
  <c r="AA214" i="1"/>
  <c r="AH214" i="1" s="1"/>
  <c r="S175" i="1"/>
  <c r="Z175" i="1" s="1"/>
  <c r="AI175" i="1" s="1"/>
  <c r="AB175" i="1"/>
  <c r="T174" i="1"/>
  <c r="AB174" i="1" s="1"/>
  <c r="V181" i="1"/>
  <c r="V33" i="1" s="1"/>
  <c r="AB179" i="1"/>
  <c r="AA179" i="1" s="1"/>
  <c r="AH179" i="1" s="1"/>
  <c r="S184" i="1"/>
  <c r="Z184" i="1" s="1"/>
  <c r="AA184" i="1" s="1"/>
  <c r="AH184" i="1" s="1"/>
  <c r="V185" i="1"/>
  <c r="S185" i="1" s="1"/>
  <c r="J218" i="1"/>
  <c r="K221" i="1"/>
  <c r="S210" i="1"/>
  <c r="Z210" i="1" s="1"/>
  <c r="AB210" i="1"/>
  <c r="J208" i="1"/>
  <c r="Q208" i="1" s="1"/>
  <c r="J211" i="1"/>
  <c r="Q211" i="1" s="1"/>
  <c r="J207" i="1"/>
  <c r="Q207" i="1" s="1"/>
  <c r="J212" i="1"/>
  <c r="J206" i="1"/>
  <c r="Q206" i="1" s="1"/>
  <c r="K216" i="1"/>
  <c r="J213" i="1"/>
  <c r="Q213" i="1" s="1"/>
  <c r="J209" i="1"/>
  <c r="Q209" i="1" s="1"/>
  <c r="L216" i="1"/>
  <c r="S200" i="1"/>
  <c r="Z200" i="1" s="1"/>
  <c r="K202" i="1"/>
  <c r="AA193" i="1"/>
  <c r="AH193" i="1" s="1"/>
  <c r="AI193" i="1"/>
  <c r="L196" i="1"/>
  <c r="J194" i="1"/>
  <c r="S178" i="1"/>
  <c r="Z178" i="1" s="1"/>
  <c r="AI178" i="1" s="1"/>
  <c r="U180" i="1"/>
  <c r="AC180" i="1" s="1"/>
  <c r="T181" i="1"/>
  <c r="AB181" i="1" s="1"/>
  <c r="T173" i="1"/>
  <c r="S173" i="1" s="1"/>
  <c r="P188" i="1"/>
  <c r="V177" i="1"/>
  <c r="V29" i="1" s="1"/>
  <c r="T187" i="1"/>
  <c r="AB173" i="1"/>
  <c r="AI182" i="1"/>
  <c r="AA182" i="1"/>
  <c r="AH182" i="1" s="1"/>
  <c r="AD34" i="1"/>
  <c r="AD27" i="1"/>
  <c r="AD181" i="1"/>
  <c r="AD177" i="1"/>
  <c r="J179" i="1"/>
  <c r="Q179" i="1" s="1"/>
  <c r="J175" i="1"/>
  <c r="Q175" i="1" s="1"/>
  <c r="J184" i="1"/>
  <c r="Q184" i="1" s="1"/>
  <c r="K31" i="17"/>
  <c r="U176" i="1"/>
  <c r="T177" i="1"/>
  <c r="J180" i="1"/>
  <c r="Q180" i="1" s="1"/>
  <c r="J185" i="1"/>
  <c r="Q185" i="1" s="1"/>
  <c r="O188" i="1"/>
  <c r="M188" i="1"/>
  <c r="J178" i="1"/>
  <c r="Q178" i="1" s="1"/>
  <c r="J174" i="1"/>
  <c r="S158" i="1"/>
  <c r="AB166" i="1"/>
  <c r="S160" i="1"/>
  <c r="Z160" i="1" s="1"/>
  <c r="AA160" i="1" s="1"/>
  <c r="AH160" i="1" s="1"/>
  <c r="AA167" i="1"/>
  <c r="AH167" i="1" s="1"/>
  <c r="J162" i="1"/>
  <c r="Q162" i="1" s="1"/>
  <c r="J164" i="1"/>
  <c r="Q164" i="1" s="1"/>
  <c r="J166" i="1"/>
  <c r="Q166" i="1" s="1"/>
  <c r="AI161" i="1"/>
  <c r="J165" i="1"/>
  <c r="Q165" i="1" s="1"/>
  <c r="O22" i="1"/>
  <c r="J161" i="1"/>
  <c r="Q161" i="1" s="1"/>
  <c r="J158" i="1"/>
  <c r="J163" i="1"/>
  <c r="Q163" i="1" s="1"/>
  <c r="P59" i="17"/>
  <c r="P57" i="17"/>
  <c r="P55" i="17"/>
  <c r="P70" i="17"/>
  <c r="P49" i="17"/>
  <c r="P46" i="17"/>
  <c r="P44" i="17"/>
  <c r="P41" i="17"/>
  <c r="P36" i="17"/>
  <c r="P34" i="17"/>
  <c r="P9" i="17"/>
  <c r="M63" i="17"/>
  <c r="AD63" i="17" s="1"/>
  <c r="N68" i="1"/>
  <c r="AB87" i="1"/>
  <c r="T130" i="1"/>
  <c r="T142" i="1" s="1"/>
  <c r="AB128" i="1"/>
  <c r="U125" i="1"/>
  <c r="U51" i="1" s="1"/>
  <c r="P48" i="1"/>
  <c r="AA101" i="1"/>
  <c r="AH101" i="1" s="1"/>
  <c r="AC84" i="1"/>
  <c r="T84" i="1"/>
  <c r="T96" i="1" s="1"/>
  <c r="V84" i="1"/>
  <c r="V96" i="1" s="1"/>
  <c r="L46" i="17"/>
  <c r="K45" i="17"/>
  <c r="AD128" i="1"/>
  <c r="J86" i="1"/>
  <c r="J142" i="1"/>
  <c r="S113" i="1"/>
  <c r="Z113" i="1" s="1"/>
  <c r="AA113" i="1" s="1"/>
  <c r="AH113" i="1" s="1"/>
  <c r="K33" i="17"/>
  <c r="O114" i="1"/>
  <c r="O148" i="1" s="1"/>
  <c r="AE72" i="17"/>
  <c r="AE47" i="17"/>
  <c r="AE122" i="1"/>
  <c r="AI116" i="1"/>
  <c r="R47" i="17"/>
  <c r="S104" i="1"/>
  <c r="Z104" i="1" s="1"/>
  <c r="AC104" i="1"/>
  <c r="S100" i="1"/>
  <c r="Z100" i="1" s="1"/>
  <c r="AC100" i="1"/>
  <c r="AI103" i="1"/>
  <c r="AA103" i="1"/>
  <c r="AH103" i="1" s="1"/>
  <c r="S109" i="1"/>
  <c r="Z109" i="1" s="1"/>
  <c r="S108" i="1"/>
  <c r="Z108" i="1" s="1"/>
  <c r="AI108" i="1" s="1"/>
  <c r="S143" i="18"/>
  <c r="T147" i="18"/>
  <c r="J140" i="18"/>
  <c r="J63" i="18" s="1"/>
  <c r="AD57" i="18"/>
  <c r="M55" i="17"/>
  <c r="AD55" i="17" s="1"/>
  <c r="AD55" i="18"/>
  <c r="J143" i="18"/>
  <c r="J66" i="18" s="1"/>
  <c r="M49" i="17"/>
  <c r="AD49" i="17" s="1"/>
  <c r="L130" i="18"/>
  <c r="L53" i="18" s="1"/>
  <c r="K130" i="18"/>
  <c r="K53" i="18" s="1"/>
  <c r="AD120" i="18"/>
  <c r="S120" i="18"/>
  <c r="AD41" i="18"/>
  <c r="AD28" i="18"/>
  <c r="M28" i="17"/>
  <c r="AD28" i="17" s="1"/>
  <c r="L116" i="18"/>
  <c r="L39" i="18" s="1"/>
  <c r="L33" i="17"/>
  <c r="T35" i="18"/>
  <c r="AB35" i="18" s="1"/>
  <c r="Q35" i="18"/>
  <c r="T108" i="18"/>
  <c r="M130" i="18"/>
  <c r="M53" i="18" s="1"/>
  <c r="AD113" i="18"/>
  <c r="N116" i="18"/>
  <c r="N39" i="18" s="1"/>
  <c r="L28" i="17"/>
  <c r="L35" i="17"/>
  <c r="O116" i="18"/>
  <c r="O150" i="18" s="1"/>
  <c r="J108" i="18"/>
  <c r="J31" i="18" s="1"/>
  <c r="U95" i="18"/>
  <c r="J120" i="18"/>
  <c r="U135" i="18"/>
  <c r="U137" i="18"/>
  <c r="T137" i="18"/>
  <c r="T132" i="18"/>
  <c r="K59" i="17"/>
  <c r="L64" i="17"/>
  <c r="L60" i="17"/>
  <c r="T133" i="18"/>
  <c r="P53" i="18"/>
  <c r="L41" i="17"/>
  <c r="J122" i="18"/>
  <c r="K46" i="17"/>
  <c r="M35" i="17"/>
  <c r="AD35" i="17" s="1"/>
  <c r="AD35" i="18"/>
  <c r="M32" i="17"/>
  <c r="AD32" i="17" s="1"/>
  <c r="T104" i="18"/>
  <c r="U96" i="18"/>
  <c r="U91" i="18"/>
  <c r="U94" i="18"/>
  <c r="U86" i="18"/>
  <c r="J86" i="18"/>
  <c r="J9" i="18" s="1"/>
  <c r="T88" i="18"/>
  <c r="U87" i="18"/>
  <c r="U10" i="18" s="1"/>
  <c r="T86" i="18"/>
  <c r="AF142" i="1"/>
  <c r="AE67" i="17"/>
  <c r="AE53" i="17"/>
  <c r="AE39" i="17"/>
  <c r="AE21" i="17"/>
  <c r="M147" i="1"/>
  <c r="M64" i="17"/>
  <c r="AD64" i="17" s="1"/>
  <c r="AD57" i="1"/>
  <c r="AD61" i="1"/>
  <c r="AA139" i="1"/>
  <c r="AH139" i="1" s="1"/>
  <c r="AD50" i="1"/>
  <c r="AD54" i="1" s="1"/>
  <c r="N128" i="1"/>
  <c r="V118" i="1"/>
  <c r="V122" i="1" s="1"/>
  <c r="S117" i="1"/>
  <c r="L122" i="1"/>
  <c r="Q109" i="1"/>
  <c r="S124" i="1"/>
  <c r="AA120" i="1"/>
  <c r="AH120" i="1" s="1"/>
  <c r="AI120" i="1"/>
  <c r="T118" i="1"/>
  <c r="T122" i="1" s="1"/>
  <c r="U118" i="1"/>
  <c r="U44" i="1" s="1"/>
  <c r="S85" i="1"/>
  <c r="AD70" i="1"/>
  <c r="AD73" i="1" s="1"/>
  <c r="AB147" i="1"/>
  <c r="S144" i="1"/>
  <c r="S145" i="1"/>
  <c r="AA141" i="1"/>
  <c r="AH141" i="1" s="1"/>
  <c r="J118" i="1"/>
  <c r="AI107" i="1"/>
  <c r="J106" i="1"/>
  <c r="Q106" i="1" s="1"/>
  <c r="S88" i="1"/>
  <c r="AD96" i="1"/>
  <c r="AC147" i="1"/>
  <c r="S146" i="1"/>
  <c r="AD147" i="1"/>
  <c r="J146" i="1"/>
  <c r="Z131" i="1"/>
  <c r="AA137" i="1"/>
  <c r="AH137" i="1" s="1"/>
  <c r="AI137" i="1"/>
  <c r="K142" i="1"/>
  <c r="J124" i="1"/>
  <c r="Q124" i="1" s="1"/>
  <c r="J126" i="1"/>
  <c r="Q126" i="1" s="1"/>
  <c r="AA121" i="1"/>
  <c r="AH121" i="1" s="1"/>
  <c r="AI121" i="1"/>
  <c r="K122" i="1"/>
  <c r="AD122" i="1"/>
  <c r="Q105" i="1"/>
  <c r="AI110" i="1"/>
  <c r="AA110" i="1"/>
  <c r="AH110" i="1" s="1"/>
  <c r="AB114" i="1"/>
  <c r="S105" i="1"/>
  <c r="Z105" i="1" s="1"/>
  <c r="S111" i="1"/>
  <c r="Z111" i="1" s="1"/>
  <c r="J112" i="1"/>
  <c r="Q112" i="1" s="1"/>
  <c r="J108" i="1"/>
  <c r="Q108" i="1" s="1"/>
  <c r="S99" i="1"/>
  <c r="Z99" i="1" s="1"/>
  <c r="S112" i="1"/>
  <c r="J102" i="1"/>
  <c r="Q102" i="1" s="1"/>
  <c r="S102" i="1"/>
  <c r="Z102" i="1" s="1"/>
  <c r="J103" i="1"/>
  <c r="J98" i="1"/>
  <c r="J89" i="1"/>
  <c r="J92" i="1"/>
  <c r="Q92" i="1" s="1"/>
  <c r="J87" i="1"/>
  <c r="AI874" i="1"/>
  <c r="AA874" i="1"/>
  <c r="AH874" i="1" s="1"/>
  <c r="AA718" i="1"/>
  <c r="AI718" i="1"/>
  <c r="AA481" i="1"/>
  <c r="AH481" i="1" s="1"/>
  <c r="AI481" i="1"/>
  <c r="AA888" i="1"/>
  <c r="AH888" i="1" s="1"/>
  <c r="AI888" i="1"/>
  <c r="Z895" i="1"/>
  <c r="AA893" i="1"/>
  <c r="AI893" i="1"/>
  <c r="AI895" i="1" s="1"/>
  <c r="Z146" i="18"/>
  <c r="AH838" i="1"/>
  <c r="S890" i="1"/>
  <c r="Z880" i="1"/>
  <c r="AI910" i="1"/>
  <c r="AA910" i="1"/>
  <c r="AH910" i="1" s="1"/>
  <c r="AA946" i="1"/>
  <c r="AH946" i="1" s="1"/>
  <c r="AI946" i="1"/>
  <c r="AA570" i="1"/>
  <c r="AH570" i="1" s="1"/>
  <c r="AI570" i="1"/>
  <c r="AI906" i="1"/>
  <c r="AA967" i="1"/>
  <c r="AA959" i="1"/>
  <c r="AH959" i="1" s="1"/>
  <c r="AH493" i="1"/>
  <c r="AC108" i="18"/>
  <c r="AI838" i="1"/>
  <c r="S846" i="1"/>
  <c r="Q896" i="1"/>
  <c r="S895" i="1"/>
  <c r="AI967" i="1"/>
  <c r="AI183" i="1"/>
  <c r="AA183" i="1"/>
  <c r="AH183" i="1" s="1"/>
  <c r="X67" i="17"/>
  <c r="AI498" i="1"/>
  <c r="AA498" i="1"/>
  <c r="AH498" i="1" s="1"/>
  <c r="AH222" i="18"/>
  <c r="AA121" i="18"/>
  <c r="Z121" i="18"/>
  <c r="AA635" i="1"/>
  <c r="AH635" i="1" s="1"/>
  <c r="AA335" i="1"/>
  <c r="AH335" i="1" s="1"/>
  <c r="AA554" i="1"/>
  <c r="AH554" i="1" s="1"/>
  <c r="AI554" i="1"/>
  <c r="AA589" i="1"/>
  <c r="AI589" i="1"/>
  <c r="AA767" i="1"/>
  <c r="AH767" i="1" s="1"/>
  <c r="AI767" i="1"/>
  <c r="AI514" i="1"/>
  <c r="AA514" i="1"/>
  <c r="AH514" i="1" s="1"/>
  <c r="AI222" i="18"/>
  <c r="AA558" i="1"/>
  <c r="AH558" i="1" s="1"/>
  <c r="S337" i="1"/>
  <c r="AD121" i="18"/>
  <c r="AA820" i="1"/>
  <c r="AB185" i="1"/>
  <c r="AC391" i="1"/>
  <c r="AB567" i="1"/>
  <c r="AA567" i="1" s="1"/>
  <c r="T50" i="1"/>
  <c r="AB352" i="1"/>
  <c r="AI571" i="1"/>
  <c r="S504" i="1"/>
  <c r="Z504" i="1" s="1"/>
  <c r="AC483" i="1"/>
  <c r="AA483" i="1" s="1"/>
  <c r="AH483" i="1" s="1"/>
  <c r="AC642" i="1"/>
  <c r="AI694" i="1"/>
  <c r="Q150" i="18"/>
  <c r="AI195" i="18"/>
  <c r="AA855" i="1"/>
  <c r="AH855" i="1" s="1"/>
  <c r="AI855" i="1"/>
  <c r="S400" i="1"/>
  <c r="Q93" i="1"/>
  <c r="AI440" i="1"/>
  <c r="AA440" i="1"/>
  <c r="AH440" i="1" s="1"/>
  <c r="Z138" i="1"/>
  <c r="AC502" i="1"/>
  <c r="Q88" i="1"/>
  <c r="S482" i="1"/>
  <c r="Z482" i="1" s="1"/>
  <c r="AI633" i="1"/>
  <c r="Z218" i="1"/>
  <c r="AC111" i="18"/>
  <c r="S106" i="18"/>
  <c r="T45" i="1"/>
  <c r="AB875" i="1"/>
  <c r="AB876" i="1" s="1"/>
  <c r="S875" i="1"/>
  <c r="AD823" i="1"/>
  <c r="Q823" i="1"/>
  <c r="P823" i="1"/>
  <c r="T951" i="1"/>
  <c r="U951" i="1"/>
  <c r="AB388" i="1"/>
  <c r="S388" i="1"/>
  <c r="Z388" i="1" s="1"/>
  <c r="S648" i="1"/>
  <c r="AC694" i="1"/>
  <c r="AA694" i="1" s="1"/>
  <c r="AB572" i="1"/>
  <c r="J295" i="1"/>
  <c r="Q94" i="1"/>
  <c r="V44" i="1"/>
  <c r="AC886" i="1"/>
  <c r="AA886" i="1" s="1"/>
  <c r="AH886" i="1" s="1"/>
  <c r="AC797" i="1"/>
  <c r="S930" i="1"/>
  <c r="Z930" i="1" s="1"/>
  <c r="AC930" i="1"/>
  <c r="Z134" i="1"/>
  <c r="W40" i="1"/>
  <c r="W149" i="1"/>
  <c r="Z140" i="1"/>
  <c r="AA93" i="1"/>
  <c r="AH93" i="1" s="1"/>
  <c r="X296" i="1"/>
  <c r="AC220" i="1"/>
  <c r="AC221" i="1" s="1"/>
  <c r="S220" i="1"/>
  <c r="AB403" i="1"/>
  <c r="S403" i="1"/>
  <c r="Z403" i="1" s="1"/>
  <c r="V42" i="1"/>
  <c r="AB389" i="1"/>
  <c r="S310" i="1"/>
  <c r="Z310" i="1" s="1"/>
  <c r="AB597" i="1"/>
  <c r="AB140" i="1"/>
  <c r="S162" i="1"/>
  <c r="S945" i="1"/>
  <c r="AA541" i="1"/>
  <c r="AH541" i="1" s="1"/>
  <c r="S578" i="1"/>
  <c r="S783" i="1"/>
  <c r="Z783" i="1" s="1"/>
  <c r="V26" i="1"/>
  <c r="V25" i="17" s="1"/>
  <c r="V61" i="1"/>
  <c r="U38" i="1"/>
  <c r="U66" i="1"/>
  <c r="U70" i="1"/>
  <c r="T19" i="1"/>
  <c r="T30" i="1"/>
  <c r="T65" i="1"/>
  <c r="V71" i="1"/>
  <c r="U47" i="1"/>
  <c r="T430" i="1"/>
  <c r="U45" i="1"/>
  <c r="U387" i="1"/>
  <c r="T53" i="1"/>
  <c r="V63" i="1"/>
  <c r="V38" i="1"/>
  <c r="V39" i="1"/>
  <c r="V58" i="1"/>
  <c r="V36" i="1"/>
  <c r="U42" i="1"/>
  <c r="U58" i="1"/>
  <c r="U61" i="1"/>
  <c r="T24" i="1"/>
  <c r="T58" i="1"/>
  <c r="T72" i="1"/>
  <c r="V67" i="1"/>
  <c r="U52" i="1"/>
  <c r="T46" i="1"/>
  <c r="P148" i="1"/>
  <c r="U33" i="1"/>
  <c r="S127" i="1"/>
  <c r="AC595" i="1"/>
  <c r="V51" i="1"/>
  <c r="T51" i="1"/>
  <c r="T71" i="1"/>
  <c r="AC332" i="1"/>
  <c r="T57" i="1"/>
  <c r="S94" i="1"/>
  <c r="AC132" i="1"/>
  <c r="V19" i="1"/>
  <c r="V34" i="1"/>
  <c r="V46" i="1"/>
  <c r="V17" i="1"/>
  <c r="V16" i="17" s="1"/>
  <c r="V47" i="1"/>
  <c r="V24" i="1"/>
  <c r="U29" i="1"/>
  <c r="U67" i="1"/>
  <c r="U25" i="1"/>
  <c r="T31" i="1"/>
  <c r="T37" i="1"/>
  <c r="U17" i="1"/>
  <c r="U20" i="1"/>
  <c r="U46" i="1"/>
  <c r="T47" i="1"/>
  <c r="X599" i="1"/>
  <c r="AF642" i="1"/>
  <c r="AF676" i="1" s="1"/>
  <c r="V25" i="1"/>
  <c r="V24" i="17" s="1"/>
  <c r="V52" i="1"/>
  <c r="V60" i="1"/>
  <c r="V31" i="1"/>
  <c r="V30" i="17" s="1"/>
  <c r="V57" i="1"/>
  <c r="U31" i="1"/>
  <c r="U35" i="1"/>
  <c r="U37" i="1"/>
  <c r="S86" i="1"/>
  <c r="T28" i="1"/>
  <c r="T32" i="1"/>
  <c r="T35" i="1"/>
  <c r="T60" i="1"/>
  <c r="T70" i="1"/>
  <c r="V64" i="1"/>
  <c r="V70" i="1"/>
  <c r="T52" i="1"/>
  <c r="T61" i="1"/>
  <c r="U63" i="1"/>
  <c r="U39" i="1"/>
  <c r="U26" i="1"/>
  <c r="AE656" i="1"/>
  <c r="AE676" i="1" s="1"/>
  <c r="V45" i="1"/>
  <c r="U738" i="1"/>
  <c r="U62" i="1" s="1"/>
  <c r="U779" i="1"/>
  <c r="U30" i="1" s="1"/>
  <c r="T811" i="1"/>
  <c r="K116" i="18"/>
  <c r="K39" i="18" s="1"/>
  <c r="K149" i="18"/>
  <c r="K72" i="18" s="1"/>
  <c r="U104" i="18"/>
  <c r="J208" i="18"/>
  <c r="J57" i="18" s="1"/>
  <c r="M223" i="18"/>
  <c r="AD206" i="18"/>
  <c r="V43" i="1"/>
  <c r="M149" i="18"/>
  <c r="J104" i="18"/>
  <c r="J27" i="18" s="1"/>
  <c r="U132" i="18"/>
  <c r="U185" i="18"/>
  <c r="U23" i="18"/>
  <c r="V31" i="18"/>
  <c r="V53" i="1"/>
  <c r="J196" i="18"/>
  <c r="AD196" i="18"/>
  <c r="AD198" i="18" s="1"/>
  <c r="V50" i="1"/>
  <c r="U522" i="1"/>
  <c r="T510" i="1"/>
  <c r="T59" i="1" s="1"/>
  <c r="U501" i="1"/>
  <c r="U470" i="1"/>
  <c r="J945" i="1"/>
  <c r="J437" i="1"/>
  <c r="U487" i="1"/>
  <c r="U491" i="1" s="1"/>
  <c r="U464" i="1"/>
  <c r="J431" i="1"/>
  <c r="M442" i="1"/>
  <c r="M448" i="1" s="1"/>
  <c r="J874" i="1"/>
  <c r="J278" i="1"/>
  <c r="L491" i="1"/>
  <c r="L525" i="1" s="1"/>
  <c r="K114" i="1"/>
  <c r="L188" i="1"/>
  <c r="L352" i="1"/>
  <c r="J777" i="1"/>
  <c r="J356" i="1"/>
  <c r="Q356" i="1" s="1"/>
  <c r="J313" i="1"/>
  <c r="Q313" i="1" s="1"/>
  <c r="K338" i="1"/>
  <c r="K42" i="17"/>
  <c r="T96" i="18"/>
  <c r="T95" i="18"/>
  <c r="U163" i="18"/>
  <c r="U88" i="18"/>
  <c r="V169" i="18"/>
  <c r="V538" i="1"/>
  <c r="V13" i="1" s="1"/>
  <c r="V537" i="1"/>
  <c r="V12" i="1" s="1"/>
  <c r="J559" i="1"/>
  <c r="L565" i="1"/>
  <c r="L599" i="1" s="1"/>
  <c r="M593" i="1"/>
  <c r="O642" i="1"/>
  <c r="J215" i="18"/>
  <c r="J212" i="18"/>
  <c r="K61" i="17"/>
  <c r="J127" i="18"/>
  <c r="J170" i="18"/>
  <c r="J165" i="18"/>
  <c r="T170" i="18"/>
  <c r="S170" i="18" s="1"/>
  <c r="T169" i="18"/>
  <c r="T168" i="18"/>
  <c r="V160" i="18"/>
  <c r="J581" i="1"/>
  <c r="J593" i="1" s="1"/>
  <c r="J672" i="1"/>
  <c r="B43" i="17"/>
  <c r="J139" i="18"/>
  <c r="J62" i="18" s="1"/>
  <c r="U536" i="1"/>
  <c r="U547" i="1" s="1"/>
  <c r="J639" i="1"/>
  <c r="J642" i="1" s="1"/>
  <c r="M656" i="1"/>
  <c r="M676" i="1" s="1"/>
  <c r="M579" i="1"/>
  <c r="J128" i="18"/>
  <c r="T200" i="18"/>
  <c r="J200" i="18"/>
  <c r="J204" i="18" s="1"/>
  <c r="M817" i="1"/>
  <c r="M823" i="1" s="1"/>
  <c r="J126" i="18"/>
  <c r="K18" i="17" l="1"/>
  <c r="K9" i="17"/>
  <c r="AI925" i="1"/>
  <c r="U935" i="1"/>
  <c r="AB856" i="1"/>
  <c r="S856" i="1"/>
  <c r="Z856" i="1" s="1"/>
  <c r="AI873" i="1"/>
  <c r="AA873" i="1"/>
  <c r="U876" i="1"/>
  <c r="K897" i="1"/>
  <c r="S674" i="1"/>
  <c r="Z674" i="1" s="1"/>
  <c r="AI674" i="1" s="1"/>
  <c r="T593" i="1"/>
  <c r="U803" i="1"/>
  <c r="S705" i="1"/>
  <c r="Z705" i="1" s="1"/>
  <c r="T716" i="1"/>
  <c r="AC705" i="1"/>
  <c r="AA782" i="1"/>
  <c r="AH782" i="1" s="1"/>
  <c r="T789" i="1"/>
  <c r="T66" i="1"/>
  <c r="S742" i="1"/>
  <c r="Z742" i="1" s="1"/>
  <c r="AI742" i="1" s="1"/>
  <c r="V698" i="1"/>
  <c r="S968" i="1"/>
  <c r="Z965" i="1"/>
  <c r="Z968" i="1" s="1"/>
  <c r="S788" i="1"/>
  <c r="Z788" i="1" s="1"/>
  <c r="M23" i="17"/>
  <c r="AD23" i="17" s="1"/>
  <c r="T29" i="1"/>
  <c r="AA796" i="1"/>
  <c r="AH796" i="1" s="1"/>
  <c r="T11" i="1"/>
  <c r="AB11" i="1" s="1"/>
  <c r="U15" i="1"/>
  <c r="AC15" i="1" s="1"/>
  <c r="Z730" i="1"/>
  <c r="AA741" i="1"/>
  <c r="AH741" i="1" s="1"/>
  <c r="M57" i="17"/>
  <c r="AD57" i="17" s="1"/>
  <c r="AI668" i="1"/>
  <c r="AA638" i="1"/>
  <c r="AH638" i="1" s="1"/>
  <c r="M43" i="17"/>
  <c r="AD43" i="17" s="1"/>
  <c r="AA556" i="1"/>
  <c r="AH556" i="1" s="1"/>
  <c r="T15" i="1"/>
  <c r="AB15" i="1" s="1"/>
  <c r="AA509" i="1"/>
  <c r="AH509" i="1" s="1"/>
  <c r="AE68" i="1"/>
  <c r="AA468" i="1"/>
  <c r="AH468" i="1" s="1"/>
  <c r="P54" i="1"/>
  <c r="S503" i="1"/>
  <c r="Z503" i="1" s="1"/>
  <c r="S469" i="1"/>
  <c r="Z469" i="1" s="1"/>
  <c r="AI469" i="1" s="1"/>
  <c r="T18" i="1"/>
  <c r="AB18" i="1" s="1"/>
  <c r="S393" i="1"/>
  <c r="Z393" i="1" s="1"/>
  <c r="AD525" i="1"/>
  <c r="AD448" i="1"/>
  <c r="K22" i="1"/>
  <c r="P72" i="17"/>
  <c r="R39" i="17"/>
  <c r="AI436" i="1"/>
  <c r="AA431" i="1"/>
  <c r="AH431" i="1" s="1"/>
  <c r="AA437" i="1"/>
  <c r="AH437" i="1" s="1"/>
  <c r="AA417" i="1"/>
  <c r="AH417" i="1" s="1"/>
  <c r="AA438" i="1"/>
  <c r="AH438" i="1" s="1"/>
  <c r="U34" i="1"/>
  <c r="AC34" i="1" s="1"/>
  <c r="Z799" i="1"/>
  <c r="AA283" i="1"/>
  <c r="AH283" i="1" s="1"/>
  <c r="J202" i="1"/>
  <c r="AE599" i="1"/>
  <c r="AF525" i="1"/>
  <c r="AI562" i="1"/>
  <c r="AA555" i="1"/>
  <c r="AH555" i="1" s="1"/>
  <c r="AA689" i="1"/>
  <c r="AH689" i="1" s="1"/>
  <c r="AA545" i="1"/>
  <c r="AH545" i="1" s="1"/>
  <c r="AC839" i="1"/>
  <c r="S839" i="1"/>
  <c r="Z839" i="1" s="1"/>
  <c r="AC735" i="1"/>
  <c r="S735" i="1"/>
  <c r="Z735" i="1" s="1"/>
  <c r="AB135" i="1"/>
  <c r="S135" i="1"/>
  <c r="Z135" i="1" s="1"/>
  <c r="S416" i="1"/>
  <c r="Z416" i="1" s="1"/>
  <c r="AB416" i="1"/>
  <c r="J749" i="1"/>
  <c r="AA490" i="1"/>
  <c r="AH490" i="1" s="1"/>
  <c r="S286" i="1"/>
  <c r="Z286" i="1" s="1"/>
  <c r="AF47" i="17"/>
  <c r="V65" i="1"/>
  <c r="AB719" i="1"/>
  <c r="S719" i="1"/>
  <c r="Z719" i="1" s="1"/>
  <c r="AC958" i="1"/>
  <c r="S958" i="1"/>
  <c r="Z958" i="1" s="1"/>
  <c r="AB709" i="1"/>
  <c r="S709" i="1"/>
  <c r="Z709" i="1" s="1"/>
  <c r="P372" i="1"/>
  <c r="AC934" i="1"/>
  <c r="S934" i="1"/>
  <c r="Z934" i="1" s="1"/>
  <c r="AB778" i="1"/>
  <c r="AB789" i="1" s="1"/>
  <c r="S778" i="1"/>
  <c r="Z778" i="1" s="1"/>
  <c r="S715" i="1"/>
  <c r="Z715" i="1" s="1"/>
  <c r="S250" i="1"/>
  <c r="Z250" i="1" s="1"/>
  <c r="AI250" i="1" s="1"/>
  <c r="T14" i="1"/>
  <c r="AB14" i="1" s="1"/>
  <c r="S391" i="1"/>
  <c r="Z391" i="1" s="1"/>
  <c r="AI391" i="1" s="1"/>
  <c r="AC706" i="1"/>
  <c r="AC716" i="1" s="1"/>
  <c r="S706" i="1"/>
  <c r="Z706" i="1" s="1"/>
  <c r="S334" i="1"/>
  <c r="Z334" i="1" s="1"/>
  <c r="AC931" i="1"/>
  <c r="S931" i="1"/>
  <c r="Z931" i="1" s="1"/>
  <c r="S748" i="1"/>
  <c r="Z748" i="1" s="1"/>
  <c r="V447" i="1"/>
  <c r="T396" i="1"/>
  <c r="T20" i="1"/>
  <c r="AB20" i="1" s="1"/>
  <c r="AA389" i="1"/>
  <c r="AH389" i="1" s="1"/>
  <c r="V396" i="1"/>
  <c r="V448" i="1" s="1"/>
  <c r="V15" i="1"/>
  <c r="M61" i="17"/>
  <c r="AD61" i="17" s="1"/>
  <c r="AA420" i="1"/>
  <c r="AH420" i="1" s="1"/>
  <c r="V32" i="1"/>
  <c r="V31" i="17" s="1"/>
  <c r="T38" i="1"/>
  <c r="T37" i="17" s="1"/>
  <c r="AB37" i="17" s="1"/>
  <c r="AA370" i="1"/>
  <c r="AH370" i="1" s="1"/>
  <c r="S365" i="1"/>
  <c r="Z365" i="1" s="1"/>
  <c r="AI343" i="1"/>
  <c r="U338" i="1"/>
  <c r="S308" i="1"/>
  <c r="V366" i="1"/>
  <c r="V320" i="1"/>
  <c r="J71" i="1"/>
  <c r="Q71" i="1" s="1"/>
  <c r="AA349" i="1"/>
  <c r="AH349" i="1" s="1"/>
  <c r="S318" i="1"/>
  <c r="Z318" i="1" s="1"/>
  <c r="AD372" i="1"/>
  <c r="AI365" i="1"/>
  <c r="AA365" i="1"/>
  <c r="AH365" i="1" s="1"/>
  <c r="U60" i="1"/>
  <c r="U28" i="1"/>
  <c r="AC28" i="1" s="1"/>
  <c r="V20" i="1"/>
  <c r="AI323" i="1"/>
  <c r="AA362" i="1"/>
  <c r="AH362" i="1" s="1"/>
  <c r="M10" i="17"/>
  <c r="AD10" i="17" s="1"/>
  <c r="J25" i="1"/>
  <c r="J24" i="17" s="1"/>
  <c r="Q24" i="17" s="1"/>
  <c r="U65" i="1"/>
  <c r="U64" i="17" s="1"/>
  <c r="AC64" i="17" s="1"/>
  <c r="AD72" i="18"/>
  <c r="I73" i="18"/>
  <c r="P40" i="1"/>
  <c r="K73" i="1"/>
  <c r="K72" i="17" s="1"/>
  <c r="O296" i="1"/>
  <c r="N54" i="1"/>
  <c r="L73" i="1"/>
  <c r="J62" i="1"/>
  <c r="Q62" i="1" s="1"/>
  <c r="AF750" i="1"/>
  <c r="V35" i="1"/>
  <c r="T25" i="1"/>
  <c r="AB25" i="1" s="1"/>
  <c r="AI282" i="1"/>
  <c r="T64" i="1"/>
  <c r="T42" i="1"/>
  <c r="AB42" i="1" s="1"/>
  <c r="T27" i="1"/>
  <c r="T26" i="17" s="1"/>
  <c r="AB26" i="17" s="1"/>
  <c r="V62" i="1"/>
  <c r="V61" i="17" s="1"/>
  <c r="U24" i="1"/>
  <c r="AC24" i="1" s="1"/>
  <c r="T39" i="1"/>
  <c r="AB39" i="1" s="1"/>
  <c r="V262" i="1"/>
  <c r="J276" i="1"/>
  <c r="T43" i="1"/>
  <c r="AB43" i="1" s="1"/>
  <c r="AC98" i="1"/>
  <c r="U114" i="1"/>
  <c r="U128" i="1"/>
  <c r="V148" i="1"/>
  <c r="U122" i="1"/>
  <c r="S261" i="1"/>
  <c r="Z261" i="1" s="1"/>
  <c r="S249" i="1"/>
  <c r="Z249" i="1" s="1"/>
  <c r="V244" i="1"/>
  <c r="U244" i="1"/>
  <c r="T244" i="1"/>
  <c r="AC244" i="1"/>
  <c r="AF222" i="1"/>
  <c r="AA207" i="1"/>
  <c r="AH207" i="1" s="1"/>
  <c r="R74" i="1"/>
  <c r="V216" i="1"/>
  <c r="T216" i="1"/>
  <c r="U216" i="1"/>
  <c r="T196" i="1"/>
  <c r="J27" i="1"/>
  <c r="J26" i="17" s="1"/>
  <c r="Q26" i="17" s="1"/>
  <c r="V188" i="1"/>
  <c r="T188" i="1"/>
  <c r="U221" i="1"/>
  <c r="V221" i="1"/>
  <c r="U202" i="1"/>
  <c r="T202" i="1"/>
  <c r="V170" i="1"/>
  <c r="T170" i="1"/>
  <c r="U170" i="1"/>
  <c r="AC190" i="1"/>
  <c r="AC196" i="1" s="1"/>
  <c r="U196" i="1"/>
  <c r="AC172" i="1"/>
  <c r="U188" i="1"/>
  <c r="Z198" i="1"/>
  <c r="P150" i="18"/>
  <c r="Q49" i="18"/>
  <c r="M72" i="18"/>
  <c r="J61" i="18"/>
  <c r="Q61" i="18" s="1"/>
  <c r="Q41" i="18"/>
  <c r="J29" i="18"/>
  <c r="J17" i="18"/>
  <c r="L21" i="18"/>
  <c r="J69" i="18"/>
  <c r="Q50" i="18"/>
  <c r="Q43" i="18"/>
  <c r="J19" i="18"/>
  <c r="Q19" i="18" s="1"/>
  <c r="J10" i="18"/>
  <c r="L67" i="18"/>
  <c r="M67" i="18"/>
  <c r="AD126" i="18"/>
  <c r="S126" i="18"/>
  <c r="J64" i="18"/>
  <c r="Q51" i="18"/>
  <c r="T198" i="18"/>
  <c r="J12" i="18"/>
  <c r="Q12" i="18" s="1"/>
  <c r="J55" i="18"/>
  <c r="S128" i="18"/>
  <c r="AD128" i="18"/>
  <c r="V149" i="18"/>
  <c r="AD147" i="18"/>
  <c r="AD149" i="18" s="1"/>
  <c r="J70" i="18"/>
  <c r="Q70" i="18" s="1"/>
  <c r="N72" i="17"/>
  <c r="K21" i="18"/>
  <c r="J14" i="18"/>
  <c r="J11" i="18"/>
  <c r="Q11" i="18" s="1"/>
  <c r="K67" i="18"/>
  <c r="AD129" i="18"/>
  <c r="AH129" i="18" s="1"/>
  <c r="Z129" i="18"/>
  <c r="AI129" i="18" s="1"/>
  <c r="J149" i="18"/>
  <c r="N67" i="18"/>
  <c r="N67" i="17" s="1"/>
  <c r="AA195" i="18"/>
  <c r="S206" i="18"/>
  <c r="Z206" i="18" s="1"/>
  <c r="AI206" i="18" s="1"/>
  <c r="J190" i="18"/>
  <c r="Q33" i="18"/>
  <c r="S110" i="18"/>
  <c r="AA110" i="18" s="1"/>
  <c r="V42" i="17"/>
  <c r="S135" i="18"/>
  <c r="Z135" i="18" s="1"/>
  <c r="S207" i="18"/>
  <c r="Z207" i="18" s="1"/>
  <c r="AI207" i="18" s="1"/>
  <c r="T29" i="18"/>
  <c r="Q38" i="18"/>
  <c r="S134" i="18"/>
  <c r="Q36" i="18"/>
  <c r="M33" i="17"/>
  <c r="AD33" i="17" s="1"/>
  <c r="T49" i="18"/>
  <c r="U42" i="18"/>
  <c r="AC42" i="18" s="1"/>
  <c r="U32" i="18"/>
  <c r="AC32" i="18" s="1"/>
  <c r="K58" i="17"/>
  <c r="K11" i="17"/>
  <c r="AC130" i="18"/>
  <c r="T51" i="18"/>
  <c r="AB51" i="18" s="1"/>
  <c r="AB217" i="18"/>
  <c r="S217" i="18"/>
  <c r="Z217" i="18" s="1"/>
  <c r="U17" i="18"/>
  <c r="AC17" i="18" s="1"/>
  <c r="AD61" i="18"/>
  <c r="AA61" i="18" s="1"/>
  <c r="T124" i="18"/>
  <c r="M224" i="18"/>
  <c r="U60" i="18"/>
  <c r="AC60" i="18" s="1"/>
  <c r="T70" i="18"/>
  <c r="AB70" i="18" s="1"/>
  <c r="T63" i="18"/>
  <c r="AB63" i="18" s="1"/>
  <c r="U18" i="18"/>
  <c r="S111" i="18"/>
  <c r="Q44" i="18"/>
  <c r="AD21" i="18"/>
  <c r="AC124" i="18"/>
  <c r="Q34" i="18"/>
  <c r="AF150" i="18"/>
  <c r="T56" i="18"/>
  <c r="T14" i="18"/>
  <c r="T10" i="18"/>
  <c r="M56" i="17"/>
  <c r="AD56" i="17" s="1"/>
  <c r="S112" i="18"/>
  <c r="T46" i="18"/>
  <c r="AB46" i="18" s="1"/>
  <c r="V60" i="18"/>
  <c r="V50" i="18"/>
  <c r="V50" i="17" s="1"/>
  <c r="U124" i="18"/>
  <c r="Q32" i="18"/>
  <c r="U59" i="18"/>
  <c r="V36" i="18"/>
  <c r="S52" i="18"/>
  <c r="Q58" i="18"/>
  <c r="AE150" i="18"/>
  <c r="M9" i="17"/>
  <c r="AD9" i="17" s="1"/>
  <c r="S118" i="18"/>
  <c r="Z118" i="18" s="1"/>
  <c r="AI118" i="18" s="1"/>
  <c r="V13" i="17"/>
  <c r="V64" i="18"/>
  <c r="Z64" i="18" s="1"/>
  <c r="AA64" i="18" s="1"/>
  <c r="S119" i="18"/>
  <c r="S94" i="18"/>
  <c r="Z94" i="18" s="1"/>
  <c r="AI94" i="18" s="1"/>
  <c r="J147" i="1"/>
  <c r="Q147" i="1" s="1"/>
  <c r="Q146" i="1"/>
  <c r="S147" i="1"/>
  <c r="Q142" i="1"/>
  <c r="Z124" i="1"/>
  <c r="T148" i="1"/>
  <c r="AA116" i="1"/>
  <c r="AH116" i="1" s="1"/>
  <c r="AA127" i="18"/>
  <c r="AH127" i="18" s="1"/>
  <c r="M59" i="17"/>
  <c r="AD59" i="17" s="1"/>
  <c r="N47" i="17"/>
  <c r="M42" i="17"/>
  <c r="AD42" i="17" s="1"/>
  <c r="T27" i="18"/>
  <c r="U49" i="18"/>
  <c r="AC49" i="18" s="1"/>
  <c r="V44" i="18"/>
  <c r="V44" i="17" s="1"/>
  <c r="T28" i="18"/>
  <c r="V49" i="18"/>
  <c r="U66" i="18"/>
  <c r="U12" i="18"/>
  <c r="AC12" i="18" s="1"/>
  <c r="U45" i="18"/>
  <c r="AC45" i="18" s="1"/>
  <c r="T33" i="18"/>
  <c r="U69" i="18"/>
  <c r="AC69" i="18" s="1"/>
  <c r="U44" i="18"/>
  <c r="AC44" i="18" s="1"/>
  <c r="V144" i="18"/>
  <c r="S51" i="18"/>
  <c r="U34" i="18"/>
  <c r="AC34" i="18" s="1"/>
  <c r="Q29" i="18"/>
  <c r="L12" i="17"/>
  <c r="T34" i="1"/>
  <c r="AB34" i="1" s="1"/>
  <c r="AI647" i="1"/>
  <c r="AA649" i="1"/>
  <c r="AH649" i="1" s="1"/>
  <c r="S690" i="1"/>
  <c r="Z690" i="1" s="1"/>
  <c r="AI690" i="1" s="1"/>
  <c r="AA695" i="1"/>
  <c r="AH695" i="1" s="1"/>
  <c r="P750" i="1"/>
  <c r="T17" i="1"/>
  <c r="T16" i="17" s="1"/>
  <c r="AB16" i="17" s="1"/>
  <c r="J771" i="1"/>
  <c r="M14" i="17"/>
  <c r="AD14" i="17" s="1"/>
  <c r="AI881" i="1"/>
  <c r="AA881" i="1"/>
  <c r="AH881" i="1" s="1"/>
  <c r="AI922" i="1"/>
  <c r="AD963" i="1"/>
  <c r="AB921" i="1"/>
  <c r="AB935" i="1" s="1"/>
  <c r="T935" i="1"/>
  <c r="S921" i="1"/>
  <c r="Z921" i="1" s="1"/>
  <c r="AB933" i="1"/>
  <c r="S933" i="1"/>
  <c r="Z933" i="1" s="1"/>
  <c r="AA410" i="1"/>
  <c r="AH410" i="1" s="1"/>
  <c r="AA408" i="1"/>
  <c r="AH408" i="1" s="1"/>
  <c r="J414" i="1"/>
  <c r="P39" i="18"/>
  <c r="I67" i="17"/>
  <c r="P67" i="17" s="1"/>
  <c r="J371" i="1"/>
  <c r="Q371" i="1" s="1"/>
  <c r="Q369" i="1"/>
  <c r="AA361" i="1"/>
  <c r="AH361" i="1" s="1"/>
  <c r="J51" i="1"/>
  <c r="Q349" i="1"/>
  <c r="Q346" i="1"/>
  <c r="O73" i="18"/>
  <c r="O72" i="17" s="1"/>
  <c r="AA218" i="1"/>
  <c r="S221" i="1"/>
  <c r="AA199" i="1"/>
  <c r="AH199" i="1" s="1"/>
  <c r="AI237" i="1"/>
  <c r="AA237" i="1"/>
  <c r="AH237" i="1" s="1"/>
  <c r="AA666" i="1"/>
  <c r="AH666" i="1" s="1"/>
  <c r="AI666" i="1"/>
  <c r="J624" i="1"/>
  <c r="S385" i="1"/>
  <c r="Z385" i="1" s="1"/>
  <c r="S313" i="1"/>
  <c r="Z313" i="1" s="1"/>
  <c r="S259" i="1"/>
  <c r="Z259" i="1" s="1"/>
  <c r="AB586" i="1"/>
  <c r="S586" i="1"/>
  <c r="Z586" i="1" s="1"/>
  <c r="AC653" i="1"/>
  <c r="AC656" i="1" s="1"/>
  <c r="S653" i="1"/>
  <c r="Z653" i="1" s="1"/>
  <c r="AC445" i="1"/>
  <c r="AC447" i="1" s="1"/>
  <c r="U447" i="1"/>
  <c r="S360" i="1"/>
  <c r="Z360" i="1" s="1"/>
  <c r="S241" i="1"/>
  <c r="Z241" i="1" s="1"/>
  <c r="AI241" i="1" s="1"/>
  <c r="AI386" i="1"/>
  <c r="AA386" i="1"/>
  <c r="AH386" i="1" s="1"/>
  <c r="AB957" i="1"/>
  <c r="S957" i="1"/>
  <c r="Z957" i="1" s="1"/>
  <c r="S413" i="1"/>
  <c r="Z413" i="1" s="1"/>
  <c r="AA834" i="1"/>
  <c r="AH834" i="1" s="1"/>
  <c r="AI834" i="1"/>
  <c r="J63" i="1"/>
  <c r="U18" i="1"/>
  <c r="AC18" i="1" s="1"/>
  <c r="V72" i="1"/>
  <c r="J221" i="1"/>
  <c r="AE372" i="1"/>
  <c r="V823" i="1"/>
  <c r="AB565" i="1"/>
  <c r="AF823" i="1"/>
  <c r="AA241" i="1"/>
  <c r="AH241" i="1" s="1"/>
  <c r="S409" i="1"/>
  <c r="Z409" i="1" s="1"/>
  <c r="AB409" i="1"/>
  <c r="AI956" i="1"/>
  <c r="AA956" i="1"/>
  <c r="AH956" i="1" s="1"/>
  <c r="AA955" i="1"/>
  <c r="AH955" i="1" s="1"/>
  <c r="AI955" i="1"/>
  <c r="V27" i="1"/>
  <c r="V26" i="17" s="1"/>
  <c r="J53" i="1"/>
  <c r="Q53" i="1" s="1"/>
  <c r="J656" i="1"/>
  <c r="S384" i="1"/>
  <c r="T698" i="1"/>
  <c r="AB501" i="1"/>
  <c r="AB505" i="1" s="1"/>
  <c r="T505" i="1"/>
  <c r="S265" i="1"/>
  <c r="Z265" i="1" s="1"/>
  <c r="S329" i="1"/>
  <c r="Z329" i="1" s="1"/>
  <c r="AB356" i="1"/>
  <c r="S356" i="1"/>
  <c r="Z356" i="1" s="1"/>
  <c r="K372" i="1"/>
  <c r="V30" i="1"/>
  <c r="U32" i="1"/>
  <c r="AC32" i="1" s="1"/>
  <c r="AB414" i="1"/>
  <c r="T44" i="1"/>
  <c r="AB44" i="1" s="1"/>
  <c r="V54" i="1"/>
  <c r="J473" i="1"/>
  <c r="AA488" i="1"/>
  <c r="AH488" i="1" s="1"/>
  <c r="AB384" i="1"/>
  <c r="J844" i="1"/>
  <c r="AC854" i="1"/>
  <c r="S854" i="1"/>
  <c r="Z854" i="1" s="1"/>
  <c r="AC864" i="1"/>
  <c r="AC870" i="1" s="1"/>
  <c r="Z864" i="1"/>
  <c r="AC427" i="1"/>
  <c r="S427" i="1"/>
  <c r="Z427" i="1" s="1"/>
  <c r="S312" i="1"/>
  <c r="Z312" i="1" s="1"/>
  <c r="AB312" i="1"/>
  <c r="J447" i="1"/>
  <c r="AI947" i="1"/>
  <c r="AA947" i="1"/>
  <c r="AH947" i="1" s="1"/>
  <c r="AB445" i="1"/>
  <c r="AB447" i="1" s="1"/>
  <c r="T447" i="1"/>
  <c r="S445" i="1"/>
  <c r="Z445" i="1" s="1"/>
  <c r="S327" i="1"/>
  <c r="Z327" i="1" s="1"/>
  <c r="AB327" i="1"/>
  <c r="S251" i="1"/>
  <c r="Z251" i="1" s="1"/>
  <c r="AB582" i="1"/>
  <c r="S582" i="1"/>
  <c r="Z582" i="1" s="1"/>
  <c r="AA842" i="1"/>
  <c r="AH842" i="1" s="1"/>
  <c r="AI842" i="1"/>
  <c r="AA872" i="1"/>
  <c r="AH872" i="1" s="1"/>
  <c r="AI872" i="1"/>
  <c r="AI696" i="1"/>
  <c r="AA696" i="1"/>
  <c r="AH696" i="1" s="1"/>
  <c r="AC461" i="1"/>
  <c r="U473" i="1"/>
  <c r="S612" i="1"/>
  <c r="S624" i="1" s="1"/>
  <c r="T624" i="1"/>
  <c r="K970" i="1"/>
  <c r="AB308" i="1"/>
  <c r="T320" i="1"/>
  <c r="U428" i="1"/>
  <c r="AC424" i="1"/>
  <c r="AC590" i="1"/>
  <c r="AC593" i="1" s="1"/>
  <c r="S590" i="1"/>
  <c r="Z590" i="1" s="1"/>
  <c r="AC275" i="1"/>
  <c r="AC276" i="1" s="1"/>
  <c r="S275" i="1"/>
  <c r="Z275" i="1" s="1"/>
  <c r="AC691" i="1"/>
  <c r="S691" i="1"/>
  <c r="Z691" i="1" s="1"/>
  <c r="T917" i="1"/>
  <c r="AB330" i="1"/>
  <c r="S330" i="1"/>
  <c r="Z330" i="1" s="1"/>
  <c r="AB354" i="1"/>
  <c r="S354" i="1"/>
  <c r="Z354" i="1" s="1"/>
  <c r="AB235" i="1"/>
  <c r="S235" i="1"/>
  <c r="Z235" i="1" s="1"/>
  <c r="AI909" i="1"/>
  <c r="AA909" i="1"/>
  <c r="AH909" i="1" s="1"/>
  <c r="U396" i="1"/>
  <c r="J320" i="1"/>
  <c r="Q320" i="1" s="1"/>
  <c r="AC759" i="1"/>
  <c r="AC771" i="1" s="1"/>
  <c r="U771" i="1"/>
  <c r="AB759" i="1"/>
  <c r="AB771" i="1" s="1"/>
  <c r="T771" i="1"/>
  <c r="J547" i="1"/>
  <c r="J917" i="1"/>
  <c r="AE525" i="1"/>
  <c r="S576" i="1"/>
  <c r="Z576" i="1" s="1"/>
  <c r="AI576" i="1" s="1"/>
  <c r="AB592" i="1"/>
  <c r="AB593" i="1" s="1"/>
  <c r="S592" i="1"/>
  <c r="Z592" i="1" s="1"/>
  <c r="U698" i="1"/>
  <c r="AB739" i="1"/>
  <c r="AB744" i="1" s="1"/>
  <c r="T744" i="1"/>
  <c r="AB917" i="1"/>
  <c r="S309" i="1"/>
  <c r="Z309" i="1" s="1"/>
  <c r="AC309" i="1"/>
  <c r="AC317" i="1"/>
  <c r="S317" i="1"/>
  <c r="Z317" i="1" s="1"/>
  <c r="S363" i="1"/>
  <c r="Z363" i="1" s="1"/>
  <c r="S369" i="1"/>
  <c r="Z369" i="1" s="1"/>
  <c r="AB369" i="1"/>
  <c r="AB371" i="1" s="1"/>
  <c r="U262" i="1"/>
  <c r="AI940" i="1"/>
  <c r="AA940" i="1"/>
  <c r="AH940" i="1" s="1"/>
  <c r="U56" i="1"/>
  <c r="AC56" i="1" s="1"/>
  <c r="Z535" i="1"/>
  <c r="AA535" i="1" s="1"/>
  <c r="AH535" i="1" s="1"/>
  <c r="Z384" i="1"/>
  <c r="AI384" i="1" s="1"/>
  <c r="Z686" i="1"/>
  <c r="AI686" i="1" s="1"/>
  <c r="AB461" i="1"/>
  <c r="T473" i="1"/>
  <c r="T547" i="1"/>
  <c r="U917" i="1"/>
  <c r="AB326" i="1"/>
  <c r="S326" i="1"/>
  <c r="Z326" i="1" s="1"/>
  <c r="AA938" i="1"/>
  <c r="AH938" i="1" s="1"/>
  <c r="AI938" i="1"/>
  <c r="AB258" i="1"/>
  <c r="S258" i="1"/>
  <c r="Z258" i="1" s="1"/>
  <c r="AB596" i="1"/>
  <c r="S596" i="1"/>
  <c r="AC369" i="1"/>
  <c r="AC371" i="1" s="1"/>
  <c r="U371" i="1"/>
  <c r="AI924" i="1"/>
  <c r="AA924" i="1"/>
  <c r="AH924" i="1" s="1"/>
  <c r="AI836" i="1"/>
  <c r="AA836" i="1"/>
  <c r="AH836" i="1" s="1"/>
  <c r="S358" i="1"/>
  <c r="Z358" i="1" s="1"/>
  <c r="S269" i="1"/>
  <c r="Z269" i="1" s="1"/>
  <c r="J698" i="1"/>
  <c r="Z905" i="1"/>
  <c r="AI905" i="1" s="1"/>
  <c r="U320" i="1"/>
  <c r="V547" i="1"/>
  <c r="AC119" i="1"/>
  <c r="S119" i="1"/>
  <c r="Z119" i="1" s="1"/>
  <c r="AC733" i="1"/>
  <c r="S733" i="1"/>
  <c r="Z733" i="1" s="1"/>
  <c r="AB264" i="1"/>
  <c r="AB270" i="1" s="1"/>
  <c r="S264" i="1"/>
  <c r="Z264" i="1" s="1"/>
  <c r="AB336" i="1"/>
  <c r="S336" i="1"/>
  <c r="Z336" i="1" s="1"/>
  <c r="AB186" i="1"/>
  <c r="S186" i="1"/>
  <c r="Z186" i="1" s="1"/>
  <c r="AI802" i="1"/>
  <c r="AA802" i="1"/>
  <c r="AH802" i="1" s="1"/>
  <c r="S246" i="1"/>
  <c r="Z246" i="1" s="1"/>
  <c r="M12" i="17"/>
  <c r="AD12" i="17" s="1"/>
  <c r="X74" i="1"/>
  <c r="X73" i="17" s="1"/>
  <c r="M19" i="17"/>
  <c r="AD19" i="17" s="1"/>
  <c r="AF148" i="1"/>
  <c r="AA256" i="1"/>
  <c r="AH256" i="1" s="1"/>
  <c r="J244" i="1"/>
  <c r="J10" i="1"/>
  <c r="Q10" i="1" s="1"/>
  <c r="J170" i="1"/>
  <c r="S72" i="1"/>
  <c r="Z72" i="1" s="1"/>
  <c r="J96" i="1"/>
  <c r="Q96" i="1" s="1"/>
  <c r="V10" i="1"/>
  <c r="Q56" i="18"/>
  <c r="AF67" i="17"/>
  <c r="AF73" i="17" s="1"/>
  <c r="AA65" i="18"/>
  <c r="Z26" i="18"/>
  <c r="AA26" i="18" s="1"/>
  <c r="Z25" i="18"/>
  <c r="AA25" i="18" s="1"/>
  <c r="V12" i="18"/>
  <c r="V12" i="17" s="1"/>
  <c r="AD89" i="18"/>
  <c r="V14" i="18"/>
  <c r="V14" i="17" s="1"/>
  <c r="AD91" i="18"/>
  <c r="Z16" i="18"/>
  <c r="AA16" i="18" s="1"/>
  <c r="V27" i="18"/>
  <c r="V27" i="17" s="1"/>
  <c r="AD104" i="18"/>
  <c r="T69" i="18"/>
  <c r="AB69" i="18" s="1"/>
  <c r="U36" i="18"/>
  <c r="AC36" i="18" s="1"/>
  <c r="T38" i="18"/>
  <c r="AB38" i="18" s="1"/>
  <c r="V34" i="18"/>
  <c r="AD111" i="18"/>
  <c r="U28" i="18"/>
  <c r="T23" i="18"/>
  <c r="T23" i="17" s="1"/>
  <c r="AB23" i="17" s="1"/>
  <c r="V45" i="18"/>
  <c r="V45" i="17" s="1"/>
  <c r="V33" i="18"/>
  <c r="V33" i="17" s="1"/>
  <c r="AD110" i="18"/>
  <c r="AD136" i="18"/>
  <c r="S136" i="18"/>
  <c r="Q64" i="18"/>
  <c r="U11" i="18"/>
  <c r="AC11" i="18" s="1"/>
  <c r="V35" i="17"/>
  <c r="V62" i="17"/>
  <c r="Q18" i="18"/>
  <c r="AB88" i="18"/>
  <c r="T11" i="18"/>
  <c r="AB11" i="18" s="1"/>
  <c r="U14" i="18"/>
  <c r="AC14" i="18" s="1"/>
  <c r="T55" i="18"/>
  <c r="AB55" i="18" s="1"/>
  <c r="Q31" i="18"/>
  <c r="AI183" i="18"/>
  <c r="Q23" i="18"/>
  <c r="Z62" i="18"/>
  <c r="AA62" i="18" s="1"/>
  <c r="V71" i="18"/>
  <c r="V37" i="18"/>
  <c r="V37" i="17" s="1"/>
  <c r="Z113" i="18"/>
  <c r="AI113" i="18" s="1"/>
  <c r="V9" i="18"/>
  <c r="AD86" i="18"/>
  <c r="V23" i="18"/>
  <c r="V23" i="17" s="1"/>
  <c r="V116" i="18"/>
  <c r="AD100" i="18"/>
  <c r="Q37" i="18"/>
  <c r="V69" i="18"/>
  <c r="V69" i="17" s="1"/>
  <c r="U63" i="18"/>
  <c r="T32" i="18"/>
  <c r="AB32" i="18" s="1"/>
  <c r="V46" i="18"/>
  <c r="V46" i="17" s="1"/>
  <c r="AD123" i="18"/>
  <c r="S200" i="18"/>
  <c r="T204" i="18"/>
  <c r="T19" i="18"/>
  <c r="AB19" i="18" s="1"/>
  <c r="Q42" i="18"/>
  <c r="V49" i="17"/>
  <c r="U55" i="18"/>
  <c r="AC55" i="18" s="1"/>
  <c r="U27" i="18"/>
  <c r="AC27" i="18" s="1"/>
  <c r="Q9" i="18"/>
  <c r="U19" i="18"/>
  <c r="AC19" i="18" s="1"/>
  <c r="T60" i="18"/>
  <c r="Q55" i="18"/>
  <c r="Q52" i="18"/>
  <c r="S89" i="18"/>
  <c r="V98" i="18"/>
  <c r="K14" i="17"/>
  <c r="V52" i="18"/>
  <c r="V52" i="17" s="1"/>
  <c r="V18" i="18"/>
  <c r="V18" i="17" s="1"/>
  <c r="Z119" i="18"/>
  <c r="AI119" i="18" s="1"/>
  <c r="AA119" i="18"/>
  <c r="AH119" i="18" s="1"/>
  <c r="V38" i="18"/>
  <c r="V38" i="17" s="1"/>
  <c r="U29" i="18"/>
  <c r="U29" i="17" s="1"/>
  <c r="AC29" i="17" s="1"/>
  <c r="T45" i="18"/>
  <c r="AB45" i="18" s="1"/>
  <c r="Z15" i="18"/>
  <c r="AA15" i="18" s="1"/>
  <c r="T34" i="18"/>
  <c r="AB34" i="18" s="1"/>
  <c r="V66" i="18"/>
  <c r="V66" i="17" s="1"/>
  <c r="AD143" i="18"/>
  <c r="V10" i="18"/>
  <c r="V10" i="17" s="1"/>
  <c r="AD87" i="18"/>
  <c r="S37" i="18"/>
  <c r="U33" i="18"/>
  <c r="AC33" i="18" s="1"/>
  <c r="U31" i="18"/>
  <c r="AC31" i="18" s="1"/>
  <c r="V51" i="18"/>
  <c r="V70" i="18"/>
  <c r="V70" i="17" s="1"/>
  <c r="AD221" i="18"/>
  <c r="AD223" i="18" s="1"/>
  <c r="V223" i="18"/>
  <c r="Q59" i="18"/>
  <c r="T18" i="18"/>
  <c r="AB18" i="18" s="1"/>
  <c r="T9" i="18"/>
  <c r="U9" i="18"/>
  <c r="AC9" i="18" s="1"/>
  <c r="S108" i="18"/>
  <c r="Z108" i="18" s="1"/>
  <c r="AI108" i="18" s="1"/>
  <c r="T31" i="18"/>
  <c r="AB31" i="18" s="1"/>
  <c r="N224" i="18"/>
  <c r="M71" i="17"/>
  <c r="AD71" i="17" s="1"/>
  <c r="Z24" i="18"/>
  <c r="AA24" i="18" s="1"/>
  <c r="AA100" i="18"/>
  <c r="V124" i="18"/>
  <c r="V32" i="18"/>
  <c r="V32" i="17" s="1"/>
  <c r="AD109" i="18"/>
  <c r="V11" i="18"/>
  <c r="V11" i="17" s="1"/>
  <c r="AD88" i="18"/>
  <c r="V55" i="18"/>
  <c r="V55" i="17" s="1"/>
  <c r="AD132" i="18"/>
  <c r="V56" i="18"/>
  <c r="V56" i="17" s="1"/>
  <c r="AD133" i="18"/>
  <c r="U46" i="18"/>
  <c r="AC46" i="18" s="1"/>
  <c r="V63" i="18"/>
  <c r="V63" i="17" s="1"/>
  <c r="AD140" i="18"/>
  <c r="S140" i="18"/>
  <c r="U56" i="18"/>
  <c r="AC56" i="18" s="1"/>
  <c r="V19" i="18"/>
  <c r="AD96" i="18"/>
  <c r="V29" i="18"/>
  <c r="AD106" i="18"/>
  <c r="T66" i="18"/>
  <c r="AB66" i="18" s="1"/>
  <c r="V28" i="18"/>
  <c r="V28" i="17" s="1"/>
  <c r="S105" i="18"/>
  <c r="AD105" i="18"/>
  <c r="U499" i="1"/>
  <c r="S166" i="1"/>
  <c r="Z166" i="1" s="1"/>
  <c r="AI166" i="1" s="1"/>
  <c r="AA618" i="1"/>
  <c r="AH618" i="1" s="1"/>
  <c r="J17" i="1"/>
  <c r="Q17" i="1" s="1"/>
  <c r="AE296" i="1"/>
  <c r="AB724" i="1"/>
  <c r="U10" i="1"/>
  <c r="AC10" i="1" s="1"/>
  <c r="J66" i="1"/>
  <c r="Q66" i="1" s="1"/>
  <c r="S355" i="1"/>
  <c r="Z355" i="1" s="1"/>
  <c r="AI355" i="1" s="1"/>
  <c r="AE74" i="1"/>
  <c r="AA91" i="1"/>
  <c r="AH91" i="1" s="1"/>
  <c r="AA92" i="1"/>
  <c r="AH92" i="1" s="1"/>
  <c r="S544" i="1"/>
  <c r="Z544" i="1" s="1"/>
  <c r="AB544" i="1"/>
  <c r="AC432" i="1"/>
  <c r="S432" i="1"/>
  <c r="Z432" i="1" s="1"/>
  <c r="T565" i="1"/>
  <c r="J39" i="1"/>
  <c r="Q39" i="1" s="1"/>
  <c r="U64" i="1"/>
  <c r="AC64" i="1" s="1"/>
  <c r="AA132" i="1"/>
  <c r="U53" i="1"/>
  <c r="V59" i="1"/>
  <c r="S66" i="1"/>
  <c r="S65" i="17" s="1"/>
  <c r="AA502" i="1"/>
  <c r="AH502" i="1" s="1"/>
  <c r="AI439" i="1"/>
  <c r="J12" i="1"/>
  <c r="Q12" i="1" s="1"/>
  <c r="J26" i="1"/>
  <c r="Q26" i="1" s="1"/>
  <c r="U414" i="1"/>
  <c r="AA549" i="1"/>
  <c r="AH549" i="1" s="1"/>
  <c r="AA513" i="1"/>
  <c r="AH513" i="1" s="1"/>
  <c r="AI463" i="1"/>
  <c r="AA255" i="1"/>
  <c r="AH255" i="1" s="1"/>
  <c r="AB716" i="1"/>
  <c r="T724" i="1"/>
  <c r="AI636" i="1"/>
  <c r="AA425" i="1"/>
  <c r="AH425" i="1" s="1"/>
  <c r="AA615" i="1"/>
  <c r="AH615" i="1" s="1"/>
  <c r="S737" i="1"/>
  <c r="Z737" i="1" s="1"/>
  <c r="AI737" i="1" s="1"/>
  <c r="J366" i="1"/>
  <c r="Q366" i="1" s="1"/>
  <c r="V66" i="1"/>
  <c r="V65" i="17" s="1"/>
  <c r="U59" i="1"/>
  <c r="V18" i="1"/>
  <c r="S174" i="1"/>
  <c r="S98" i="1"/>
  <c r="AC96" i="1"/>
  <c r="S172" i="1"/>
  <c r="S236" i="1"/>
  <c r="Z236" i="1" s="1"/>
  <c r="J11" i="1"/>
  <c r="Q11" i="1" s="1"/>
  <c r="AB355" i="1"/>
  <c r="S723" i="1"/>
  <c r="Z723" i="1" s="1"/>
  <c r="AA723" i="1" s="1"/>
  <c r="AH723" i="1" s="1"/>
  <c r="AI421" i="1"/>
  <c r="S281" i="1"/>
  <c r="Z281" i="1" s="1"/>
  <c r="AD48" i="1"/>
  <c r="AA219" i="1"/>
  <c r="AH219" i="1" s="1"/>
  <c r="T26" i="1"/>
  <c r="T25" i="17" s="1"/>
  <c r="AB25" i="17" s="1"/>
  <c r="V37" i="1"/>
  <c r="AA572" i="1"/>
  <c r="AH572" i="1" s="1"/>
  <c r="K48" i="1"/>
  <c r="K47" i="17" s="1"/>
  <c r="AE148" i="1"/>
  <c r="S234" i="1"/>
  <c r="Z234" i="1" s="1"/>
  <c r="AA234" i="1" s="1"/>
  <c r="AH234" i="1" s="1"/>
  <c r="AE448" i="1"/>
  <c r="AF599" i="1"/>
  <c r="AH218" i="1"/>
  <c r="S746" i="1"/>
  <c r="Z746" i="1" s="1"/>
  <c r="AI618" i="1"/>
  <c r="AD750" i="1"/>
  <c r="M148" i="1"/>
  <c r="AE222" i="1"/>
  <c r="J519" i="1"/>
  <c r="AA441" i="1"/>
  <c r="AH441" i="1" s="1"/>
  <c r="AB535" i="1"/>
  <c r="T10" i="1"/>
  <c r="AB10" i="1" s="1"/>
  <c r="U14" i="1"/>
  <c r="AC14" i="1" s="1"/>
  <c r="Z257" i="1"/>
  <c r="AI257" i="1" s="1"/>
  <c r="S262" i="1"/>
  <c r="AC290" i="1"/>
  <c r="AC296" i="1" s="1"/>
  <c r="L448" i="1"/>
  <c r="AA523" i="1"/>
  <c r="AH523" i="1" s="1"/>
  <c r="T56" i="1"/>
  <c r="AB56" i="1" s="1"/>
  <c r="U290" i="1"/>
  <c r="AA208" i="1"/>
  <c r="AH208" i="1" s="1"/>
  <c r="S371" i="1"/>
  <c r="T33" i="1"/>
  <c r="AB33" i="1" s="1"/>
  <c r="AC414" i="1"/>
  <c r="K34" i="17"/>
  <c r="S238" i="1"/>
  <c r="Z238" i="1" s="1"/>
  <c r="AA238" i="1" s="1"/>
  <c r="AH238" i="1" s="1"/>
  <c r="S195" i="1"/>
  <c r="S196" i="1" s="1"/>
  <c r="S209" i="1"/>
  <c r="T13" i="1"/>
  <c r="AB13" i="1" s="1"/>
  <c r="U13" i="1"/>
  <c r="AC13" i="1" s="1"/>
  <c r="AA108" i="1"/>
  <c r="AH108" i="1" s="1"/>
  <c r="J28" i="1"/>
  <c r="Q28" i="1" s="1"/>
  <c r="T12" i="1"/>
  <c r="AB12" i="1" s="1"/>
  <c r="AD14" i="1"/>
  <c r="M13" i="17"/>
  <c r="AD13" i="17" s="1"/>
  <c r="J45" i="1"/>
  <c r="Q45" i="1" s="1"/>
  <c r="Z89" i="1"/>
  <c r="S205" i="1"/>
  <c r="Z205" i="1" s="1"/>
  <c r="AA205" i="1" s="1"/>
  <c r="AH205" i="1" s="1"/>
  <c r="J13" i="1"/>
  <c r="Q13" i="1" s="1"/>
  <c r="AD16" i="1"/>
  <c r="M15" i="17"/>
  <c r="AD15" i="17" s="1"/>
  <c r="U11" i="1"/>
  <c r="AC11" i="1" s="1"/>
  <c r="Z158" i="1"/>
  <c r="J16" i="1"/>
  <c r="Q16" i="1" s="1"/>
  <c r="S165" i="1"/>
  <c r="Z165" i="1" s="1"/>
  <c r="AC165" i="1"/>
  <c r="AA161" i="1"/>
  <c r="AH161" i="1" s="1"/>
  <c r="J14" i="1"/>
  <c r="Q14" i="1" s="1"/>
  <c r="U16" i="1"/>
  <c r="AC16" i="1" s="1"/>
  <c r="Z85" i="1"/>
  <c r="AI85" i="1" s="1"/>
  <c r="Z87" i="1"/>
  <c r="AI87" i="1" s="1"/>
  <c r="Z90" i="1"/>
  <c r="Z88" i="1"/>
  <c r="AI88" i="1" s="1"/>
  <c r="Q89" i="1"/>
  <c r="J15" i="1"/>
  <c r="Q15" i="1" s="1"/>
  <c r="U58" i="18"/>
  <c r="AC58" i="18" s="1"/>
  <c r="P21" i="18"/>
  <c r="V57" i="18"/>
  <c r="V58" i="18"/>
  <c r="V17" i="18"/>
  <c r="U70" i="18"/>
  <c r="AC70" i="18" s="1"/>
  <c r="T59" i="18"/>
  <c r="AB59" i="18" s="1"/>
  <c r="T58" i="18"/>
  <c r="AB58" i="18" s="1"/>
  <c r="U57" i="18"/>
  <c r="V59" i="18"/>
  <c r="V59" i="17" s="1"/>
  <c r="T57" i="18"/>
  <c r="AB57" i="18" s="1"/>
  <c r="AC192" i="18"/>
  <c r="U198" i="18"/>
  <c r="T41" i="18"/>
  <c r="V41" i="18"/>
  <c r="U41" i="18"/>
  <c r="AB94" i="18"/>
  <c r="T17" i="18"/>
  <c r="V60" i="17"/>
  <c r="S162" i="18"/>
  <c r="AA923" i="1"/>
  <c r="AH923" i="1" s="1"/>
  <c r="V969" i="1"/>
  <c r="AA941" i="1"/>
  <c r="AH941" i="1" s="1"/>
  <c r="S907" i="1"/>
  <c r="Z907" i="1" s="1"/>
  <c r="AD969" i="1"/>
  <c r="S915" i="1"/>
  <c r="Z915" i="1" s="1"/>
  <c r="AA840" i="1"/>
  <c r="AH840" i="1" s="1"/>
  <c r="AC832" i="1"/>
  <c r="AC844" i="1" s="1"/>
  <c r="S832" i="1"/>
  <c r="V896" i="1"/>
  <c r="S759" i="1"/>
  <c r="Z123" i="18"/>
  <c r="AI123" i="18" s="1"/>
  <c r="AA123" i="18"/>
  <c r="AC180" i="18"/>
  <c r="AC749" i="1"/>
  <c r="U724" i="1"/>
  <c r="AC724" i="1"/>
  <c r="V750" i="1"/>
  <c r="AA640" i="1"/>
  <c r="AH640" i="1" s="1"/>
  <c r="AA632" i="1"/>
  <c r="AH632" i="1" s="1"/>
  <c r="AA629" i="1"/>
  <c r="AH629" i="1" s="1"/>
  <c r="S661" i="1"/>
  <c r="Z661" i="1" s="1"/>
  <c r="AB642" i="1"/>
  <c r="AA620" i="1"/>
  <c r="AH620" i="1" s="1"/>
  <c r="P68" i="1"/>
  <c r="M73" i="1"/>
  <c r="Z292" i="1"/>
  <c r="AI292" i="1" s="1"/>
  <c r="S295" i="1"/>
  <c r="AA806" i="1"/>
  <c r="AH806" i="1" s="1"/>
  <c r="S412" i="1"/>
  <c r="Z412" i="1" s="1"/>
  <c r="J42" i="1"/>
  <c r="Q42" i="1" s="1"/>
  <c r="V491" i="1"/>
  <c r="S720" i="1"/>
  <c r="AA742" i="1"/>
  <c r="AH742" i="1" s="1"/>
  <c r="V295" i="1"/>
  <c r="AA663" i="1"/>
  <c r="AH663" i="1" s="1"/>
  <c r="AI663" i="1"/>
  <c r="AA469" i="1"/>
  <c r="AH469" i="1" s="1"/>
  <c r="AA885" i="1"/>
  <c r="AH885" i="1" s="1"/>
  <c r="AI885" i="1"/>
  <c r="S406" i="1"/>
  <c r="Z406" i="1" s="1"/>
  <c r="T414" i="1"/>
  <c r="AA849" i="1"/>
  <c r="AH849" i="1" s="1"/>
  <c r="AI849" i="1"/>
  <c r="AI407" i="1"/>
  <c r="AA407" i="1"/>
  <c r="AH407" i="1" s="1"/>
  <c r="AI641" i="1"/>
  <c r="AA641" i="1"/>
  <c r="AH641" i="1" s="1"/>
  <c r="J60" i="1"/>
  <c r="Q60" i="1" s="1"/>
  <c r="J43" i="1"/>
  <c r="J42" i="17" s="1"/>
  <c r="J47" i="1"/>
  <c r="Q47" i="1" s="1"/>
  <c r="AA634" i="1"/>
  <c r="AH634" i="1" s="1"/>
  <c r="T295" i="1"/>
  <c r="AA728" i="1"/>
  <c r="AH728" i="1" s="1"/>
  <c r="AI728" i="1"/>
  <c r="AI730" i="1" s="1"/>
  <c r="AC674" i="1"/>
  <c r="U675" i="1"/>
  <c r="AI652" i="1"/>
  <c r="L68" i="1"/>
  <c r="AA614" i="1"/>
  <c r="M44" i="17"/>
  <c r="AD44" i="17" s="1"/>
  <c r="AB576" i="1"/>
  <c r="T579" i="1"/>
  <c r="AB547" i="1"/>
  <c r="AA588" i="1"/>
  <c r="AH588" i="1" s="1"/>
  <c r="AI588" i="1"/>
  <c r="J18" i="1"/>
  <c r="Q18" i="1" s="1"/>
  <c r="Q72" i="17"/>
  <c r="AA480" i="1"/>
  <c r="AH480" i="1" s="1"/>
  <c r="J491" i="1"/>
  <c r="J20" i="1"/>
  <c r="AC433" i="1"/>
  <c r="AC442" i="1" s="1"/>
  <c r="U442" i="1"/>
  <c r="S419" i="1"/>
  <c r="AB419" i="1"/>
  <c r="AB422" i="1" s="1"/>
  <c r="O448" i="1"/>
  <c r="AI402" i="1"/>
  <c r="AA402" i="1"/>
  <c r="AH402" i="1" s="1"/>
  <c r="AI394" i="1"/>
  <c r="AA394" i="1"/>
  <c r="AH394" i="1" s="1"/>
  <c r="Q46" i="18"/>
  <c r="K62" i="17"/>
  <c r="L18" i="17"/>
  <c r="K10" i="17"/>
  <c r="AA911" i="1"/>
  <c r="AH911" i="1" s="1"/>
  <c r="AI928" i="1"/>
  <c r="AA928" i="1"/>
  <c r="AH928" i="1" s="1"/>
  <c r="AI932" i="1"/>
  <c r="AA932" i="1"/>
  <c r="AH932" i="1" s="1"/>
  <c r="AA850" i="1"/>
  <c r="AH850" i="1" s="1"/>
  <c r="AI850" i="1"/>
  <c r="AI806" i="1"/>
  <c r="AA766" i="1"/>
  <c r="AH766" i="1" s="1"/>
  <c r="AI766" i="1"/>
  <c r="K750" i="1"/>
  <c r="K751" i="1" s="1"/>
  <c r="T749" i="1"/>
  <c r="AB747" i="1"/>
  <c r="AB749" i="1" s="1"/>
  <c r="S747" i="1"/>
  <c r="Z747" i="1" s="1"/>
  <c r="J724" i="1"/>
  <c r="AI711" i="1"/>
  <c r="AA711" i="1"/>
  <c r="AH711" i="1" s="1"/>
  <c r="L72" i="17"/>
  <c r="AI630" i="1"/>
  <c r="AI622" i="1"/>
  <c r="AA622" i="1"/>
  <c r="AH622" i="1" s="1"/>
  <c r="V676" i="1"/>
  <c r="AA616" i="1"/>
  <c r="AH616" i="1" s="1"/>
  <c r="AI616" i="1"/>
  <c r="AC348" i="1"/>
  <c r="AC352" i="1" s="1"/>
  <c r="U352" i="1"/>
  <c r="T366" i="1"/>
  <c r="AC355" i="1"/>
  <c r="AC366" i="1" s="1"/>
  <c r="U366" i="1"/>
  <c r="AC341" i="1"/>
  <c r="AC346" i="1" s="1"/>
  <c r="U346" i="1"/>
  <c r="V372" i="1"/>
  <c r="AC308" i="1"/>
  <c r="AC320" i="1" s="1"/>
  <c r="AF74" i="1"/>
  <c r="S289" i="1"/>
  <c r="Z289" i="1" s="1"/>
  <c r="AI289" i="1" s="1"/>
  <c r="V290" i="1"/>
  <c r="S267" i="1"/>
  <c r="V270" i="1"/>
  <c r="V48" i="1" s="1"/>
  <c r="AB257" i="1"/>
  <c r="AB262" i="1" s="1"/>
  <c r="T262" i="1"/>
  <c r="I74" i="1"/>
  <c r="I39" i="17"/>
  <c r="J19" i="1"/>
  <c r="Q244" i="1"/>
  <c r="M296" i="1"/>
  <c r="T67" i="1"/>
  <c r="AB67" i="1" s="1"/>
  <c r="S278" i="1"/>
  <c r="AI260" i="1"/>
  <c r="AA260" i="1"/>
  <c r="AH260" i="1" s="1"/>
  <c r="AD38" i="1"/>
  <c r="AD40" i="1" s="1"/>
  <c r="M37" i="17"/>
  <c r="AD37" i="17" s="1"/>
  <c r="O40" i="1"/>
  <c r="O39" i="17" s="1"/>
  <c r="J38" i="1"/>
  <c r="J37" i="17" s="1"/>
  <c r="K66" i="17"/>
  <c r="AC612" i="1"/>
  <c r="AC624" i="1" s="1"/>
  <c r="AD27" i="18"/>
  <c r="M27" i="17"/>
  <c r="AD27" i="17" s="1"/>
  <c r="AD46" i="18"/>
  <c r="AD47" i="18" s="1"/>
  <c r="M46" i="17"/>
  <c r="AD46" i="17" s="1"/>
  <c r="AI673" i="1"/>
  <c r="AI675" i="1" s="1"/>
  <c r="AA673" i="1"/>
  <c r="AH673" i="1" s="1"/>
  <c r="AA952" i="1"/>
  <c r="AH952" i="1" s="1"/>
  <c r="AI952" i="1"/>
  <c r="AA960" i="1"/>
  <c r="AH960" i="1" s="1"/>
  <c r="AI960" i="1"/>
  <c r="AI837" i="1"/>
  <c r="AA837" i="1"/>
  <c r="AH837" i="1" s="1"/>
  <c r="AI768" i="1"/>
  <c r="AA768" i="1"/>
  <c r="AH768" i="1" s="1"/>
  <c r="AI763" i="1"/>
  <c r="AA763" i="1"/>
  <c r="AH763" i="1" s="1"/>
  <c r="S215" i="1"/>
  <c r="Z215" i="1" s="1"/>
  <c r="AB215" i="1"/>
  <c r="AB216" i="1" s="1"/>
  <c r="AC213" i="1"/>
  <c r="AC216" i="1" s="1"/>
  <c r="S213" i="1"/>
  <c r="U862" i="1"/>
  <c r="U896" i="1" s="1"/>
  <c r="AC851" i="1"/>
  <c r="AC862" i="1" s="1"/>
  <c r="AB426" i="1"/>
  <c r="AB428" i="1" s="1"/>
  <c r="S426" i="1"/>
  <c r="AI106" i="1"/>
  <c r="AA106" i="1"/>
  <c r="AH106" i="1" s="1"/>
  <c r="AA686" i="1"/>
  <c r="AH686" i="1" s="1"/>
  <c r="AI705" i="1"/>
  <c r="AA705" i="1"/>
  <c r="AH705" i="1" s="1"/>
  <c r="AI857" i="1"/>
  <c r="AA857" i="1"/>
  <c r="AH857" i="1" s="1"/>
  <c r="AA905" i="1"/>
  <c r="AH905" i="1" s="1"/>
  <c r="AI882" i="1"/>
  <c r="AA882" i="1"/>
  <c r="AH882" i="1" s="1"/>
  <c r="AI813" i="1"/>
  <c r="AA813" i="1"/>
  <c r="AH813" i="1" s="1"/>
  <c r="AD896" i="1"/>
  <c r="AA865" i="1"/>
  <c r="AH865" i="1" s="1"/>
  <c r="AI865" i="1"/>
  <c r="AI889" i="1"/>
  <c r="AA889" i="1"/>
  <c r="AH889" i="1" s="1"/>
  <c r="AA948" i="1"/>
  <c r="AH948" i="1" s="1"/>
  <c r="AI948" i="1"/>
  <c r="AI859" i="1"/>
  <c r="AA859" i="1"/>
  <c r="AH859" i="1" s="1"/>
  <c r="AA732" i="1"/>
  <c r="AH732" i="1" s="1"/>
  <c r="AI732" i="1"/>
  <c r="AI714" i="1"/>
  <c r="AA714" i="1"/>
  <c r="AH714" i="1" s="1"/>
  <c r="AI662" i="1"/>
  <c r="AA662" i="1"/>
  <c r="AH662" i="1" s="1"/>
  <c r="AI942" i="1"/>
  <c r="AA942" i="1"/>
  <c r="AH942" i="1" s="1"/>
  <c r="AA700" i="1"/>
  <c r="AH700" i="1" s="1"/>
  <c r="AI700" i="1"/>
  <c r="AI710" i="1"/>
  <c r="AA710" i="1"/>
  <c r="AH710" i="1" s="1"/>
  <c r="AI704" i="1"/>
  <c r="AA704" i="1"/>
  <c r="AH704" i="1" s="1"/>
  <c r="AI966" i="1"/>
  <c r="AA966" i="1"/>
  <c r="AH966" i="1" s="1"/>
  <c r="AA809" i="1"/>
  <c r="AH809" i="1" s="1"/>
  <c r="AI809" i="1"/>
  <c r="AI962" i="1"/>
  <c r="AA962" i="1"/>
  <c r="AH962" i="1" s="1"/>
  <c r="AA584" i="1"/>
  <c r="AH584" i="1" s="1"/>
  <c r="AI584" i="1"/>
  <c r="AH340" i="1"/>
  <c r="AA118" i="18"/>
  <c r="AH118" i="18" s="1"/>
  <c r="AA628" i="1"/>
  <c r="AH628" i="1" s="1"/>
  <c r="AI628" i="1"/>
  <c r="AA627" i="1"/>
  <c r="AH627" i="1" s="1"/>
  <c r="AI627" i="1"/>
  <c r="AA702" i="1"/>
  <c r="AH702" i="1" s="1"/>
  <c r="S675" i="1"/>
  <c r="AI619" i="1"/>
  <c r="AA619" i="1"/>
  <c r="AH619" i="1" s="1"/>
  <c r="Z675" i="1"/>
  <c r="L823" i="1"/>
  <c r="L824" i="1" s="1"/>
  <c r="J935" i="1"/>
  <c r="AB433" i="1"/>
  <c r="S433" i="1"/>
  <c r="Z433" i="1" s="1"/>
  <c r="S311" i="1"/>
  <c r="Z311" i="1" s="1"/>
  <c r="AB311" i="1"/>
  <c r="AB315" i="1"/>
  <c r="S315" i="1"/>
  <c r="Z315" i="1" s="1"/>
  <c r="S341" i="1"/>
  <c r="AB341" i="1"/>
  <c r="AB346" i="1" s="1"/>
  <c r="AB357" i="1"/>
  <c r="S357" i="1"/>
  <c r="Z357" i="1" s="1"/>
  <c r="AB240" i="1"/>
  <c r="AB244" i="1" s="1"/>
  <c r="S240" i="1"/>
  <c r="Z240" i="1" s="1"/>
  <c r="S164" i="1"/>
  <c r="S16" i="1" s="1"/>
  <c r="Z16" i="1" s="1"/>
  <c r="AB164" i="1"/>
  <c r="AB170" i="1" s="1"/>
  <c r="AA953" i="1"/>
  <c r="AH953" i="1" s="1"/>
  <c r="AI953" i="1"/>
  <c r="AI878" i="1"/>
  <c r="AA878" i="1"/>
  <c r="AH878" i="1" s="1"/>
  <c r="AA777" i="1"/>
  <c r="AH777" i="1" s="1"/>
  <c r="AI777" i="1"/>
  <c r="AI787" i="1"/>
  <c r="AA787" i="1"/>
  <c r="AH787" i="1" s="1"/>
  <c r="AB278" i="1"/>
  <c r="T290" i="1"/>
  <c r="AB851" i="1"/>
  <c r="AB862" i="1" s="1"/>
  <c r="S851" i="1"/>
  <c r="Z851" i="1" s="1"/>
  <c r="T862" i="1"/>
  <c r="T896" i="1" s="1"/>
  <c r="AI654" i="1"/>
  <c r="AA654" i="1"/>
  <c r="AA908" i="1"/>
  <c r="AH908" i="1" s="1"/>
  <c r="AI908" i="1"/>
  <c r="AA786" i="1"/>
  <c r="AH786" i="1" s="1"/>
  <c r="AI786" i="1"/>
  <c r="AI867" i="1"/>
  <c r="AA867" i="1"/>
  <c r="AH867" i="1" s="1"/>
  <c r="AA712" i="1"/>
  <c r="AH712" i="1" s="1"/>
  <c r="AI712" i="1"/>
  <c r="AI659" i="1"/>
  <c r="AA659" i="1"/>
  <c r="AH659" i="1" s="1"/>
  <c r="AI274" i="1"/>
  <c r="AA274" i="1"/>
  <c r="AH274" i="1" s="1"/>
  <c r="AI621" i="1"/>
  <c r="AA621" i="1"/>
  <c r="AH621" i="1" s="1"/>
  <c r="AA664" i="1"/>
  <c r="AH664" i="1" s="1"/>
  <c r="AI664" i="1"/>
  <c r="AA814" i="1"/>
  <c r="AH814" i="1" s="1"/>
  <c r="AI814" i="1"/>
  <c r="AI847" i="1"/>
  <c r="AA847" i="1"/>
  <c r="AH847" i="1" s="1"/>
  <c r="AI929" i="1"/>
  <c r="AA929" i="1"/>
  <c r="AH929" i="1" s="1"/>
  <c r="Z424" i="1"/>
  <c r="S428" i="1"/>
  <c r="AI233" i="1"/>
  <c r="AA233" i="1"/>
  <c r="AH233" i="1" s="1"/>
  <c r="AI795" i="1"/>
  <c r="AA795" i="1"/>
  <c r="AH795" i="1" s="1"/>
  <c r="AI784" i="1"/>
  <c r="AA784" i="1"/>
  <c r="AH784" i="1" s="1"/>
  <c r="AA465" i="1"/>
  <c r="AH465" i="1" s="1"/>
  <c r="AI465" i="1"/>
  <c r="AI242" i="1"/>
  <c r="AA242" i="1"/>
  <c r="AH242" i="1" s="1"/>
  <c r="S656" i="1"/>
  <c r="Z656" i="1"/>
  <c r="AI692" i="1"/>
  <c r="AA692" i="1"/>
  <c r="AH692" i="1" s="1"/>
  <c r="Z701" i="1"/>
  <c r="AD34" i="18"/>
  <c r="M34" i="17"/>
  <c r="AD34" i="17" s="1"/>
  <c r="AD29" i="18"/>
  <c r="M29" i="17"/>
  <c r="AD29" i="17" s="1"/>
  <c r="AA284" i="1"/>
  <c r="AH284" i="1" s="1"/>
  <c r="AI279" i="1"/>
  <c r="AA279" i="1"/>
  <c r="AH279" i="1" s="1"/>
  <c r="AA288" i="1"/>
  <c r="AH288" i="1" s="1"/>
  <c r="AA286" i="1"/>
  <c r="AH286" i="1" s="1"/>
  <c r="AI286" i="1"/>
  <c r="AD290" i="1"/>
  <c r="AD296" i="1" s="1"/>
  <c r="AB285" i="1"/>
  <c r="S285" i="1"/>
  <c r="AI280" i="1"/>
  <c r="AA280" i="1"/>
  <c r="AH280" i="1" s="1"/>
  <c r="Q276" i="1"/>
  <c r="L296" i="1"/>
  <c r="AA577" i="1"/>
  <c r="AH577" i="1" s="1"/>
  <c r="AI577" i="1"/>
  <c r="J565" i="1"/>
  <c r="M11" i="17"/>
  <c r="AD11" i="17" s="1"/>
  <c r="AC114" i="1"/>
  <c r="AC221" i="18"/>
  <c r="S221" i="18"/>
  <c r="AA221" i="18" s="1"/>
  <c r="J352" i="1"/>
  <c r="Q352" i="1" s="1"/>
  <c r="S159" i="1"/>
  <c r="Z159" i="1" s="1"/>
  <c r="AE73" i="18"/>
  <c r="AA516" i="1"/>
  <c r="AH516" i="1" s="1"/>
  <c r="AB612" i="1"/>
  <c r="AB624" i="1" s="1"/>
  <c r="T676" i="1"/>
  <c r="J650" i="1"/>
  <c r="V524" i="1"/>
  <c r="V73" i="1" s="1"/>
  <c r="S521" i="1"/>
  <c r="AF896" i="1"/>
  <c r="AI564" i="1"/>
  <c r="AA564" i="1"/>
  <c r="AH564" i="1" s="1"/>
  <c r="Z669" i="1"/>
  <c r="S670" i="1"/>
  <c r="S761" i="1"/>
  <c r="Z761" i="1" s="1"/>
  <c r="AA792" i="1"/>
  <c r="AH792" i="1" s="1"/>
  <c r="AI792" i="1"/>
  <c r="U223" i="18"/>
  <c r="J862" i="1"/>
  <c r="J573" i="1"/>
  <c r="J817" i="1"/>
  <c r="AA743" i="1"/>
  <c r="AH743" i="1" s="1"/>
  <c r="AI743" i="1"/>
  <c r="AA639" i="1"/>
  <c r="AH639" i="1" s="1"/>
  <c r="AI639" i="1"/>
  <c r="AI494" i="1"/>
  <c r="AA494" i="1"/>
  <c r="AH494" i="1" s="1"/>
  <c r="S866" i="1"/>
  <c r="Z866" i="1" s="1"/>
  <c r="Z870" i="1" s="1"/>
  <c r="Z833" i="1"/>
  <c r="K600" i="1"/>
  <c r="AE224" i="18"/>
  <c r="AI914" i="1"/>
  <c r="AA914" i="1"/>
  <c r="AH914" i="1" s="1"/>
  <c r="R53" i="17"/>
  <c r="P53" i="17" s="1"/>
  <c r="R73" i="18"/>
  <c r="AA860" i="1"/>
  <c r="AH860" i="1" s="1"/>
  <c r="AA613" i="1"/>
  <c r="AH613" i="1" s="1"/>
  <c r="AI613" i="1"/>
  <c r="AA186" i="18"/>
  <c r="AH186" i="18" s="1"/>
  <c r="Q17" i="18"/>
  <c r="L676" i="1"/>
  <c r="K677" i="1" s="1"/>
  <c r="S749" i="1"/>
  <c r="Z631" i="1"/>
  <c r="S642" i="1"/>
  <c r="S760" i="1"/>
  <c r="Z760" i="1" s="1"/>
  <c r="AH496" i="1"/>
  <c r="AI496" i="1"/>
  <c r="AA484" i="1"/>
  <c r="AH484" i="1" s="1"/>
  <c r="S515" i="1"/>
  <c r="AC515" i="1"/>
  <c r="S518" i="1"/>
  <c r="AB518" i="1"/>
  <c r="AI517" i="1"/>
  <c r="AA517" i="1"/>
  <c r="AH517" i="1" s="1"/>
  <c r="AA476" i="1"/>
  <c r="AH476" i="1" s="1"/>
  <c r="AA489" i="1"/>
  <c r="AH489" i="1" s="1"/>
  <c r="AB477" i="1"/>
  <c r="S477" i="1"/>
  <c r="Z477" i="1" s="1"/>
  <c r="AI475" i="1"/>
  <c r="AA475" i="1"/>
  <c r="AH475" i="1" s="1"/>
  <c r="AI471" i="1"/>
  <c r="AA471" i="1"/>
  <c r="AH471" i="1" s="1"/>
  <c r="K448" i="1"/>
  <c r="K449" i="1" s="1"/>
  <c r="AA384" i="1"/>
  <c r="AH384" i="1" s="1"/>
  <c r="S797" i="1"/>
  <c r="Z793" i="1"/>
  <c r="Z497" i="1"/>
  <c r="S499" i="1"/>
  <c r="S46" i="1"/>
  <c r="Z46" i="1" s="1"/>
  <c r="S137" i="18"/>
  <c r="Z137" i="18" s="1"/>
  <c r="AI137" i="18" s="1"/>
  <c r="K35" i="17"/>
  <c r="AB174" i="18"/>
  <c r="AA174" i="18" s="1"/>
  <c r="AH174" i="18" s="1"/>
  <c r="AF372" i="1"/>
  <c r="U43" i="18"/>
  <c r="AC43" i="18" s="1"/>
  <c r="T43" i="18"/>
  <c r="AC557" i="1"/>
  <c r="S557" i="1"/>
  <c r="Z557" i="1" s="1"/>
  <c r="AI542" i="1"/>
  <c r="AA542" i="1"/>
  <c r="AH542" i="1" s="1"/>
  <c r="J744" i="1"/>
  <c r="AC552" i="1"/>
  <c r="U565" i="1"/>
  <c r="U599" i="1" s="1"/>
  <c r="S552" i="1"/>
  <c r="Z552" i="1" s="1"/>
  <c r="AC466" i="1"/>
  <c r="S466" i="1"/>
  <c r="AC508" i="1"/>
  <c r="S508" i="1"/>
  <c r="S693" i="1"/>
  <c r="AB693" i="1"/>
  <c r="AB698" i="1" s="1"/>
  <c r="AE823" i="1"/>
  <c r="AI723" i="1"/>
  <c r="AC573" i="1"/>
  <c r="AA568" i="1"/>
  <c r="AH568" i="1" s="1"/>
  <c r="AA560" i="1"/>
  <c r="AH560" i="1" s="1"/>
  <c r="AI560" i="1"/>
  <c r="AA848" i="1"/>
  <c r="AH848" i="1" s="1"/>
  <c r="AI848" i="1"/>
  <c r="M65" i="17"/>
  <c r="AD65" i="17" s="1"/>
  <c r="AB890" i="1"/>
  <c r="AA561" i="1"/>
  <c r="AH561" i="1" s="1"/>
  <c r="AH703" i="1"/>
  <c r="AA200" i="18"/>
  <c r="AA539" i="1"/>
  <c r="AH539" i="1" s="1"/>
  <c r="AI539" i="1"/>
  <c r="T943" i="1"/>
  <c r="AB939" i="1"/>
  <c r="AB943" i="1" s="1"/>
  <c r="S939" i="1"/>
  <c r="AC646" i="1"/>
  <c r="AC650" i="1" s="1"/>
  <c r="U650" i="1"/>
  <c r="U676" i="1" s="1"/>
  <c r="S646" i="1"/>
  <c r="Z646" i="1" s="1"/>
  <c r="AA543" i="1"/>
  <c r="AH543" i="1" s="1"/>
  <c r="AI543" i="1"/>
  <c r="AB462" i="1"/>
  <c r="AB473" i="1" s="1"/>
  <c r="M525" i="1"/>
  <c r="AB479" i="1"/>
  <c r="S479" i="1"/>
  <c r="Z479" i="1" s="1"/>
  <c r="T491" i="1"/>
  <c r="S511" i="1"/>
  <c r="AC511" i="1"/>
  <c r="AC66" i="18"/>
  <c r="Q448" i="1"/>
  <c r="P448" i="1"/>
  <c r="S485" i="1"/>
  <c r="AI617" i="1"/>
  <c r="AA617" i="1"/>
  <c r="AH617" i="1" s="1"/>
  <c r="AI765" i="1"/>
  <c r="AA765" i="1"/>
  <c r="AH765" i="1" s="1"/>
  <c r="Z587" i="1"/>
  <c r="S593" i="1"/>
  <c r="S559" i="1"/>
  <c r="Z559" i="1" s="1"/>
  <c r="AI965" i="1"/>
  <c r="AA965" i="1"/>
  <c r="AH965" i="1" s="1"/>
  <c r="S35" i="18"/>
  <c r="Z112" i="18"/>
  <c r="AI112" i="18" s="1"/>
  <c r="AB569" i="1"/>
  <c r="AB573" i="1" s="1"/>
  <c r="S569" i="1"/>
  <c r="J670" i="1"/>
  <c r="T797" i="1"/>
  <c r="AB793" i="1"/>
  <c r="AB797" i="1" s="1"/>
  <c r="J716" i="1"/>
  <c r="AC563" i="1"/>
  <c r="S563" i="1"/>
  <c r="Z563" i="1" s="1"/>
  <c r="AC507" i="1"/>
  <c r="S507" i="1"/>
  <c r="Z507" i="1" s="1"/>
  <c r="U519" i="1"/>
  <c r="AB33" i="18"/>
  <c r="S461" i="1"/>
  <c r="AI399" i="1"/>
  <c r="AA399" i="1"/>
  <c r="AH399" i="1" s="1"/>
  <c r="AA398" i="1"/>
  <c r="AH398" i="1" s="1"/>
  <c r="AI398" i="1"/>
  <c r="AA739" i="1"/>
  <c r="AH739" i="1" s="1"/>
  <c r="AI739" i="1"/>
  <c r="S462" i="1"/>
  <c r="Z462" i="1" s="1"/>
  <c r="T573" i="1"/>
  <c r="AH726" i="1"/>
  <c r="AH730" i="1" s="1"/>
  <c r="AA774" i="1"/>
  <c r="AH774" i="1" s="1"/>
  <c r="AI774" i="1"/>
  <c r="AI535" i="1"/>
  <c r="S189" i="18"/>
  <c r="AA869" i="1"/>
  <c r="AI869" i="1"/>
  <c r="AA780" i="1"/>
  <c r="AH780" i="1" s="1"/>
  <c r="AI780" i="1"/>
  <c r="AB524" i="1"/>
  <c r="AB28" i="18"/>
  <c r="M54" i="1"/>
  <c r="M53" i="17" s="1"/>
  <c r="AD53" i="17" s="1"/>
  <c r="AA351" i="1"/>
  <c r="AH351" i="1" s="1"/>
  <c r="AC214" i="18"/>
  <c r="S553" i="1"/>
  <c r="Z553" i="1" s="1"/>
  <c r="V565" i="1"/>
  <c r="K525" i="1"/>
  <c r="K526" i="1" s="1"/>
  <c r="K823" i="1"/>
  <c r="K824" i="1" s="1"/>
  <c r="R32" i="17"/>
  <c r="P32" i="17" s="1"/>
  <c r="AI540" i="1"/>
  <c r="AA540" i="1"/>
  <c r="AH540" i="1" s="1"/>
  <c r="AB497" i="1"/>
  <c r="AB499" i="1" s="1"/>
  <c r="T499" i="1"/>
  <c r="AB50" i="18"/>
  <c r="AA644" i="1"/>
  <c r="AH644" i="1" s="1"/>
  <c r="AI644" i="1"/>
  <c r="Z446" i="1"/>
  <c r="S447" i="1"/>
  <c r="AF73" i="18"/>
  <c r="AF224" i="18"/>
  <c r="AI801" i="1"/>
  <c r="AA801" i="1"/>
  <c r="AH801" i="1" s="1"/>
  <c r="Z550" i="1"/>
  <c r="AH658" i="1"/>
  <c r="Z173" i="1"/>
  <c r="AI173" i="1" s="1"/>
  <c r="S25" i="1"/>
  <c r="S24" i="17" s="1"/>
  <c r="P22" i="1"/>
  <c r="R21" i="17"/>
  <c r="P21" i="17" s="1"/>
  <c r="Z204" i="1"/>
  <c r="J196" i="1"/>
  <c r="Q196" i="1" s="1"/>
  <c r="J31" i="1"/>
  <c r="Q31" i="1" s="1"/>
  <c r="J70" i="17"/>
  <c r="T54" i="1"/>
  <c r="AB201" i="1"/>
  <c r="AB202" i="1" s="1"/>
  <c r="P222" i="1"/>
  <c r="S201" i="1"/>
  <c r="Z201" i="1" s="1"/>
  <c r="Z202" i="1" s="1"/>
  <c r="AC168" i="1"/>
  <c r="AC170" i="1" s="1"/>
  <c r="S168" i="1"/>
  <c r="Z168" i="1" s="1"/>
  <c r="AA194" i="1"/>
  <c r="AH194" i="1" s="1"/>
  <c r="J30" i="1"/>
  <c r="Q30" i="1" s="1"/>
  <c r="O222" i="1"/>
  <c r="V190" i="18"/>
  <c r="S180" i="18"/>
  <c r="Z180" i="18" s="1"/>
  <c r="AI180" i="18" s="1"/>
  <c r="AA143" i="18"/>
  <c r="AH143" i="18" s="1"/>
  <c r="Z143" i="18"/>
  <c r="AI143" i="18" s="1"/>
  <c r="J338" i="1"/>
  <c r="Q338" i="1" s="1"/>
  <c r="AA368" i="1"/>
  <c r="AH368" i="1" s="1"/>
  <c r="AI368" i="1"/>
  <c r="Z371" i="1"/>
  <c r="Z366" i="1"/>
  <c r="Z348" i="1"/>
  <c r="S352" i="1"/>
  <c r="AA344" i="1"/>
  <c r="AH344" i="1" s="1"/>
  <c r="AI344" i="1"/>
  <c r="AA318" i="1"/>
  <c r="AH318" i="1" s="1"/>
  <c r="AI318" i="1"/>
  <c r="AA292" i="1"/>
  <c r="AH292" i="1" s="1"/>
  <c r="K296" i="1"/>
  <c r="M48" i="1"/>
  <c r="AI234" i="1"/>
  <c r="Z232" i="1"/>
  <c r="AI236" i="1"/>
  <c r="AA236" i="1"/>
  <c r="AH236" i="1" s="1"/>
  <c r="J65" i="1"/>
  <c r="J64" i="17" s="1"/>
  <c r="J67" i="1"/>
  <c r="Q67" i="1" s="1"/>
  <c r="L48" i="1"/>
  <c r="L47" i="17" s="1"/>
  <c r="J35" i="1"/>
  <c r="Q35" i="1" s="1"/>
  <c r="Q181" i="1"/>
  <c r="J33" i="1"/>
  <c r="N40" i="1"/>
  <c r="N39" i="17" s="1"/>
  <c r="AA293" i="1"/>
  <c r="AH293" i="1" s="1"/>
  <c r="Z293" i="1"/>
  <c r="AI293" i="1" s="1"/>
  <c r="Z294" i="1"/>
  <c r="AI294" i="1" s="1"/>
  <c r="AA294" i="1"/>
  <c r="AH294" i="1" s="1"/>
  <c r="O68" i="1"/>
  <c r="O67" i="17" s="1"/>
  <c r="K54" i="1"/>
  <c r="K53" i="17" s="1"/>
  <c r="AA272" i="1"/>
  <c r="AI272" i="1"/>
  <c r="J270" i="1"/>
  <c r="Q270" i="1" s="1"/>
  <c r="Q267" i="1"/>
  <c r="Q250" i="1"/>
  <c r="J262" i="1"/>
  <c r="Q262" i="1" s="1"/>
  <c r="AA247" i="1"/>
  <c r="AH247" i="1" s="1"/>
  <c r="AI247" i="1"/>
  <c r="N22" i="1"/>
  <c r="N21" i="17" s="1"/>
  <c r="N296" i="1"/>
  <c r="N297" i="1" s="1"/>
  <c r="M222" i="1"/>
  <c r="AA175" i="1"/>
  <c r="AH175" i="1" s="1"/>
  <c r="K68" i="1"/>
  <c r="AI190" i="1"/>
  <c r="AA190" i="1"/>
  <c r="Z185" i="1"/>
  <c r="AI185" i="1" s="1"/>
  <c r="S37" i="1"/>
  <c r="S181" i="1"/>
  <c r="AD188" i="1"/>
  <c r="AD222" i="1" s="1"/>
  <c r="AC51" i="18"/>
  <c r="AB29" i="18"/>
  <c r="J223" i="18"/>
  <c r="AC223" i="18"/>
  <c r="M60" i="17"/>
  <c r="AD60" i="17" s="1"/>
  <c r="AD58" i="18"/>
  <c r="M58" i="17"/>
  <c r="AD58" i="17" s="1"/>
  <c r="AA207" i="18"/>
  <c r="AH207" i="18" s="1"/>
  <c r="AI193" i="18"/>
  <c r="AC28" i="18"/>
  <c r="S179" i="18"/>
  <c r="Z179" i="18" s="1"/>
  <c r="AA179" i="18" s="1"/>
  <c r="AH179" i="18" s="1"/>
  <c r="K224" i="18"/>
  <c r="AB221" i="18"/>
  <c r="T223" i="18"/>
  <c r="L224" i="18"/>
  <c r="S208" i="18"/>
  <c r="Z208" i="18" s="1"/>
  <c r="AA208" i="18" s="1"/>
  <c r="AH208" i="18" s="1"/>
  <c r="S182" i="18"/>
  <c r="Z182" i="18" s="1"/>
  <c r="AA182" i="18" s="1"/>
  <c r="Z220" i="18"/>
  <c r="AA220" i="18"/>
  <c r="AC209" i="18"/>
  <c r="S209" i="18"/>
  <c r="Z209" i="18" s="1"/>
  <c r="V218" i="18"/>
  <c r="AI210" i="18"/>
  <c r="AA210" i="18"/>
  <c r="AH210" i="18" s="1"/>
  <c r="U218" i="18"/>
  <c r="AB211" i="18"/>
  <c r="AB218" i="18" s="1"/>
  <c r="T218" i="18"/>
  <c r="S211" i="18"/>
  <c r="AC204" i="18"/>
  <c r="AA202" i="18"/>
  <c r="AH202" i="18" s="1"/>
  <c r="Z202" i="18"/>
  <c r="AI202" i="18" s="1"/>
  <c r="Z201" i="18"/>
  <c r="AI201" i="18" s="1"/>
  <c r="AA201" i="18"/>
  <c r="Z203" i="18"/>
  <c r="AI203" i="18" s="1"/>
  <c r="AA203" i="18"/>
  <c r="AH203" i="18" s="1"/>
  <c r="S192" i="18"/>
  <c r="AB192" i="18"/>
  <c r="S197" i="18"/>
  <c r="Z197" i="18" s="1"/>
  <c r="AB197" i="18"/>
  <c r="AC198" i="18"/>
  <c r="AC38" i="18"/>
  <c r="AC189" i="18"/>
  <c r="AB187" i="18"/>
  <c r="S187" i="18"/>
  <c r="Z187" i="18" s="1"/>
  <c r="AI174" i="18"/>
  <c r="AI184" i="18"/>
  <c r="AA184" i="18"/>
  <c r="AH184" i="18" s="1"/>
  <c r="AB178" i="18"/>
  <c r="S178" i="18"/>
  <c r="Z178" i="18" s="1"/>
  <c r="T190" i="18"/>
  <c r="AC18" i="18"/>
  <c r="AI161" i="18"/>
  <c r="AA161" i="18"/>
  <c r="AH161" i="18" s="1"/>
  <c r="AA165" i="18"/>
  <c r="AH165" i="18" s="1"/>
  <c r="AI165" i="18"/>
  <c r="AI184" i="1"/>
  <c r="AI160" i="1"/>
  <c r="AI198" i="1"/>
  <c r="AA198" i="1"/>
  <c r="AA178" i="1"/>
  <c r="AH178" i="1" s="1"/>
  <c r="S180" i="1"/>
  <c r="J64" i="1"/>
  <c r="Q64" i="1" s="1"/>
  <c r="Q212" i="1"/>
  <c r="J216" i="1"/>
  <c r="Q216" i="1" s="1"/>
  <c r="J59" i="1"/>
  <c r="AA210" i="1"/>
  <c r="AH210" i="1" s="1"/>
  <c r="AI210" i="1"/>
  <c r="K222" i="1"/>
  <c r="AA200" i="1"/>
  <c r="AH200" i="1" s="1"/>
  <c r="AI200" i="1"/>
  <c r="Q194" i="1"/>
  <c r="J46" i="1"/>
  <c r="Q46" i="1" s="1"/>
  <c r="S187" i="1"/>
  <c r="AB187" i="1"/>
  <c r="AB177" i="1"/>
  <c r="S177" i="1"/>
  <c r="M40" i="1"/>
  <c r="AC176" i="1"/>
  <c r="AC188" i="1" s="1"/>
  <c r="S176" i="1"/>
  <c r="J36" i="1"/>
  <c r="J35" i="17" s="1"/>
  <c r="AA173" i="1"/>
  <c r="AH173" i="1" s="1"/>
  <c r="Q174" i="1"/>
  <c r="J188" i="1"/>
  <c r="Q188" i="1" s="1"/>
  <c r="AA166" i="1"/>
  <c r="AH166" i="1" s="1"/>
  <c r="Q158" i="1"/>
  <c r="N150" i="18"/>
  <c r="Z112" i="1"/>
  <c r="AB130" i="1"/>
  <c r="AB142" i="1" s="1"/>
  <c r="S130" i="1"/>
  <c r="S142" i="1" s="1"/>
  <c r="Q53" i="17"/>
  <c r="AC125" i="1"/>
  <c r="AC128" i="1" s="1"/>
  <c r="S125" i="1"/>
  <c r="S128" i="1" s="1"/>
  <c r="AC118" i="1"/>
  <c r="AC122" i="1" s="1"/>
  <c r="AB118" i="1"/>
  <c r="AB122" i="1" s="1"/>
  <c r="AB84" i="1"/>
  <c r="AB96" i="1" s="1"/>
  <c r="S84" i="1"/>
  <c r="Q86" i="1"/>
  <c r="AI113" i="1"/>
  <c r="AA104" i="1"/>
  <c r="AH104" i="1" s="1"/>
  <c r="AE75" i="17"/>
  <c r="AI104" i="1"/>
  <c r="AE73" i="17"/>
  <c r="AI100" i="1"/>
  <c r="AA100" i="1"/>
  <c r="AH100" i="1" s="1"/>
  <c r="AB147" i="18"/>
  <c r="AB149" i="18" s="1"/>
  <c r="S147" i="18"/>
  <c r="T149" i="18"/>
  <c r="AD122" i="18"/>
  <c r="S122" i="18"/>
  <c r="S124" i="18" s="1"/>
  <c r="Z120" i="18"/>
  <c r="AI120" i="18" s="1"/>
  <c r="AA120" i="18"/>
  <c r="AH120" i="18" s="1"/>
  <c r="L73" i="18"/>
  <c r="L150" i="18"/>
  <c r="Z110" i="18"/>
  <c r="AI110" i="18" s="1"/>
  <c r="AA109" i="18"/>
  <c r="Z109" i="18"/>
  <c r="AI109" i="18" s="1"/>
  <c r="AB108" i="18"/>
  <c r="AH113" i="18"/>
  <c r="J124" i="18"/>
  <c r="AC86" i="18"/>
  <c r="AC135" i="18"/>
  <c r="AB60" i="18"/>
  <c r="AB137" i="18"/>
  <c r="AC137" i="18"/>
  <c r="AB133" i="18"/>
  <c r="S133" i="18"/>
  <c r="AB56" i="18"/>
  <c r="AB132" i="18"/>
  <c r="T144" i="18"/>
  <c r="AA111" i="18"/>
  <c r="Z111" i="18"/>
  <c r="AI111" i="18" s="1"/>
  <c r="T116" i="18"/>
  <c r="AB27" i="18"/>
  <c r="AB104" i="18"/>
  <c r="S91" i="18"/>
  <c r="AC91" i="18"/>
  <c r="AC94" i="18"/>
  <c r="AC96" i="18"/>
  <c r="J98" i="18"/>
  <c r="AB86" i="18"/>
  <c r="S86" i="18"/>
  <c r="AC87" i="18"/>
  <c r="S87" i="18"/>
  <c r="AC10" i="18"/>
  <c r="AD68" i="1"/>
  <c r="N53" i="17"/>
  <c r="N148" i="1"/>
  <c r="N149" i="1" s="1"/>
  <c r="J128" i="1"/>
  <c r="Q128" i="1" s="1"/>
  <c r="Z117" i="1"/>
  <c r="AI117" i="1" s="1"/>
  <c r="AD148" i="1"/>
  <c r="L148" i="1"/>
  <c r="J32" i="1"/>
  <c r="Q32" i="1" s="1"/>
  <c r="AA124" i="1"/>
  <c r="AH124" i="1" s="1"/>
  <c r="AI124" i="1"/>
  <c r="S118" i="1"/>
  <c r="S122" i="1" s="1"/>
  <c r="J44" i="1"/>
  <c r="Q44" i="1" s="1"/>
  <c r="Q118" i="1"/>
  <c r="AA88" i="1"/>
  <c r="AH88" i="1" s="1"/>
  <c r="J72" i="1"/>
  <c r="J71" i="17" s="1"/>
  <c r="Z145" i="1"/>
  <c r="AI145" i="1" s="1"/>
  <c r="AA145" i="1"/>
  <c r="AH145" i="1" s="1"/>
  <c r="AA144" i="1"/>
  <c r="AH144" i="1" s="1"/>
  <c r="Z144" i="1"/>
  <c r="AI144" i="1" s="1"/>
  <c r="J122" i="1"/>
  <c r="Q122" i="1" s="1"/>
  <c r="AA146" i="1"/>
  <c r="Z146" i="1"/>
  <c r="AA131" i="1"/>
  <c r="AH131" i="1" s="1"/>
  <c r="AI131" i="1"/>
  <c r="Q103" i="1"/>
  <c r="J29" i="1"/>
  <c r="Q29" i="1" s="1"/>
  <c r="AI111" i="1"/>
  <c r="AA111" i="1"/>
  <c r="AH111" i="1" s="1"/>
  <c r="Q98" i="1"/>
  <c r="J24" i="1"/>
  <c r="J114" i="1"/>
  <c r="Q114" i="1" s="1"/>
  <c r="Q87" i="1"/>
  <c r="AC30" i="1"/>
  <c r="AH567" i="1"/>
  <c r="AB59" i="1"/>
  <c r="AC62" i="1"/>
  <c r="U61" i="17"/>
  <c r="AC61" i="17" s="1"/>
  <c r="AH694" i="1"/>
  <c r="J130" i="18"/>
  <c r="Q63" i="18"/>
  <c r="S536" i="1"/>
  <c r="AC536" i="1"/>
  <c r="AC547" i="1" s="1"/>
  <c r="Q62" i="18"/>
  <c r="J144" i="18"/>
  <c r="AB14" i="18"/>
  <c r="Z759" i="1"/>
  <c r="U71" i="18"/>
  <c r="AC71" i="18" s="1"/>
  <c r="AB170" i="18"/>
  <c r="Z170" i="18"/>
  <c r="S537" i="1"/>
  <c r="Z537" i="1" s="1"/>
  <c r="AB10" i="18"/>
  <c r="AB96" i="18"/>
  <c r="S96" i="18"/>
  <c r="L372" i="1"/>
  <c r="K373" i="1" s="1"/>
  <c r="L54" i="1"/>
  <c r="L53" i="17" s="1"/>
  <c r="K148" i="1"/>
  <c r="K40" i="1"/>
  <c r="Q63" i="1"/>
  <c r="AC470" i="1"/>
  <c r="S470" i="1"/>
  <c r="J198" i="18"/>
  <c r="Q45" i="18"/>
  <c r="AC23" i="18"/>
  <c r="Q27" i="18"/>
  <c r="J116" i="18"/>
  <c r="J39" i="18" s="1"/>
  <c r="AC104" i="18"/>
  <c r="AC116" i="18" s="1"/>
  <c r="S104" i="18"/>
  <c r="U116" i="18"/>
  <c r="AB811" i="1"/>
  <c r="AB817" i="1" s="1"/>
  <c r="S811" i="1"/>
  <c r="T817" i="1"/>
  <c r="AB64" i="1"/>
  <c r="AB32" i="1"/>
  <c r="Z86" i="1"/>
  <c r="AC37" i="1"/>
  <c r="U36" i="17"/>
  <c r="AC36" i="17" s="1"/>
  <c r="AC20" i="1"/>
  <c r="U24" i="17"/>
  <c r="AC24" i="17" s="1"/>
  <c r="AC25" i="1"/>
  <c r="AB57" i="1"/>
  <c r="AB71" i="1"/>
  <c r="Z127" i="1"/>
  <c r="AC52" i="1"/>
  <c r="AB58" i="1"/>
  <c r="AC61" i="1"/>
  <c r="S387" i="1"/>
  <c r="S396" i="1" s="1"/>
  <c r="AC387" i="1"/>
  <c r="AC396" i="1" s="1"/>
  <c r="T62" i="1"/>
  <c r="AB19" i="1"/>
  <c r="U65" i="17"/>
  <c r="AC65" i="17" s="1"/>
  <c r="AC66" i="1"/>
  <c r="Z578" i="1"/>
  <c r="S579" i="1"/>
  <c r="Z174" i="1"/>
  <c r="Z162" i="1"/>
  <c r="AA310" i="1"/>
  <c r="AH310" i="1" s="1"/>
  <c r="AI310" i="1"/>
  <c r="AA99" i="1"/>
  <c r="AH99" i="1" s="1"/>
  <c r="AI99" i="1"/>
  <c r="AA220" i="1"/>
  <c r="Z220" i="1"/>
  <c r="AI220" i="1" s="1"/>
  <c r="AI140" i="1"/>
  <c r="AA140" i="1"/>
  <c r="AH140" i="1" s="1"/>
  <c r="W39" i="17"/>
  <c r="W74" i="1"/>
  <c r="AI930" i="1"/>
  <c r="AA930" i="1"/>
  <c r="Q295" i="1"/>
  <c r="Z648" i="1"/>
  <c r="AB396" i="1"/>
  <c r="AA109" i="1"/>
  <c r="AH109" i="1" s="1"/>
  <c r="AI109" i="1"/>
  <c r="S951" i="1"/>
  <c r="T963" i="1"/>
  <c r="AB951" i="1"/>
  <c r="AB963" i="1" s="1"/>
  <c r="Z875" i="1"/>
  <c r="S876" i="1"/>
  <c r="Z106" i="18"/>
  <c r="AI106" i="18" s="1"/>
  <c r="AA106" i="18"/>
  <c r="J58" i="1"/>
  <c r="AA503" i="1"/>
  <c r="AH503" i="1" s="1"/>
  <c r="AI503" i="1"/>
  <c r="AC142" i="1"/>
  <c r="J50" i="17"/>
  <c r="Q51" i="1"/>
  <c r="M68" i="1"/>
  <c r="AH589" i="1"/>
  <c r="AC698" i="1"/>
  <c r="AI146" i="18"/>
  <c r="AH893" i="1"/>
  <c r="AH895" i="1" s="1"/>
  <c r="AA895" i="1"/>
  <c r="AH718" i="1"/>
  <c r="Z200" i="18"/>
  <c r="AB200" i="18"/>
  <c r="T49" i="17"/>
  <c r="AB49" i="17" s="1"/>
  <c r="Z214" i="18"/>
  <c r="S160" i="18"/>
  <c r="V172" i="18"/>
  <c r="V224" i="18" s="1"/>
  <c r="T172" i="18"/>
  <c r="AB168" i="18"/>
  <c r="S168" i="18"/>
  <c r="Z168" i="18" s="1"/>
  <c r="AB17" i="18"/>
  <c r="M599" i="1"/>
  <c r="M22" i="1"/>
  <c r="S95" i="18"/>
  <c r="T98" i="18"/>
  <c r="S538" i="1"/>
  <c r="Z538" i="1" s="1"/>
  <c r="J442" i="1"/>
  <c r="J448" i="1" s="1"/>
  <c r="J449" i="1" s="1"/>
  <c r="J57" i="1"/>
  <c r="AC501" i="1"/>
  <c r="AC505" i="1" s="1"/>
  <c r="U505" i="1"/>
  <c r="S501" i="1"/>
  <c r="AC59" i="18"/>
  <c r="M150" i="18"/>
  <c r="M72" i="17"/>
  <c r="AD72" i="17" s="1"/>
  <c r="AA206" i="18"/>
  <c r="AD218" i="18"/>
  <c r="U789" i="1"/>
  <c r="AC779" i="1"/>
  <c r="AC789" i="1" s="1"/>
  <c r="U62" i="17"/>
  <c r="AC62" i="17" s="1"/>
  <c r="AC63" i="1"/>
  <c r="AB60" i="1"/>
  <c r="AB28" i="1"/>
  <c r="AC35" i="1"/>
  <c r="U16" i="17"/>
  <c r="AC16" i="17" s="1"/>
  <c r="AC17" i="1"/>
  <c r="AB37" i="1"/>
  <c r="T36" i="17"/>
  <c r="AB36" i="17" s="1"/>
  <c r="AC72" i="1"/>
  <c r="AC29" i="1"/>
  <c r="AB51" i="1"/>
  <c r="AB29" i="1"/>
  <c r="U19" i="1"/>
  <c r="T15" i="17"/>
  <c r="AB15" i="17" s="1"/>
  <c r="AC58" i="1"/>
  <c r="AC45" i="1"/>
  <c r="AB36" i="1"/>
  <c r="T35" i="17"/>
  <c r="AB35" i="17" s="1"/>
  <c r="AC60" i="1"/>
  <c r="AI403" i="1"/>
  <c r="AA403" i="1"/>
  <c r="AH403" i="1" s="1"/>
  <c r="AA134" i="1"/>
  <c r="AH134" i="1" s="1"/>
  <c r="AI134" i="1"/>
  <c r="AI119" i="1"/>
  <c r="AA119" i="1"/>
  <c r="AA133" i="1"/>
  <c r="AH133" i="1" s="1"/>
  <c r="AI133" i="1"/>
  <c r="S35" i="1"/>
  <c r="O676" i="1"/>
  <c r="O677" i="1" s="1"/>
  <c r="AH195" i="18"/>
  <c r="AI504" i="1"/>
  <c r="AA504" i="1"/>
  <c r="AH504" i="1" s="1"/>
  <c r="Z337" i="1"/>
  <c r="S338" i="1"/>
  <c r="Z846" i="1"/>
  <c r="Z935" i="1"/>
  <c r="AH873" i="1"/>
  <c r="AH146" i="18"/>
  <c r="AC890" i="1"/>
  <c r="T71" i="18"/>
  <c r="AB71" i="18" s="1"/>
  <c r="AC44" i="1"/>
  <c r="S169" i="18"/>
  <c r="Z169" i="18" s="1"/>
  <c r="AA169" i="18" s="1"/>
  <c r="Q69" i="18"/>
  <c r="S163" i="18"/>
  <c r="AC163" i="18"/>
  <c r="AC172" i="18" s="1"/>
  <c r="U172" i="18"/>
  <c r="L222" i="1"/>
  <c r="Q170" i="1"/>
  <c r="L22" i="1"/>
  <c r="Q278" i="1"/>
  <c r="J290" i="1"/>
  <c r="J56" i="1"/>
  <c r="AC464" i="1"/>
  <c r="S464" i="1"/>
  <c r="S42" i="18"/>
  <c r="AB510" i="1"/>
  <c r="AB519" i="1" s="1"/>
  <c r="T519" i="1"/>
  <c r="S510" i="1"/>
  <c r="AC185" i="18"/>
  <c r="S185" i="18"/>
  <c r="U190" i="18"/>
  <c r="Q28" i="18"/>
  <c r="K150" i="18"/>
  <c r="AC738" i="1"/>
  <c r="AC744" i="1" s="1"/>
  <c r="S738" i="1"/>
  <c r="U744" i="1"/>
  <c r="U25" i="17"/>
  <c r="AC25" i="17" s="1"/>
  <c r="AC26" i="1"/>
  <c r="AB61" i="1"/>
  <c r="AB38" i="1"/>
  <c r="U30" i="17"/>
  <c r="AC30" i="17" s="1"/>
  <c r="AC31" i="1"/>
  <c r="U26" i="17"/>
  <c r="AC26" i="17" s="1"/>
  <c r="AC27" i="1"/>
  <c r="AB47" i="1"/>
  <c r="T30" i="17"/>
  <c r="AB30" i="17" s="1"/>
  <c r="AB31" i="1"/>
  <c r="AC67" i="1"/>
  <c r="AH132" i="1"/>
  <c r="AA332" i="1"/>
  <c r="AC338" i="1"/>
  <c r="AC33" i="1"/>
  <c r="AB72" i="1"/>
  <c r="AC42" i="1"/>
  <c r="AB53" i="1"/>
  <c r="T52" i="17"/>
  <c r="AB52" i="17" s="1"/>
  <c r="AC53" i="1"/>
  <c r="U52" i="17"/>
  <c r="AC52" i="17" s="1"/>
  <c r="AC47" i="1"/>
  <c r="AC57" i="1"/>
  <c r="AI783" i="1"/>
  <c r="AA783" i="1"/>
  <c r="AH783" i="1" s="1"/>
  <c r="Z945" i="1"/>
  <c r="S949" i="1"/>
  <c r="AI102" i="1"/>
  <c r="AA102" i="1"/>
  <c r="AH102" i="1" s="1"/>
  <c r="AI126" i="1"/>
  <c r="AA126" i="1"/>
  <c r="AI112" i="1"/>
  <c r="AA112" i="1"/>
  <c r="AH112" i="1" s="1"/>
  <c r="AI799" i="1"/>
  <c r="AI803" i="1" s="1"/>
  <c r="Z803" i="1"/>
  <c r="AA799" i="1"/>
  <c r="Q43" i="1"/>
  <c r="AA482" i="1"/>
  <c r="AH482" i="1" s="1"/>
  <c r="AI482" i="1"/>
  <c r="J37" i="1"/>
  <c r="AH820" i="1"/>
  <c r="AH822" i="1" s="1"/>
  <c r="AA822" i="1"/>
  <c r="AI121" i="18"/>
  <c r="AH967" i="1"/>
  <c r="AH968" i="1" s="1"/>
  <c r="AA968" i="1"/>
  <c r="AA196" i="18"/>
  <c r="AH196" i="18" s="1"/>
  <c r="AA880" i="1"/>
  <c r="Z890" i="1"/>
  <c r="AI880" i="1"/>
  <c r="Z797" i="1"/>
  <c r="J675" i="1"/>
  <c r="J70" i="1"/>
  <c r="J172" i="18"/>
  <c r="Q14" i="18"/>
  <c r="AC88" i="18"/>
  <c r="U98" i="18"/>
  <c r="S88" i="18"/>
  <c r="O21" i="17"/>
  <c r="L40" i="1"/>
  <c r="J52" i="1"/>
  <c r="J876" i="1"/>
  <c r="AC487" i="1"/>
  <c r="AC491" i="1" s="1"/>
  <c r="S487" i="1"/>
  <c r="J34" i="1"/>
  <c r="J50" i="1"/>
  <c r="J949" i="1"/>
  <c r="AC522" i="1"/>
  <c r="AC524" i="1" s="1"/>
  <c r="S522" i="1"/>
  <c r="U524" i="1"/>
  <c r="Q66" i="18"/>
  <c r="S132" i="18"/>
  <c r="AC132" i="18"/>
  <c r="AC144" i="18" s="1"/>
  <c r="U144" i="18"/>
  <c r="Q60" i="18"/>
  <c r="J218" i="18"/>
  <c r="Q57" i="18"/>
  <c r="AC43" i="1"/>
  <c r="AC39" i="1"/>
  <c r="AB52" i="1"/>
  <c r="AB70" i="1"/>
  <c r="T69" i="17"/>
  <c r="AB69" i="17" s="1"/>
  <c r="AB35" i="1"/>
  <c r="AC59" i="1"/>
  <c r="AC46" i="1"/>
  <c r="U36" i="1"/>
  <c r="S20" i="1"/>
  <c r="Z94" i="1"/>
  <c r="AC598" i="1"/>
  <c r="AA595" i="1"/>
  <c r="U50" i="17"/>
  <c r="AC50" i="17" s="1"/>
  <c r="AC51" i="1"/>
  <c r="AB46" i="1"/>
  <c r="T45" i="17"/>
  <c r="AB45" i="17" s="1"/>
  <c r="T62" i="17"/>
  <c r="AB62" i="17" s="1"/>
  <c r="AB63" i="1"/>
  <c r="AB24" i="1"/>
  <c r="U71" i="1"/>
  <c r="T65" i="17"/>
  <c r="AB65" i="17" s="1"/>
  <c r="AB66" i="1"/>
  <c r="S779" i="1"/>
  <c r="AB430" i="1"/>
  <c r="S430" i="1"/>
  <c r="T442" i="1"/>
  <c r="T64" i="17"/>
  <c r="AB64" i="17" s="1"/>
  <c r="AB65" i="1"/>
  <c r="AB30" i="1"/>
  <c r="AC70" i="1"/>
  <c r="U37" i="17"/>
  <c r="AC37" i="17" s="1"/>
  <c r="AC38" i="1"/>
  <c r="Z308" i="1"/>
  <c r="AA597" i="1"/>
  <c r="AH597" i="1" s="1"/>
  <c r="AB598" i="1"/>
  <c r="Z478" i="1"/>
  <c r="S491" i="1"/>
  <c r="AA105" i="1"/>
  <c r="AH105" i="1" s="1"/>
  <c r="AI105" i="1"/>
  <c r="AI136" i="1"/>
  <c r="AA136" i="1"/>
  <c r="AH136" i="1" s="1"/>
  <c r="AA388" i="1"/>
  <c r="AH388" i="1" s="1"/>
  <c r="AI388" i="1"/>
  <c r="AC951" i="1"/>
  <c r="AC963" i="1" s="1"/>
  <c r="U963" i="1"/>
  <c r="U969" i="1" s="1"/>
  <c r="AB45" i="1"/>
  <c r="T44" i="17"/>
  <c r="AB44" i="17" s="1"/>
  <c r="AI218" i="1"/>
  <c r="AI221" i="1" s="1"/>
  <c r="Z221" i="1"/>
  <c r="J61" i="1"/>
  <c r="AI138" i="1"/>
  <c r="AA138" i="1"/>
  <c r="AH138" i="1" s="1"/>
  <c r="Z400" i="1"/>
  <c r="S414" i="1"/>
  <c r="AB50" i="1"/>
  <c r="AH121" i="18"/>
  <c r="AH614" i="1"/>
  <c r="AA185" i="1"/>
  <c r="AH185" i="1" s="1"/>
  <c r="J789" i="1"/>
  <c r="U50" i="1"/>
  <c r="S935" i="1"/>
  <c r="Z37" i="18" l="1"/>
  <c r="AA37" i="18" s="1"/>
  <c r="AI968" i="1"/>
  <c r="AC935" i="1"/>
  <c r="AC969" i="1" s="1"/>
  <c r="AI856" i="1"/>
  <c r="AA856" i="1"/>
  <c r="AH856" i="1" s="1"/>
  <c r="S724" i="1"/>
  <c r="S716" i="1"/>
  <c r="AA690" i="1"/>
  <c r="AH690" i="1" s="1"/>
  <c r="T13" i="17"/>
  <c r="AB13" i="17" s="1"/>
  <c r="AI788" i="1"/>
  <c r="AA788" i="1"/>
  <c r="AH788" i="1" s="1"/>
  <c r="U14" i="17"/>
  <c r="AC14" i="17" s="1"/>
  <c r="AB17" i="1"/>
  <c r="J823" i="1"/>
  <c r="J824" i="1" s="1"/>
  <c r="I824" i="1" s="1"/>
  <c r="Q824" i="1" s="1"/>
  <c r="AB823" i="1"/>
  <c r="J61" i="17"/>
  <c r="R73" i="17"/>
  <c r="AA737" i="1"/>
  <c r="AH737" i="1" s="1"/>
  <c r="Q67" i="17"/>
  <c r="T24" i="17"/>
  <c r="AB24" i="17" s="1"/>
  <c r="AB676" i="1"/>
  <c r="V19" i="17"/>
  <c r="Z612" i="1"/>
  <c r="P39" i="17"/>
  <c r="AB27" i="1"/>
  <c r="Q25" i="1"/>
  <c r="Z66" i="1"/>
  <c r="AI393" i="1"/>
  <c r="AA393" i="1"/>
  <c r="AH393" i="1" s="1"/>
  <c r="Q27" i="1"/>
  <c r="AB26" i="1"/>
  <c r="U48" i="1"/>
  <c r="AI715" i="1"/>
  <c r="AA715" i="1"/>
  <c r="AH715" i="1" s="1"/>
  <c r="AA958" i="1"/>
  <c r="AH958" i="1" s="1"/>
  <c r="AI958" i="1"/>
  <c r="AA135" i="1"/>
  <c r="AH135" i="1" s="1"/>
  <c r="AI135" i="1"/>
  <c r="AI839" i="1"/>
  <c r="AA839" i="1"/>
  <c r="AH839" i="1" s="1"/>
  <c r="AA334" i="1"/>
  <c r="AH334" i="1" s="1"/>
  <c r="AI334" i="1"/>
  <c r="AI778" i="1"/>
  <c r="AA778" i="1"/>
  <c r="AH778" i="1" s="1"/>
  <c r="AA391" i="1"/>
  <c r="AH391" i="1" s="1"/>
  <c r="AI748" i="1"/>
  <c r="AA748" i="1"/>
  <c r="AH748" i="1" s="1"/>
  <c r="AA706" i="1"/>
  <c r="AH706" i="1" s="1"/>
  <c r="AI706" i="1"/>
  <c r="AA250" i="1"/>
  <c r="AH250" i="1" s="1"/>
  <c r="AI709" i="1"/>
  <c r="AA709" i="1"/>
  <c r="AH709" i="1" s="1"/>
  <c r="AI719" i="1"/>
  <c r="AA719" i="1"/>
  <c r="AH719" i="1" s="1"/>
  <c r="AI735" i="1"/>
  <c r="AA735" i="1"/>
  <c r="AH735" i="1" s="1"/>
  <c r="AI931" i="1"/>
  <c r="AA931" i="1"/>
  <c r="AH931" i="1" s="1"/>
  <c r="AA934" i="1"/>
  <c r="AH934" i="1" s="1"/>
  <c r="AI934" i="1"/>
  <c r="AI416" i="1"/>
  <c r="AA416" i="1"/>
  <c r="AH416" i="1" s="1"/>
  <c r="U40" i="1"/>
  <c r="AB442" i="1"/>
  <c r="T42" i="17"/>
  <c r="AB42" i="17" s="1"/>
  <c r="AC428" i="1"/>
  <c r="P74" i="1"/>
  <c r="J73" i="1"/>
  <c r="Q73" i="1" s="1"/>
  <c r="AC65" i="1"/>
  <c r="AB338" i="1"/>
  <c r="T372" i="1"/>
  <c r="J15" i="17"/>
  <c r="Q15" i="17" s="1"/>
  <c r="S58" i="1"/>
  <c r="Z58" i="1" s="1"/>
  <c r="AA58" i="1" s="1"/>
  <c r="AH58" i="1" s="1"/>
  <c r="J44" i="17"/>
  <c r="U63" i="17"/>
  <c r="AC63" i="17" s="1"/>
  <c r="K73" i="18"/>
  <c r="AC63" i="18"/>
  <c r="J19" i="17"/>
  <c r="Q19" i="17" s="1"/>
  <c r="T51" i="17"/>
  <c r="AB51" i="17" s="1"/>
  <c r="U69" i="17"/>
  <c r="AC69" i="17" s="1"/>
  <c r="U44" i="17"/>
  <c r="AC44" i="17" s="1"/>
  <c r="AD67" i="18"/>
  <c r="N73" i="18"/>
  <c r="AH123" i="18"/>
  <c r="Z295" i="1"/>
  <c r="Q65" i="1"/>
  <c r="V34" i="17"/>
  <c r="V40" i="1"/>
  <c r="S276" i="1"/>
  <c r="Z276" i="1" s="1"/>
  <c r="U148" i="1"/>
  <c r="AI249" i="1"/>
  <c r="AA249" i="1"/>
  <c r="AH249" i="1" s="1"/>
  <c r="AI261" i="1"/>
  <c r="AA261" i="1"/>
  <c r="AH261" i="1" s="1"/>
  <c r="S244" i="1"/>
  <c r="Z244" i="1" s="1"/>
  <c r="T73" i="1"/>
  <c r="S14" i="1"/>
  <c r="S13" i="17" s="1"/>
  <c r="S216" i="1"/>
  <c r="Z216" i="1" s="1"/>
  <c r="T222" i="1"/>
  <c r="V222" i="1"/>
  <c r="S202" i="1"/>
  <c r="S170" i="1"/>
  <c r="J59" i="17"/>
  <c r="U222" i="1"/>
  <c r="Z172" i="1"/>
  <c r="S188" i="1"/>
  <c r="V9" i="17"/>
  <c r="J67" i="18"/>
  <c r="AD130" i="18"/>
  <c r="AC218" i="18"/>
  <c r="J72" i="18"/>
  <c r="Q72" i="18" s="1"/>
  <c r="AA126" i="18"/>
  <c r="AH126" i="18" s="1"/>
  <c r="Z126" i="18"/>
  <c r="S130" i="18"/>
  <c r="Q47" i="18"/>
  <c r="AA128" i="18"/>
  <c r="AH128" i="18" s="1"/>
  <c r="AH130" i="18" s="1"/>
  <c r="Z128" i="18"/>
  <c r="AI128" i="18" s="1"/>
  <c r="J53" i="18"/>
  <c r="Q53" i="18" s="1"/>
  <c r="J21" i="18"/>
  <c r="Q21" i="18" s="1"/>
  <c r="T47" i="18"/>
  <c r="Z51" i="18"/>
  <c r="AA180" i="18"/>
  <c r="AH180" i="18" s="1"/>
  <c r="AA134" i="18"/>
  <c r="AH134" i="18" s="1"/>
  <c r="Z134" i="18"/>
  <c r="AI134" i="18" s="1"/>
  <c r="Z42" i="18"/>
  <c r="AA94" i="18"/>
  <c r="AH94" i="18" s="1"/>
  <c r="AD224" i="18"/>
  <c r="S59" i="18"/>
  <c r="Z59" i="18" s="1"/>
  <c r="M39" i="17"/>
  <c r="AD39" i="17" s="1"/>
  <c r="Z221" i="18"/>
  <c r="AI221" i="18" s="1"/>
  <c r="AC72" i="18"/>
  <c r="S223" i="18"/>
  <c r="V36" i="17"/>
  <c r="U45" i="17"/>
  <c r="AC45" i="17" s="1"/>
  <c r="U42" i="17"/>
  <c r="AC42" i="17" s="1"/>
  <c r="S55" i="18"/>
  <c r="Z55" i="18" s="1"/>
  <c r="J38" i="17"/>
  <c r="Q38" i="17" s="1"/>
  <c r="AH111" i="18"/>
  <c r="AD124" i="18"/>
  <c r="AI217" i="18"/>
  <c r="AA217" i="18"/>
  <c r="AH217" i="18" s="1"/>
  <c r="V64" i="17"/>
  <c r="AA130" i="18"/>
  <c r="Z98" i="1"/>
  <c r="Z114" i="1" s="1"/>
  <c r="S114" i="1"/>
  <c r="Z84" i="1"/>
  <c r="S96" i="1"/>
  <c r="U71" i="17"/>
  <c r="AC71" i="17" s="1"/>
  <c r="S34" i="18"/>
  <c r="Z34" i="18" s="1"/>
  <c r="S50" i="18"/>
  <c r="Z50" i="18" s="1"/>
  <c r="T72" i="18"/>
  <c r="V53" i="18"/>
  <c r="V53" i="17" s="1"/>
  <c r="U53" i="18"/>
  <c r="V71" i="17"/>
  <c r="AH109" i="18"/>
  <c r="AA108" i="18"/>
  <c r="AF75" i="17"/>
  <c r="AH106" i="18"/>
  <c r="AH100" i="18"/>
  <c r="S23" i="18"/>
  <c r="Z23" i="18" s="1"/>
  <c r="M73" i="18"/>
  <c r="S29" i="18"/>
  <c r="Z29" i="18" s="1"/>
  <c r="V29" i="17"/>
  <c r="Z720" i="1"/>
  <c r="Z724" i="1" s="1"/>
  <c r="AC823" i="1"/>
  <c r="T750" i="1"/>
  <c r="U13" i="17"/>
  <c r="AC13" i="17" s="1"/>
  <c r="S15" i="1"/>
  <c r="Z15" i="1" s="1"/>
  <c r="AI15" i="1" s="1"/>
  <c r="S698" i="1"/>
  <c r="AC896" i="1"/>
  <c r="U15" i="17"/>
  <c r="AC15" i="17" s="1"/>
  <c r="T12" i="17"/>
  <c r="AB12" i="17" s="1"/>
  <c r="S42" i="1"/>
  <c r="Z42" i="1" s="1"/>
  <c r="AI42" i="1" s="1"/>
  <c r="AB969" i="1"/>
  <c r="J969" i="1"/>
  <c r="J970" i="1" s="1"/>
  <c r="I970" i="1" s="1"/>
  <c r="Q970" i="1" s="1"/>
  <c r="T969" i="1"/>
  <c r="T970" i="1" s="1"/>
  <c r="AA921" i="1"/>
  <c r="AH921" i="1" s="1"/>
  <c r="AI921" i="1"/>
  <c r="AA933" i="1"/>
  <c r="AH933" i="1" s="1"/>
  <c r="AI933" i="1"/>
  <c r="V58" i="17"/>
  <c r="AH108" i="18"/>
  <c r="V150" i="18"/>
  <c r="AD116" i="18"/>
  <c r="U73" i="1"/>
  <c r="S31" i="1"/>
  <c r="S30" i="17" s="1"/>
  <c r="Z30" i="17" s="1"/>
  <c r="S18" i="1"/>
  <c r="Z18" i="1" s="1"/>
  <c r="AI18" i="1" s="1"/>
  <c r="AI864" i="1"/>
  <c r="AA864" i="1"/>
  <c r="AH864" i="1" s="1"/>
  <c r="AI957" i="1"/>
  <c r="AA957" i="1"/>
  <c r="AH957" i="1" s="1"/>
  <c r="AA653" i="1"/>
  <c r="AH653" i="1" s="1"/>
  <c r="AI653" i="1"/>
  <c r="AI656" i="1" s="1"/>
  <c r="AA259" i="1"/>
  <c r="AH259" i="1" s="1"/>
  <c r="AI259" i="1"/>
  <c r="S547" i="1"/>
  <c r="AA371" i="1"/>
  <c r="AA582" i="1"/>
  <c r="AH582" i="1" s="1"/>
  <c r="AI582" i="1"/>
  <c r="AI327" i="1"/>
  <c r="AA327" i="1"/>
  <c r="AH327" i="1" s="1"/>
  <c r="AI312" i="1"/>
  <c r="AA312" i="1"/>
  <c r="AH312" i="1" s="1"/>
  <c r="AI329" i="1"/>
  <c r="AA329" i="1"/>
  <c r="AH329" i="1" s="1"/>
  <c r="AI360" i="1"/>
  <c r="AA360" i="1"/>
  <c r="AH360" i="1" s="1"/>
  <c r="AI313" i="1"/>
  <c r="AA313" i="1"/>
  <c r="AH313" i="1" s="1"/>
  <c r="AA445" i="1"/>
  <c r="AH445" i="1" s="1"/>
  <c r="AI445" i="1"/>
  <c r="AI427" i="1"/>
  <c r="AA427" i="1"/>
  <c r="AH427" i="1" s="1"/>
  <c r="AA854" i="1"/>
  <c r="AH854" i="1" s="1"/>
  <c r="AI854" i="1"/>
  <c r="AI265" i="1"/>
  <c r="AA265" i="1"/>
  <c r="AH265" i="1" s="1"/>
  <c r="AI586" i="1"/>
  <c r="AA586" i="1"/>
  <c r="AH586" i="1" s="1"/>
  <c r="AI385" i="1"/>
  <c r="AA385" i="1"/>
  <c r="AH385" i="1" s="1"/>
  <c r="AI251" i="1"/>
  <c r="AA251" i="1"/>
  <c r="AH251" i="1" s="1"/>
  <c r="AI356" i="1"/>
  <c r="AA356" i="1"/>
  <c r="AH356" i="1" s="1"/>
  <c r="AI409" i="1"/>
  <c r="AA409" i="1"/>
  <c r="AH409" i="1" s="1"/>
  <c r="AI413" i="1"/>
  <c r="AA413" i="1"/>
  <c r="AH413" i="1" s="1"/>
  <c r="Z461" i="1"/>
  <c r="S473" i="1"/>
  <c r="S771" i="1"/>
  <c r="AI246" i="1"/>
  <c r="AA246" i="1"/>
  <c r="AH246" i="1" s="1"/>
  <c r="S917" i="1"/>
  <c r="AA358" i="1"/>
  <c r="AH358" i="1" s="1"/>
  <c r="AI358" i="1"/>
  <c r="AI317" i="1"/>
  <c r="AA317" i="1"/>
  <c r="AH317" i="1" s="1"/>
  <c r="AI592" i="1"/>
  <c r="AA592" i="1"/>
  <c r="AH592" i="1" s="1"/>
  <c r="AI235" i="1"/>
  <c r="AA235" i="1"/>
  <c r="AH235" i="1" s="1"/>
  <c r="AI330" i="1"/>
  <c r="AA330" i="1"/>
  <c r="AH330" i="1" s="1"/>
  <c r="AA355" i="1"/>
  <c r="AH355" i="1" s="1"/>
  <c r="AI336" i="1"/>
  <c r="AA336" i="1"/>
  <c r="AH336" i="1" s="1"/>
  <c r="AI733" i="1"/>
  <c r="AA733" i="1"/>
  <c r="AH733" i="1" s="1"/>
  <c r="AA258" i="1"/>
  <c r="AH258" i="1" s="1"/>
  <c r="AI258" i="1"/>
  <c r="AI326" i="1"/>
  <c r="AA326" i="1"/>
  <c r="AH326" i="1" s="1"/>
  <c r="AI275" i="1"/>
  <c r="AI276" i="1" s="1"/>
  <c r="AA275" i="1"/>
  <c r="AH275" i="1" s="1"/>
  <c r="AB750" i="1"/>
  <c r="Z832" i="1"/>
  <c r="AA832" i="1" s="1"/>
  <c r="AH832" i="1" s="1"/>
  <c r="S844" i="1"/>
  <c r="J525" i="1"/>
  <c r="J526" i="1" s="1"/>
  <c r="I526" i="1" s="1"/>
  <c r="Q526" i="1" s="1"/>
  <c r="AA369" i="1"/>
  <c r="AH369" i="1" s="1"/>
  <c r="AH371" i="1" s="1"/>
  <c r="AI369" i="1"/>
  <c r="AI371" i="1" s="1"/>
  <c r="AI354" i="1"/>
  <c r="AA354" i="1"/>
  <c r="AH354" i="1" s="1"/>
  <c r="AA186" i="1"/>
  <c r="AH186" i="1" s="1"/>
  <c r="AI186" i="1"/>
  <c r="AA264" i="1"/>
  <c r="AH264" i="1" s="1"/>
  <c r="AI264" i="1"/>
  <c r="AI269" i="1"/>
  <c r="AA269" i="1"/>
  <c r="AH269" i="1" s="1"/>
  <c r="S598" i="1"/>
  <c r="Z596" i="1"/>
  <c r="AA363" i="1"/>
  <c r="AH363" i="1" s="1"/>
  <c r="AI363" i="1"/>
  <c r="AA309" i="1"/>
  <c r="AH309" i="1" s="1"/>
  <c r="AI309" i="1"/>
  <c r="AI691" i="1"/>
  <c r="AA691" i="1"/>
  <c r="AH691" i="1" s="1"/>
  <c r="AI590" i="1"/>
  <c r="AA590" i="1"/>
  <c r="AH590" i="1" s="1"/>
  <c r="S320" i="1"/>
  <c r="Z262" i="1"/>
  <c r="AC222" i="1"/>
  <c r="AD22" i="1"/>
  <c r="AD74" i="1" s="1"/>
  <c r="Z96" i="1"/>
  <c r="J25" i="17"/>
  <c r="Q25" i="17" s="1"/>
  <c r="J16" i="17"/>
  <c r="Q16" i="17" s="1"/>
  <c r="T22" i="1"/>
  <c r="V17" i="17"/>
  <c r="Z88" i="18"/>
  <c r="S11" i="18"/>
  <c r="Z11" i="18" s="1"/>
  <c r="S18" i="18"/>
  <c r="Z18" i="18" s="1"/>
  <c r="S27" i="18"/>
  <c r="Z27" i="18" s="1"/>
  <c r="S19" i="18"/>
  <c r="Z19" i="18" s="1"/>
  <c r="S9" i="18"/>
  <c r="Z9" i="18" s="1"/>
  <c r="S14" i="18"/>
  <c r="Z14" i="18" s="1"/>
  <c r="T39" i="18"/>
  <c r="J52" i="17"/>
  <c r="U67" i="18"/>
  <c r="S46" i="18"/>
  <c r="Z46" i="18" s="1"/>
  <c r="S31" i="18"/>
  <c r="Z31" i="18" s="1"/>
  <c r="S12" i="18"/>
  <c r="Z12" i="18" s="1"/>
  <c r="Z89" i="18"/>
  <c r="AI89" i="18" s="1"/>
  <c r="AA89" i="18"/>
  <c r="AH89" i="18" s="1"/>
  <c r="S32" i="18"/>
  <c r="Z32" i="18" s="1"/>
  <c r="Z52" i="18"/>
  <c r="AI52" i="18" s="1"/>
  <c r="AC29" i="18"/>
  <c r="AC39" i="18" s="1"/>
  <c r="S204" i="18"/>
  <c r="S49" i="18"/>
  <c r="Z49" i="18" s="1"/>
  <c r="AD98" i="18"/>
  <c r="AB41" i="18"/>
  <c r="AB23" i="18"/>
  <c r="AB39" i="18" s="1"/>
  <c r="AB172" i="18"/>
  <c r="AH110" i="18"/>
  <c r="S38" i="18"/>
  <c r="Z38" i="18" s="1"/>
  <c r="AA38" i="18" s="1"/>
  <c r="AH38" i="18" s="1"/>
  <c r="Z35" i="18"/>
  <c r="AA35" i="18" s="1"/>
  <c r="AH35" i="18" s="1"/>
  <c r="V51" i="17"/>
  <c r="U47" i="18"/>
  <c r="S28" i="18"/>
  <c r="Z28" i="18" s="1"/>
  <c r="Z105" i="18"/>
  <c r="AI105" i="18" s="1"/>
  <c r="AA105" i="18"/>
  <c r="AH105" i="18" s="1"/>
  <c r="S44" i="18"/>
  <c r="Z44" i="18" s="1"/>
  <c r="AD144" i="18"/>
  <c r="V72" i="18"/>
  <c r="V72" i="17" s="1"/>
  <c r="V39" i="18"/>
  <c r="S36" i="18"/>
  <c r="Z36" i="18" s="1"/>
  <c r="AA36" i="18" s="1"/>
  <c r="AH36" i="18" s="1"/>
  <c r="AA136" i="18"/>
  <c r="AH136" i="18" s="1"/>
  <c r="Z136" i="18"/>
  <c r="AI136" i="18" s="1"/>
  <c r="S69" i="18"/>
  <c r="Z69" i="18" s="1"/>
  <c r="S66" i="18"/>
  <c r="Z66" i="18" s="1"/>
  <c r="AI66" i="18" s="1"/>
  <c r="T66" i="17"/>
  <c r="AB66" i="17" s="1"/>
  <c r="AC190" i="18"/>
  <c r="AC224" i="18" s="1"/>
  <c r="AC98" i="18"/>
  <c r="AC150" i="18" s="1"/>
  <c r="T38" i="17"/>
  <c r="AB38" i="17" s="1"/>
  <c r="U39" i="18"/>
  <c r="S10" i="18"/>
  <c r="Z10" i="18" s="1"/>
  <c r="Z133" i="18"/>
  <c r="S56" i="18"/>
  <c r="Z56" i="18" s="1"/>
  <c r="AA56" i="18" s="1"/>
  <c r="AH56" i="18" s="1"/>
  <c r="S45" i="18"/>
  <c r="Z45" i="18" s="1"/>
  <c r="AI179" i="18"/>
  <c r="S198" i="18"/>
  <c r="U72" i="18"/>
  <c r="V43" i="18"/>
  <c r="V43" i="17" s="1"/>
  <c r="J18" i="17"/>
  <c r="Q18" i="17" s="1"/>
  <c r="T67" i="18"/>
  <c r="S63" i="18"/>
  <c r="Z63" i="18" s="1"/>
  <c r="AI63" i="18" s="1"/>
  <c r="AA140" i="18"/>
  <c r="AH140" i="18" s="1"/>
  <c r="Z140" i="18"/>
  <c r="AI140" i="18" s="1"/>
  <c r="S33" i="18"/>
  <c r="Z33" i="18" s="1"/>
  <c r="T53" i="18"/>
  <c r="T53" i="17" s="1"/>
  <c r="V57" i="17"/>
  <c r="V67" i="18"/>
  <c r="AC57" i="18"/>
  <c r="AI890" i="1"/>
  <c r="AC448" i="1"/>
  <c r="Q38" i="1"/>
  <c r="V296" i="1"/>
  <c r="T599" i="1"/>
  <c r="T600" i="1" s="1"/>
  <c r="AD21" i="17"/>
  <c r="AB366" i="1"/>
  <c r="V68" i="1"/>
  <c r="Q19" i="1"/>
  <c r="AC473" i="1"/>
  <c r="Q20" i="1"/>
  <c r="S53" i="1"/>
  <c r="S52" i="17" s="1"/>
  <c r="Z52" i="17" s="1"/>
  <c r="S24" i="1"/>
  <c r="Z24" i="1" s="1"/>
  <c r="AI24" i="1" s="1"/>
  <c r="Z37" i="1"/>
  <c r="AA37" i="1" s="1"/>
  <c r="AH37" i="1" s="1"/>
  <c r="J372" i="1"/>
  <c r="AA730" i="1"/>
  <c r="U296" i="1"/>
  <c r="T677" i="1"/>
  <c r="AI544" i="1"/>
  <c r="AA544" i="1"/>
  <c r="AH544" i="1" s="1"/>
  <c r="AI432" i="1"/>
  <c r="AA432" i="1"/>
  <c r="AH432" i="1" s="1"/>
  <c r="AI281" i="1"/>
  <c r="AA281" i="1"/>
  <c r="AH281" i="1" s="1"/>
  <c r="S12" i="1"/>
  <c r="Z12" i="1" s="1"/>
  <c r="AI238" i="1"/>
  <c r="S10" i="1"/>
  <c r="Z10" i="1" s="1"/>
  <c r="AA10" i="1" s="1"/>
  <c r="AH10" i="1" s="1"/>
  <c r="Z209" i="1"/>
  <c r="S61" i="1"/>
  <c r="Z61" i="1" s="1"/>
  <c r="AA61" i="1" s="1"/>
  <c r="AH61" i="1" s="1"/>
  <c r="Z195" i="1"/>
  <c r="S47" i="1"/>
  <c r="Z47" i="1" s="1"/>
  <c r="AA47" i="1" s="1"/>
  <c r="AH47" i="1" s="1"/>
  <c r="Z196" i="1"/>
  <c r="AB320" i="1"/>
  <c r="S13" i="1"/>
  <c r="Z13" i="1" s="1"/>
  <c r="AI13" i="1" s="1"/>
  <c r="AI205" i="1"/>
  <c r="AC372" i="1"/>
  <c r="AI89" i="1"/>
  <c r="AA89" i="1"/>
  <c r="AH89" i="1" s="1"/>
  <c r="S11" i="1"/>
  <c r="Z11" i="1" s="1"/>
  <c r="AI11" i="1" s="1"/>
  <c r="AA165" i="1"/>
  <c r="AH165" i="1" s="1"/>
  <c r="AI165" i="1"/>
  <c r="AI158" i="1"/>
  <c r="AA158" i="1"/>
  <c r="AH158" i="1" s="1"/>
  <c r="U54" i="1"/>
  <c r="AC148" i="1"/>
  <c r="AA85" i="1"/>
  <c r="AH85" i="1" s="1"/>
  <c r="AI90" i="1"/>
  <c r="AA90" i="1"/>
  <c r="AH90" i="1" s="1"/>
  <c r="AA16" i="1"/>
  <c r="AH16" i="1" s="1"/>
  <c r="AI16" i="1"/>
  <c r="AA87" i="1"/>
  <c r="AH87" i="1" s="1"/>
  <c r="AC41" i="18"/>
  <c r="AC47" i="18" s="1"/>
  <c r="T59" i="17"/>
  <c r="AB59" i="17" s="1"/>
  <c r="U21" i="18"/>
  <c r="S70" i="18"/>
  <c r="Z70" i="18" s="1"/>
  <c r="AI70" i="18" s="1"/>
  <c r="V41" i="17"/>
  <c r="S57" i="18"/>
  <c r="S41" i="18"/>
  <c r="T21" i="18"/>
  <c r="V21" i="18"/>
  <c r="S17" i="18"/>
  <c r="Z17" i="18" s="1"/>
  <c r="AA137" i="18"/>
  <c r="AH137" i="18" s="1"/>
  <c r="S60" i="18"/>
  <c r="Z60" i="18" s="1"/>
  <c r="S58" i="18"/>
  <c r="Z58" i="18" s="1"/>
  <c r="J65" i="17"/>
  <c r="Q65" i="18"/>
  <c r="Z95" i="18"/>
  <c r="Z96" i="18"/>
  <c r="AI96" i="18" s="1"/>
  <c r="Z87" i="18"/>
  <c r="AI87" i="18" s="1"/>
  <c r="Z91" i="18"/>
  <c r="AI91" i="18" s="1"/>
  <c r="Z162" i="18"/>
  <c r="AI907" i="1"/>
  <c r="AA907" i="1"/>
  <c r="AI915" i="1"/>
  <c r="AA915" i="1"/>
  <c r="AH915" i="1" s="1"/>
  <c r="AB67" i="18"/>
  <c r="J17" i="17"/>
  <c r="Q17" i="17" s="1"/>
  <c r="S870" i="1"/>
  <c r="S896" i="1" s="1"/>
  <c r="S897" i="1" s="1"/>
  <c r="Q37" i="17"/>
  <c r="AA793" i="1"/>
  <c r="AI793" i="1"/>
  <c r="AI797" i="1" s="1"/>
  <c r="T57" i="17"/>
  <c r="AB57" i="17" s="1"/>
  <c r="AI720" i="1"/>
  <c r="J750" i="1"/>
  <c r="J751" i="1" s="1"/>
  <c r="I751" i="1" s="1"/>
  <c r="Q751" i="1" s="1"/>
  <c r="J29" i="17"/>
  <c r="Q29" i="17" s="1"/>
  <c r="AA661" i="1"/>
  <c r="AH661" i="1" s="1"/>
  <c r="AI661" i="1"/>
  <c r="S44" i="1"/>
  <c r="Z44" i="1" s="1"/>
  <c r="AI44" i="1" s="1"/>
  <c r="S650" i="1"/>
  <c r="S676" i="1" s="1"/>
  <c r="AB896" i="1"/>
  <c r="AI406" i="1"/>
  <c r="AA406" i="1"/>
  <c r="AH406" i="1" s="1"/>
  <c r="AI866" i="1"/>
  <c r="AA866" i="1"/>
  <c r="AH866" i="1" s="1"/>
  <c r="AA412" i="1"/>
  <c r="AH412" i="1" s="1"/>
  <c r="AI412" i="1"/>
  <c r="AC675" i="1"/>
  <c r="AC676" i="1" s="1"/>
  <c r="AA674" i="1"/>
  <c r="T50" i="17"/>
  <c r="AB50" i="17" s="1"/>
  <c r="AB53" i="17" s="1"/>
  <c r="J599" i="1"/>
  <c r="AA576" i="1"/>
  <c r="AH576" i="1" s="1"/>
  <c r="AB579" i="1"/>
  <c r="AB599" i="1" s="1"/>
  <c r="U38" i="17"/>
  <c r="AC38" i="17" s="1"/>
  <c r="J46" i="17"/>
  <c r="T34" i="17"/>
  <c r="AB34" i="17" s="1"/>
  <c r="U41" i="17"/>
  <c r="AC41" i="17" s="1"/>
  <c r="U66" i="17"/>
  <c r="AC66" i="17" s="1"/>
  <c r="AC519" i="1"/>
  <c r="AB491" i="1"/>
  <c r="AB525" i="1" s="1"/>
  <c r="T48" i="1"/>
  <c r="Z419" i="1"/>
  <c r="Z422" i="1" s="1"/>
  <c r="S422" i="1"/>
  <c r="I449" i="1"/>
  <c r="Q449" i="1" s="1"/>
  <c r="Z25" i="1"/>
  <c r="AA25" i="1" s="1"/>
  <c r="AH25" i="1" s="1"/>
  <c r="J30" i="17"/>
  <c r="Q30" i="17" s="1"/>
  <c r="T71" i="17"/>
  <c r="AB71" i="17" s="1"/>
  <c r="T60" i="17"/>
  <c r="AB60" i="17" s="1"/>
  <c r="AD39" i="18"/>
  <c r="AD73" i="18" s="1"/>
  <c r="T46" i="17"/>
  <c r="AB46" i="17" s="1"/>
  <c r="T28" i="17"/>
  <c r="AB28" i="17" s="1"/>
  <c r="T27" i="17"/>
  <c r="AB27" i="17" s="1"/>
  <c r="U32" i="17"/>
  <c r="AC32" i="17" s="1"/>
  <c r="T33" i="17"/>
  <c r="AB33" i="17" s="1"/>
  <c r="T29" i="17"/>
  <c r="AB29" i="17" s="1"/>
  <c r="AC53" i="18"/>
  <c r="U43" i="17"/>
  <c r="AC43" i="17" s="1"/>
  <c r="U23" i="17"/>
  <c r="AC23" i="17" s="1"/>
  <c r="T897" i="1"/>
  <c r="T823" i="1"/>
  <c r="AI747" i="1"/>
  <c r="AA747" i="1"/>
  <c r="AH747" i="1" s="1"/>
  <c r="Q35" i="17"/>
  <c r="U372" i="1"/>
  <c r="S366" i="1"/>
  <c r="Z341" i="1"/>
  <c r="Z346" i="1" s="1"/>
  <c r="S346" i="1"/>
  <c r="J34" i="17"/>
  <c r="Q34" i="17" s="1"/>
  <c r="V525" i="1"/>
  <c r="AA289" i="1"/>
  <c r="AH289" i="1" s="1"/>
  <c r="T296" i="1"/>
  <c r="Z267" i="1"/>
  <c r="S270" i="1"/>
  <c r="Z270" i="1" s="1"/>
  <c r="S45" i="1"/>
  <c r="Z45" i="1" s="1"/>
  <c r="AA45" i="1" s="1"/>
  <c r="AH45" i="1" s="1"/>
  <c r="AA257" i="1"/>
  <c r="AI295" i="1"/>
  <c r="S290" i="1"/>
  <c r="Z278" i="1"/>
  <c r="AI278" i="1" s="1"/>
  <c r="K297" i="1"/>
  <c r="AI424" i="1"/>
  <c r="AA424" i="1"/>
  <c r="AH654" i="1"/>
  <c r="AA656" i="1"/>
  <c r="AB290" i="1"/>
  <c r="AB296" i="1" s="1"/>
  <c r="Z164" i="1"/>
  <c r="AA341" i="1"/>
  <c r="AI311" i="1"/>
  <c r="AA311" i="1"/>
  <c r="AH311" i="1" s="1"/>
  <c r="Z426" i="1"/>
  <c r="Z428" i="1" s="1"/>
  <c r="S52" i="1"/>
  <c r="Z213" i="1"/>
  <c r="S65" i="1"/>
  <c r="AA701" i="1"/>
  <c r="AI701" i="1"/>
  <c r="AI716" i="1" s="1"/>
  <c r="Z716" i="1"/>
  <c r="AI851" i="1"/>
  <c r="AA851" i="1"/>
  <c r="AH851" i="1" s="1"/>
  <c r="AI240" i="1"/>
  <c r="AA240" i="1"/>
  <c r="AH240" i="1" s="1"/>
  <c r="AA357" i="1"/>
  <c r="AH357" i="1" s="1"/>
  <c r="AI357" i="1"/>
  <c r="AA315" i="1"/>
  <c r="AH315" i="1" s="1"/>
  <c r="AI315" i="1"/>
  <c r="AI433" i="1"/>
  <c r="AA433" i="1"/>
  <c r="AH433" i="1" s="1"/>
  <c r="S43" i="1"/>
  <c r="Z43" i="1" s="1"/>
  <c r="AI43" i="1" s="1"/>
  <c r="AI215" i="1"/>
  <c r="AA215" i="1"/>
  <c r="AH215" i="1" s="1"/>
  <c r="U28" i="17"/>
  <c r="AC28" i="17" s="1"/>
  <c r="U31" i="17"/>
  <c r="AC31" i="17" s="1"/>
  <c r="T14" i="17"/>
  <c r="AB14" i="17" s="1"/>
  <c r="T10" i="17"/>
  <c r="AB10" i="17" s="1"/>
  <c r="U51" i="17"/>
  <c r="AC51" i="17" s="1"/>
  <c r="AA51" i="18"/>
  <c r="AH51" i="18" s="1"/>
  <c r="Z285" i="1"/>
  <c r="S63" i="1"/>
  <c r="S27" i="1"/>
  <c r="AA159" i="1"/>
  <c r="AH159" i="1" s="1"/>
  <c r="AI159" i="1"/>
  <c r="AB116" i="18"/>
  <c r="AB188" i="1"/>
  <c r="AB222" i="1" s="1"/>
  <c r="AI760" i="1"/>
  <c r="AA760" i="1"/>
  <c r="AH760" i="1" s="1"/>
  <c r="AI833" i="1"/>
  <c r="AA833" i="1"/>
  <c r="AI669" i="1"/>
  <c r="AA669" i="1"/>
  <c r="Z670" i="1"/>
  <c r="Z521" i="1"/>
  <c r="S70" i="1"/>
  <c r="Z70" i="1" s="1"/>
  <c r="AA70" i="1" s="1"/>
  <c r="I47" i="17"/>
  <c r="P47" i="18"/>
  <c r="AA631" i="1"/>
  <c r="AI631" i="1"/>
  <c r="AI642" i="1" s="1"/>
  <c r="Z642" i="1"/>
  <c r="AA746" i="1"/>
  <c r="AI746" i="1"/>
  <c r="Z749" i="1"/>
  <c r="AI761" i="1"/>
  <c r="AA761" i="1"/>
  <c r="AH761" i="1" s="1"/>
  <c r="Z518" i="1"/>
  <c r="S67" i="1"/>
  <c r="Z67" i="1" s="1"/>
  <c r="AI67" i="1" s="1"/>
  <c r="Z515" i="1"/>
  <c r="S64" i="1"/>
  <c r="Z64" i="1" s="1"/>
  <c r="AA64" i="1" s="1"/>
  <c r="AH64" i="1" s="1"/>
  <c r="AA477" i="1"/>
  <c r="AH477" i="1" s="1"/>
  <c r="AI477" i="1"/>
  <c r="T525" i="1"/>
  <c r="Q36" i="1"/>
  <c r="S26" i="1"/>
  <c r="S565" i="1"/>
  <c r="AI446" i="1"/>
  <c r="AI447" i="1" s="1"/>
  <c r="AA446" i="1"/>
  <c r="Z447" i="1"/>
  <c r="AA462" i="1"/>
  <c r="AH462" i="1" s="1"/>
  <c r="AI462" i="1"/>
  <c r="AA461" i="1"/>
  <c r="AH461" i="1" s="1"/>
  <c r="AI461" i="1"/>
  <c r="AI507" i="1"/>
  <c r="AA507" i="1"/>
  <c r="AH507" i="1" s="1"/>
  <c r="Z189" i="18"/>
  <c r="AI189" i="18" s="1"/>
  <c r="AA479" i="1"/>
  <c r="AH479" i="1" s="1"/>
  <c r="AI479" i="1"/>
  <c r="AA552" i="1"/>
  <c r="AH552" i="1" s="1"/>
  <c r="AI552" i="1"/>
  <c r="AA550" i="1"/>
  <c r="Z565" i="1"/>
  <c r="AI550" i="1"/>
  <c r="AA553" i="1"/>
  <c r="AH553" i="1" s="1"/>
  <c r="AI553" i="1"/>
  <c r="Z569" i="1"/>
  <c r="S573" i="1"/>
  <c r="AA587" i="1"/>
  <c r="AI587" i="1"/>
  <c r="Z593" i="1"/>
  <c r="Z485" i="1"/>
  <c r="S34" i="1"/>
  <c r="Z34" i="1" s="1"/>
  <c r="AA34" i="1" s="1"/>
  <c r="AH34" i="1" s="1"/>
  <c r="Z693" i="1"/>
  <c r="S17" i="1"/>
  <c r="Z508" i="1"/>
  <c r="S57" i="1"/>
  <c r="Z57" i="1" s="1"/>
  <c r="AI57" i="1" s="1"/>
  <c r="S43" i="18"/>
  <c r="AH869" i="1"/>
  <c r="AA612" i="1"/>
  <c r="Z624" i="1"/>
  <c r="AI612" i="1"/>
  <c r="AI624" i="1" s="1"/>
  <c r="Z511" i="1"/>
  <c r="S60" i="1"/>
  <c r="Z60" i="1" s="1"/>
  <c r="AA60" i="1" s="1"/>
  <c r="AH60" i="1" s="1"/>
  <c r="Z939" i="1"/>
  <c r="S943" i="1"/>
  <c r="AC565" i="1"/>
  <c r="AC599" i="1" s="1"/>
  <c r="AA563" i="1"/>
  <c r="AH563" i="1" s="1"/>
  <c r="AI563" i="1"/>
  <c r="S38" i="1"/>
  <c r="AA559" i="1"/>
  <c r="AH559" i="1" s="1"/>
  <c r="AI559" i="1"/>
  <c r="AI646" i="1"/>
  <c r="AA646" i="1"/>
  <c r="AH646" i="1" s="1"/>
  <c r="Z466" i="1"/>
  <c r="AA557" i="1"/>
  <c r="AH557" i="1" s="1"/>
  <c r="AI557" i="1"/>
  <c r="AA497" i="1"/>
  <c r="AI497" i="1"/>
  <c r="AI499" i="1" s="1"/>
  <c r="Z499" i="1"/>
  <c r="J13" i="17"/>
  <c r="Q13" i="17" s="1"/>
  <c r="O74" i="1"/>
  <c r="O73" i="17" s="1"/>
  <c r="AI204" i="1"/>
  <c r="AA204" i="1"/>
  <c r="J48" i="1"/>
  <c r="Q48" i="1" s="1"/>
  <c r="AI201" i="1"/>
  <c r="AI202" i="1" s="1"/>
  <c r="AA201" i="1"/>
  <c r="AH201" i="1" s="1"/>
  <c r="AI168" i="1"/>
  <c r="AA168" i="1"/>
  <c r="AH168" i="1" s="1"/>
  <c r="K223" i="1"/>
  <c r="S218" i="18"/>
  <c r="AB190" i="18"/>
  <c r="AI208" i="18"/>
  <c r="AI348" i="1"/>
  <c r="AI352" i="1" s="1"/>
  <c r="AA348" i="1"/>
  <c r="Z352" i="1"/>
  <c r="AI232" i="1"/>
  <c r="AA232" i="1"/>
  <c r="N74" i="1"/>
  <c r="N75" i="1" s="1"/>
  <c r="Q33" i="1"/>
  <c r="J32" i="17"/>
  <c r="Q32" i="17" s="1"/>
  <c r="AH295" i="1"/>
  <c r="AA295" i="1"/>
  <c r="AA276" i="1"/>
  <c r="AH272" i="1"/>
  <c r="AH276" i="1" s="1"/>
  <c r="AH190" i="1"/>
  <c r="Z181" i="1"/>
  <c r="S33" i="1"/>
  <c r="Z33" i="1" s="1"/>
  <c r="AI33" i="1" s="1"/>
  <c r="T11" i="17"/>
  <c r="AB11" i="17" s="1"/>
  <c r="U9" i="17"/>
  <c r="AC9" i="17" s="1"/>
  <c r="AB72" i="18"/>
  <c r="AB223" i="18"/>
  <c r="AH221" i="18"/>
  <c r="AB198" i="18"/>
  <c r="AI182" i="18"/>
  <c r="AH182" i="18"/>
  <c r="AH220" i="18"/>
  <c r="AH223" i="18" s="1"/>
  <c r="AA223" i="18"/>
  <c r="AI220" i="18"/>
  <c r="AI223" i="18" s="1"/>
  <c r="Z223" i="18"/>
  <c r="AI209" i="18"/>
  <c r="AA209" i="18"/>
  <c r="AH209" i="18" s="1"/>
  <c r="Z211" i="18"/>
  <c r="AH201" i="18"/>
  <c r="AA204" i="18"/>
  <c r="Z192" i="18"/>
  <c r="AA197" i="18"/>
  <c r="AH197" i="18" s="1"/>
  <c r="AI197" i="18"/>
  <c r="AI187" i="18"/>
  <c r="AA187" i="18"/>
  <c r="AH187" i="18" s="1"/>
  <c r="L39" i="17"/>
  <c r="AI178" i="18"/>
  <c r="AA178" i="18"/>
  <c r="AH178" i="18" s="1"/>
  <c r="T17" i="17"/>
  <c r="AB17" i="17" s="1"/>
  <c r="U17" i="17"/>
  <c r="AC17" i="17" s="1"/>
  <c r="AH198" i="1"/>
  <c r="Z180" i="1"/>
  <c r="S32" i="1"/>
  <c r="Z32" i="1" s="1"/>
  <c r="AA32" i="1" s="1"/>
  <c r="AH32" i="1" s="1"/>
  <c r="Q59" i="1"/>
  <c r="J58" i="17"/>
  <c r="J222" i="1"/>
  <c r="Z187" i="1"/>
  <c r="S39" i="1"/>
  <c r="T223" i="1"/>
  <c r="T40" i="1"/>
  <c r="Z177" i="1"/>
  <c r="S29" i="1"/>
  <c r="Z29" i="1" s="1"/>
  <c r="AI29" i="1" s="1"/>
  <c r="Z176" i="1"/>
  <c r="S28" i="1"/>
  <c r="Z28" i="1" s="1"/>
  <c r="AA28" i="1" s="1"/>
  <c r="AH28" i="1" s="1"/>
  <c r="T31" i="17"/>
  <c r="AB31" i="17" s="1"/>
  <c r="AC21" i="18"/>
  <c r="T70" i="17"/>
  <c r="AB70" i="17" s="1"/>
  <c r="U46" i="17"/>
  <c r="AC46" i="17" s="1"/>
  <c r="U27" i="17"/>
  <c r="AC27" i="17" s="1"/>
  <c r="AB98" i="18"/>
  <c r="AB73" i="1"/>
  <c r="AB148" i="1"/>
  <c r="Z130" i="1"/>
  <c r="AB54" i="1"/>
  <c r="Z125" i="1"/>
  <c r="S51" i="1"/>
  <c r="AI84" i="1"/>
  <c r="AA84" i="1"/>
  <c r="AH84" i="1" s="1"/>
  <c r="Q72" i="1"/>
  <c r="J148" i="1"/>
  <c r="J11" i="17"/>
  <c r="Q11" i="17" s="1"/>
  <c r="J31" i="17"/>
  <c r="Q31" i="17" s="1"/>
  <c r="U60" i="17"/>
  <c r="AC60" i="17" s="1"/>
  <c r="Z147" i="18"/>
  <c r="AA147" i="18"/>
  <c r="S149" i="18"/>
  <c r="T55" i="17"/>
  <c r="AB55" i="17" s="1"/>
  <c r="Z122" i="18"/>
  <c r="AA122" i="18"/>
  <c r="T32" i="17"/>
  <c r="AB32" i="17" s="1"/>
  <c r="J27" i="17"/>
  <c r="Q27" i="17" s="1"/>
  <c r="U19" i="17"/>
  <c r="AC19" i="17" s="1"/>
  <c r="J12" i="17"/>
  <c r="Q12" i="17" s="1"/>
  <c r="T19" i="17"/>
  <c r="AB19" i="17" s="1"/>
  <c r="T56" i="17"/>
  <c r="AB56" i="17" s="1"/>
  <c r="T63" i="17"/>
  <c r="AB63" i="17" s="1"/>
  <c r="U59" i="17"/>
  <c r="AC59" i="17" s="1"/>
  <c r="J62" i="17"/>
  <c r="AI135" i="18"/>
  <c r="AA135" i="18"/>
  <c r="AH135" i="18" s="1"/>
  <c r="U58" i="17"/>
  <c r="AC58" i="17" s="1"/>
  <c r="U56" i="17"/>
  <c r="AC56" i="17" s="1"/>
  <c r="AB144" i="18"/>
  <c r="AA133" i="18"/>
  <c r="AH133" i="18" s="1"/>
  <c r="AI133" i="18"/>
  <c r="AA91" i="18"/>
  <c r="AH91" i="18" s="1"/>
  <c r="AB9" i="18"/>
  <c r="AB21" i="18" s="1"/>
  <c r="T9" i="17"/>
  <c r="AB9" i="17" s="1"/>
  <c r="J9" i="17"/>
  <c r="Q9" i="17" s="1"/>
  <c r="AA87" i="18"/>
  <c r="AH87" i="18" s="1"/>
  <c r="AA86" i="18"/>
  <c r="AH86" i="18" s="1"/>
  <c r="Z86" i="18"/>
  <c r="AI86" i="18" s="1"/>
  <c r="AA117" i="1"/>
  <c r="AH117" i="1" s="1"/>
  <c r="K149" i="1"/>
  <c r="J43" i="17"/>
  <c r="Z118" i="1"/>
  <c r="Z122" i="1" s="1"/>
  <c r="AB48" i="1"/>
  <c r="J22" i="1"/>
  <c r="Q22" i="1" s="1"/>
  <c r="AI146" i="1"/>
  <c r="AI147" i="1" s="1"/>
  <c r="Z147" i="1"/>
  <c r="AH146" i="1"/>
  <c r="AH147" i="1" s="1"/>
  <c r="AA147" i="1"/>
  <c r="Q24" i="1"/>
  <c r="J23" i="17"/>
  <c r="Q23" i="17" s="1"/>
  <c r="AB22" i="1"/>
  <c r="AA69" i="18"/>
  <c r="AI69" i="18"/>
  <c r="Z414" i="1"/>
  <c r="AI400" i="1"/>
  <c r="AI414" i="1" s="1"/>
  <c r="AA400" i="1"/>
  <c r="Q61" i="1"/>
  <c r="J60" i="17"/>
  <c r="AI46" i="1"/>
  <c r="AA46" i="1"/>
  <c r="AH46" i="1" s="1"/>
  <c r="AC71" i="1"/>
  <c r="AC73" i="1" s="1"/>
  <c r="U70" i="17"/>
  <c r="AC70" i="17" s="1"/>
  <c r="Z20" i="1"/>
  <c r="T41" i="17"/>
  <c r="AB41" i="17" s="1"/>
  <c r="U150" i="18"/>
  <c r="K21" i="17"/>
  <c r="J69" i="17"/>
  <c r="Q70" i="1"/>
  <c r="AH332" i="1"/>
  <c r="J28" i="17"/>
  <c r="Q28" i="17" s="1"/>
  <c r="Z510" i="1"/>
  <c r="S519" i="1"/>
  <c r="S59" i="1"/>
  <c r="L21" i="17"/>
  <c r="L74" i="1"/>
  <c r="Z163" i="18"/>
  <c r="Z862" i="1"/>
  <c r="AA846" i="1"/>
  <c r="AI846" i="1"/>
  <c r="AA337" i="1"/>
  <c r="AH337" i="1" s="1"/>
  <c r="AI337" i="1"/>
  <c r="AI338" i="1" s="1"/>
  <c r="Z338" i="1"/>
  <c r="Z35" i="1"/>
  <c r="Z24" i="17"/>
  <c r="AA168" i="18"/>
  <c r="AH168" i="18" s="1"/>
  <c r="AI168" i="18"/>
  <c r="AB49" i="18"/>
  <c r="AB53" i="18" s="1"/>
  <c r="Q58" i="1"/>
  <c r="J57" i="17"/>
  <c r="S963" i="1"/>
  <c r="Z951" i="1"/>
  <c r="AA162" i="1"/>
  <c r="AI162" i="1"/>
  <c r="AA578" i="1"/>
  <c r="AI578" i="1"/>
  <c r="AI579" i="1" s="1"/>
  <c r="Z579" i="1"/>
  <c r="U11" i="17"/>
  <c r="AC11" i="17" s="1"/>
  <c r="Z387" i="1"/>
  <c r="J45" i="17"/>
  <c r="AI537" i="1"/>
  <c r="AA537" i="1"/>
  <c r="AH537" i="1" s="1"/>
  <c r="J63" i="17"/>
  <c r="Z779" i="1"/>
  <c r="S789" i="1"/>
  <c r="S30" i="1"/>
  <c r="AH595" i="1"/>
  <c r="U35" i="17"/>
  <c r="AC35" i="17" s="1"/>
  <c r="AC36" i="1"/>
  <c r="AC40" i="1" s="1"/>
  <c r="Q50" i="1"/>
  <c r="J49" i="17"/>
  <c r="J54" i="1"/>
  <c r="J896" i="1"/>
  <c r="J897" i="1" s="1"/>
  <c r="I897" i="1" s="1"/>
  <c r="Q897" i="1" s="1"/>
  <c r="AA945" i="1"/>
  <c r="Z949" i="1"/>
  <c r="AI945" i="1"/>
  <c r="AI949" i="1" s="1"/>
  <c r="U10" i="17"/>
  <c r="AC10" i="17" s="1"/>
  <c r="Z185" i="18"/>
  <c r="S190" i="18"/>
  <c r="Q56" i="1"/>
  <c r="J55" i="17"/>
  <c r="J676" i="1"/>
  <c r="J677" i="1" s="1"/>
  <c r="I677" i="1" s="1"/>
  <c r="Q677" i="1" s="1"/>
  <c r="AH119" i="1"/>
  <c r="AA66" i="1"/>
  <c r="AH66" i="1" s="1"/>
  <c r="AI66" i="1"/>
  <c r="U57" i="17"/>
  <c r="AC57" i="17" s="1"/>
  <c r="U34" i="17"/>
  <c r="AC34" i="17" s="1"/>
  <c r="Z501" i="1"/>
  <c r="S505" i="1"/>
  <c r="S50" i="1"/>
  <c r="J10" i="17"/>
  <c r="Q10" i="17" s="1"/>
  <c r="Q10" i="18"/>
  <c r="AI875" i="1"/>
  <c r="AI876" i="1" s="1"/>
  <c r="AA875" i="1"/>
  <c r="Z876" i="1"/>
  <c r="AA648" i="1"/>
  <c r="AI648" i="1"/>
  <c r="Z650" i="1"/>
  <c r="AH930" i="1"/>
  <c r="AH935" i="1" s="1"/>
  <c r="AA935" i="1"/>
  <c r="T18" i="17"/>
  <c r="AB18" i="17" s="1"/>
  <c r="AA86" i="1"/>
  <c r="AI86" i="1"/>
  <c r="Z470" i="1"/>
  <c r="S19" i="1"/>
  <c r="K39" i="17"/>
  <c r="K74" i="1"/>
  <c r="AA96" i="18"/>
  <c r="AH96" i="18" s="1"/>
  <c r="J40" i="1"/>
  <c r="T58" i="17"/>
  <c r="AB58" i="17" s="1"/>
  <c r="AI478" i="1"/>
  <c r="AA478" i="1"/>
  <c r="AI72" i="1"/>
  <c r="AA72" i="1"/>
  <c r="AH72" i="1" s="1"/>
  <c r="T448" i="1"/>
  <c r="T68" i="1"/>
  <c r="AB40" i="1"/>
  <c r="Z132" i="18"/>
  <c r="AA132" i="18"/>
  <c r="S144" i="18"/>
  <c r="Z522" i="1"/>
  <c r="S524" i="1"/>
  <c r="S71" i="1"/>
  <c r="Q34" i="1"/>
  <c r="J33" i="17"/>
  <c r="Q33" i="17" s="1"/>
  <c r="Q52" i="1"/>
  <c r="J51" i="17"/>
  <c r="AH880" i="1"/>
  <c r="AH890" i="1" s="1"/>
  <c r="AA890" i="1"/>
  <c r="AA803" i="1"/>
  <c r="AH799" i="1"/>
  <c r="AH803" i="1" s="1"/>
  <c r="AH126" i="1"/>
  <c r="U12" i="17"/>
  <c r="AC12" i="17" s="1"/>
  <c r="U750" i="1"/>
  <c r="U68" i="1"/>
  <c r="J41" i="17"/>
  <c r="U525" i="1"/>
  <c r="J296" i="1"/>
  <c r="Q296" i="1" s="1"/>
  <c r="J68" i="1"/>
  <c r="Q290" i="1"/>
  <c r="U224" i="18"/>
  <c r="S71" i="18"/>
  <c r="Z71" i="18" s="1"/>
  <c r="Z65" i="17"/>
  <c r="U823" i="1"/>
  <c r="U55" i="17"/>
  <c r="AC55" i="17" s="1"/>
  <c r="AH206" i="18"/>
  <c r="T150" i="18"/>
  <c r="T224" i="18"/>
  <c r="Z160" i="18"/>
  <c r="S172" i="18"/>
  <c r="AH200" i="18"/>
  <c r="AB204" i="18"/>
  <c r="AC750" i="1"/>
  <c r="AH220" i="1"/>
  <c r="AH221" i="1" s="1"/>
  <c r="AA221" i="1"/>
  <c r="AA174" i="1"/>
  <c r="AI174" i="1"/>
  <c r="U448" i="1"/>
  <c r="U22" i="1"/>
  <c r="AI58" i="1"/>
  <c r="Z811" i="1"/>
  <c r="S817" i="1"/>
  <c r="AA104" i="18"/>
  <c r="Z104" i="18"/>
  <c r="S116" i="18"/>
  <c r="Q39" i="18"/>
  <c r="J150" i="18"/>
  <c r="AI170" i="18"/>
  <c r="AA170" i="18"/>
  <c r="AH170" i="18" s="1"/>
  <c r="AC50" i="1"/>
  <c r="AC54" i="1" s="1"/>
  <c r="U49" i="17"/>
  <c r="AC49" i="17" s="1"/>
  <c r="AC53" i="17" s="1"/>
  <c r="AI308" i="1"/>
  <c r="AA308" i="1"/>
  <c r="Z320" i="1"/>
  <c r="Z430" i="1"/>
  <c r="S442" i="1"/>
  <c r="S56" i="1"/>
  <c r="AI94" i="1"/>
  <c r="AA94" i="1"/>
  <c r="AH94" i="1" s="1"/>
  <c r="J14" i="17"/>
  <c r="Q14" i="17" s="1"/>
  <c r="Z487" i="1"/>
  <c r="S36" i="1"/>
  <c r="AA88" i="18"/>
  <c r="S98" i="18"/>
  <c r="AI88" i="18"/>
  <c r="J224" i="18"/>
  <c r="AA797" i="1"/>
  <c r="AH793" i="1"/>
  <c r="AH797" i="1" s="1"/>
  <c r="Q37" i="1"/>
  <c r="J36" i="17"/>
  <c r="Q36" i="17" s="1"/>
  <c r="J66" i="17"/>
  <c r="AC48" i="1"/>
  <c r="Z738" i="1"/>
  <c r="S744" i="1"/>
  <c r="S62" i="1"/>
  <c r="Z464" i="1"/>
  <c r="AC19" i="1"/>
  <c r="U18" i="17"/>
  <c r="AC18" i="17" s="1"/>
  <c r="AC68" i="1"/>
  <c r="M47" i="17"/>
  <c r="AD47" i="17" s="1"/>
  <c r="Q57" i="1"/>
  <c r="J56" i="17"/>
  <c r="AI538" i="1"/>
  <c r="AA538" i="1"/>
  <c r="AH538" i="1" s="1"/>
  <c r="M21" i="17"/>
  <c r="M74" i="1"/>
  <c r="AI214" i="18"/>
  <c r="AA214" i="18"/>
  <c r="AH214" i="18" s="1"/>
  <c r="Z218" i="18"/>
  <c r="AI200" i="18"/>
  <c r="AI204" i="18" s="1"/>
  <c r="Z204" i="18"/>
  <c r="AB448" i="1"/>
  <c r="W75" i="1"/>
  <c r="W73" i="17"/>
  <c r="Z170" i="1"/>
  <c r="T61" i="17"/>
  <c r="AB61" i="17" s="1"/>
  <c r="AB62" i="1"/>
  <c r="AB68" i="1" s="1"/>
  <c r="AI127" i="1"/>
  <c r="AA127" i="1"/>
  <c r="AH127" i="1" s="1"/>
  <c r="U33" i="17"/>
  <c r="AC33" i="17" s="1"/>
  <c r="V599" i="1"/>
  <c r="V22" i="1"/>
  <c r="AA759" i="1"/>
  <c r="AI759" i="1"/>
  <c r="Z771" i="1"/>
  <c r="Z536" i="1"/>
  <c r="AI935" i="1" l="1"/>
  <c r="AI917" i="1"/>
  <c r="Z13" i="17"/>
  <c r="AA13" i="17" s="1"/>
  <c r="AH13" i="17" s="1"/>
  <c r="AC67" i="18"/>
  <c r="AI870" i="1"/>
  <c r="AI832" i="1"/>
  <c r="AA870" i="1"/>
  <c r="Z14" i="1"/>
  <c r="AA14" i="1" s="1"/>
  <c r="AH14" i="1" s="1"/>
  <c r="AI724" i="1"/>
  <c r="AA720" i="1"/>
  <c r="AH720" i="1" s="1"/>
  <c r="AH724" i="1" s="1"/>
  <c r="AI749" i="1"/>
  <c r="AI670" i="1"/>
  <c r="T751" i="1"/>
  <c r="AI61" i="1"/>
  <c r="J600" i="1"/>
  <c r="I600" i="1" s="1"/>
  <c r="Q600" i="1" s="1"/>
  <c r="AH656" i="1"/>
  <c r="J72" i="17"/>
  <c r="AC72" i="17"/>
  <c r="AI593" i="1"/>
  <c r="S73" i="1"/>
  <c r="AC525" i="1"/>
  <c r="AI37" i="1"/>
  <c r="T526" i="1"/>
  <c r="U39" i="17"/>
  <c r="T373" i="1"/>
  <c r="AH366" i="1"/>
  <c r="AI366" i="1"/>
  <c r="Z53" i="1"/>
  <c r="AI53" i="1" s="1"/>
  <c r="AI262" i="1"/>
  <c r="T72" i="17"/>
  <c r="S42" i="17"/>
  <c r="Z42" i="17" s="1"/>
  <c r="AA42" i="17" s="1"/>
  <c r="AH42" i="17" s="1"/>
  <c r="Z31" i="1"/>
  <c r="AI31" i="1" s="1"/>
  <c r="S222" i="1"/>
  <c r="S223" i="1" s="1"/>
  <c r="AH202" i="1"/>
  <c r="AI47" i="1"/>
  <c r="AA172" i="1"/>
  <c r="AH172" i="1" s="1"/>
  <c r="AI172" i="1"/>
  <c r="AI126" i="18"/>
  <c r="AI130" i="18" s="1"/>
  <c r="Z130" i="18"/>
  <c r="AA29" i="18"/>
  <c r="AH29" i="18" s="1"/>
  <c r="U53" i="17"/>
  <c r="AI38" i="18"/>
  <c r="Z43" i="18"/>
  <c r="S148" i="1"/>
  <c r="S149" i="1" s="1"/>
  <c r="AI98" i="1"/>
  <c r="AI114" i="1" s="1"/>
  <c r="AA98" i="1"/>
  <c r="J149" i="1"/>
  <c r="I149" i="1" s="1"/>
  <c r="Q149" i="1" s="1"/>
  <c r="Q148" i="1"/>
  <c r="S72" i="18"/>
  <c r="Z72" i="18" s="1"/>
  <c r="S39" i="18"/>
  <c r="Z39" i="18" s="1"/>
  <c r="AA189" i="18"/>
  <c r="AH189" i="18" s="1"/>
  <c r="AA24" i="1"/>
  <c r="AH24" i="1" s="1"/>
  <c r="AA18" i="1"/>
  <c r="AH18" i="1" s="1"/>
  <c r="AA15" i="1"/>
  <c r="AH15" i="1" s="1"/>
  <c r="AA42" i="1"/>
  <c r="AH42" i="1" s="1"/>
  <c r="Z844" i="1"/>
  <c r="AI844" i="1" s="1"/>
  <c r="U72" i="17"/>
  <c r="AD150" i="18"/>
  <c r="J373" i="1"/>
  <c r="I373" i="1" s="1"/>
  <c r="Q373" i="1" s="1"/>
  <c r="Q372" i="1"/>
  <c r="V67" i="17"/>
  <c r="T149" i="1"/>
  <c r="S677" i="1"/>
  <c r="R677" i="1" s="1"/>
  <c r="P677" i="1" s="1"/>
  <c r="AB372" i="1"/>
  <c r="AI596" i="1"/>
  <c r="AI598" i="1" s="1"/>
  <c r="AA596" i="1"/>
  <c r="Z598" i="1"/>
  <c r="AA44" i="1"/>
  <c r="AH44" i="1" s="1"/>
  <c r="T824" i="1"/>
  <c r="AI35" i="18"/>
  <c r="AA52" i="18"/>
  <c r="AH52" i="18" s="1"/>
  <c r="S60" i="17"/>
  <c r="Z60" i="17" s="1"/>
  <c r="AA60" i="17" s="1"/>
  <c r="AH60" i="17" s="1"/>
  <c r="S47" i="18"/>
  <c r="V47" i="18"/>
  <c r="V47" i="17" s="1"/>
  <c r="S53" i="18"/>
  <c r="Z53" i="18" s="1"/>
  <c r="AI29" i="18"/>
  <c r="J73" i="18"/>
  <c r="AB72" i="17"/>
  <c r="Z57" i="18"/>
  <c r="S67" i="18"/>
  <c r="Z67" i="18" s="1"/>
  <c r="Z48" i="1"/>
  <c r="AA13" i="1"/>
  <c r="AH13" i="1" s="1"/>
  <c r="AI25" i="1"/>
  <c r="AI244" i="1"/>
  <c r="AI320" i="1"/>
  <c r="T297" i="1"/>
  <c r="AI10" i="1"/>
  <c r="AA11" i="1"/>
  <c r="AH11" i="1" s="1"/>
  <c r="AI209" i="1"/>
  <c r="AA209" i="1"/>
  <c r="AH209" i="1" s="1"/>
  <c r="AI195" i="1"/>
  <c r="AI196" i="1" s="1"/>
  <c r="AA195" i="1"/>
  <c r="S54" i="1"/>
  <c r="AI12" i="1"/>
  <c r="AA12" i="1"/>
  <c r="AH12" i="1" s="1"/>
  <c r="Z188" i="1"/>
  <c r="Z222" i="1" s="1"/>
  <c r="AC47" i="17"/>
  <c r="U73" i="18"/>
  <c r="U67" i="17"/>
  <c r="S21" i="18"/>
  <c r="Z21" i="18" s="1"/>
  <c r="T73" i="18"/>
  <c r="Z41" i="18"/>
  <c r="AA162" i="18"/>
  <c r="AH162" i="18" s="1"/>
  <c r="AI162" i="18"/>
  <c r="V39" i="17"/>
  <c r="AC67" i="17"/>
  <c r="AB39" i="17"/>
  <c r="AH907" i="1"/>
  <c r="AA917" i="1"/>
  <c r="S969" i="1"/>
  <c r="S970" i="1" s="1"/>
  <c r="R970" i="1" s="1"/>
  <c r="P970" i="1" s="1"/>
  <c r="AH870" i="1"/>
  <c r="R897" i="1"/>
  <c r="P897" i="1" s="1"/>
  <c r="AB224" i="18"/>
  <c r="S750" i="1"/>
  <c r="Z676" i="1"/>
  <c r="J297" i="1"/>
  <c r="I297" i="1" s="1"/>
  <c r="AA202" i="1"/>
  <c r="AA675" i="1"/>
  <c r="AH674" i="1"/>
  <c r="AH675" i="1" s="1"/>
  <c r="AI51" i="18"/>
  <c r="T47" i="17"/>
  <c r="AI64" i="1"/>
  <c r="AI419" i="1"/>
  <c r="AI422" i="1" s="1"/>
  <c r="AA419" i="1"/>
  <c r="AA28" i="18"/>
  <c r="AH28" i="18" s="1"/>
  <c r="AI28" i="18"/>
  <c r="AA70" i="18"/>
  <c r="AH70" i="18" s="1"/>
  <c r="AI56" i="18"/>
  <c r="AA57" i="1"/>
  <c r="AH57" i="1" s="1"/>
  <c r="AA43" i="1"/>
  <c r="AH43" i="1" s="1"/>
  <c r="AI650" i="1"/>
  <c r="AA366" i="1"/>
  <c r="AI341" i="1"/>
  <c r="AI346" i="1" s="1"/>
  <c r="S372" i="1"/>
  <c r="AI70" i="1"/>
  <c r="S69" i="17"/>
  <c r="Z69" i="17" s="1"/>
  <c r="AA69" i="17" s="1"/>
  <c r="AA67" i="1"/>
  <c r="AH67" i="1" s="1"/>
  <c r="AH341" i="1"/>
  <c r="AH346" i="1" s="1"/>
  <c r="AA346" i="1"/>
  <c r="AI45" i="1"/>
  <c r="AI34" i="1"/>
  <c r="AA278" i="1"/>
  <c r="AH278" i="1" s="1"/>
  <c r="AI267" i="1"/>
  <c r="AI270" i="1" s="1"/>
  <c r="AA267" i="1"/>
  <c r="AH257" i="1"/>
  <c r="AH262" i="1" s="1"/>
  <c r="AA262" i="1"/>
  <c r="S66" i="17"/>
  <c r="Z66" i="17" s="1"/>
  <c r="AA66" i="17" s="1"/>
  <c r="AH66" i="17" s="1"/>
  <c r="S63" i="17"/>
  <c r="Z63" i="17" s="1"/>
  <c r="AI63" i="17" s="1"/>
  <c r="S296" i="1"/>
  <c r="S297" i="1" s="1"/>
  <c r="Z290" i="1"/>
  <c r="Z296" i="1" s="1"/>
  <c r="AA29" i="1"/>
  <c r="AH29" i="1" s="1"/>
  <c r="J223" i="1"/>
  <c r="I223" i="1" s="1"/>
  <c r="S40" i="1"/>
  <c r="AA213" i="1"/>
  <c r="AH213" i="1" s="1"/>
  <c r="AI213" i="1"/>
  <c r="AI216" i="1" s="1"/>
  <c r="AA426" i="1"/>
  <c r="AH426" i="1" s="1"/>
  <c r="AI426" i="1"/>
  <c r="AI428" i="1" s="1"/>
  <c r="AA164" i="1"/>
  <c r="AH164" i="1" s="1"/>
  <c r="AI164" i="1"/>
  <c r="AH424" i="1"/>
  <c r="AI771" i="1"/>
  <c r="S525" i="1"/>
  <c r="Z372" i="1"/>
  <c r="U47" i="17"/>
  <c r="S823" i="1"/>
  <c r="AH204" i="18"/>
  <c r="AI862" i="1"/>
  <c r="AH701" i="1"/>
  <c r="AH716" i="1" s="1"/>
  <c r="AA716" i="1"/>
  <c r="S64" i="17"/>
  <c r="Z64" i="17" s="1"/>
  <c r="AI64" i="17" s="1"/>
  <c r="Z65" i="1"/>
  <c r="Z52" i="1"/>
  <c r="S51" i="17"/>
  <c r="Z51" i="17" s="1"/>
  <c r="AA51" i="17" s="1"/>
  <c r="AH51" i="17" s="1"/>
  <c r="S15" i="17"/>
  <c r="Z15" i="17" s="1"/>
  <c r="AI15" i="17" s="1"/>
  <c r="AA66" i="18"/>
  <c r="AH66" i="18" s="1"/>
  <c r="Z63" i="1"/>
  <c r="S62" i="17"/>
  <c r="Z62" i="17" s="1"/>
  <c r="AI62" i="17" s="1"/>
  <c r="AA285" i="1"/>
  <c r="AH285" i="1" s="1"/>
  <c r="AI285" i="1"/>
  <c r="AI290" i="1" s="1"/>
  <c r="O75" i="1"/>
  <c r="AI60" i="1"/>
  <c r="S48" i="1"/>
  <c r="S599" i="1"/>
  <c r="Z27" i="1"/>
  <c r="S26" i="17"/>
  <c r="Z26" i="17" s="1"/>
  <c r="AI26" i="17" s="1"/>
  <c r="AH631" i="1"/>
  <c r="AH642" i="1" s="1"/>
  <c r="AA642" i="1"/>
  <c r="I73" i="17"/>
  <c r="P73" i="17" s="1"/>
  <c r="P73" i="18"/>
  <c r="AH746" i="1"/>
  <c r="AH749" i="1" s="1"/>
  <c r="AA749" i="1"/>
  <c r="AI521" i="1"/>
  <c r="AA521" i="1"/>
  <c r="AH521" i="1" s="1"/>
  <c r="Q47" i="17"/>
  <c r="P47" i="17"/>
  <c r="AH833" i="1"/>
  <c r="AH844" i="1" s="1"/>
  <c r="AA844" i="1"/>
  <c r="AH669" i="1"/>
  <c r="AH670" i="1" s="1"/>
  <c r="AA670" i="1"/>
  <c r="AA515" i="1"/>
  <c r="AH515" i="1" s="1"/>
  <c r="AI515" i="1"/>
  <c r="AA518" i="1"/>
  <c r="AH518" i="1" s="1"/>
  <c r="AI518" i="1"/>
  <c r="AA33" i="1"/>
  <c r="AH33" i="1" s="1"/>
  <c r="Z26" i="1"/>
  <c r="S25" i="17"/>
  <c r="Z25" i="17" s="1"/>
  <c r="AI25" i="17" s="1"/>
  <c r="S56" i="17"/>
  <c r="Z56" i="17" s="1"/>
  <c r="AA56" i="17" s="1"/>
  <c r="AH56" i="17" s="1"/>
  <c r="AI50" i="18"/>
  <c r="AA50" i="18"/>
  <c r="AH50" i="18" s="1"/>
  <c r="AB43" i="18"/>
  <c r="AB47" i="18" s="1"/>
  <c r="AB73" i="18" s="1"/>
  <c r="T43" i="17"/>
  <c r="AB43" i="17" s="1"/>
  <c r="AB47" i="17" s="1"/>
  <c r="AI693" i="1"/>
  <c r="AI698" i="1" s="1"/>
  <c r="AA693" i="1"/>
  <c r="Z698" i="1"/>
  <c r="AI485" i="1"/>
  <c r="AA485" i="1"/>
  <c r="AH485" i="1" s="1"/>
  <c r="AI569" i="1"/>
  <c r="AI573" i="1" s="1"/>
  <c r="AA569" i="1"/>
  <c r="Z573" i="1"/>
  <c r="AI565" i="1"/>
  <c r="S23" i="17"/>
  <c r="Z23" i="17" s="1"/>
  <c r="AI23" i="17" s="1"/>
  <c r="S37" i="17"/>
  <c r="Z37" i="17" s="1"/>
  <c r="AI37" i="17" s="1"/>
  <c r="Z38" i="1"/>
  <c r="AH612" i="1"/>
  <c r="AH624" i="1" s="1"/>
  <c r="AA624" i="1"/>
  <c r="Z17" i="1"/>
  <c r="S16" i="17"/>
  <c r="Z16" i="17" s="1"/>
  <c r="AI16" i="17" s="1"/>
  <c r="AH550" i="1"/>
  <c r="AH565" i="1" s="1"/>
  <c r="AA565" i="1"/>
  <c r="AH497" i="1"/>
  <c r="AH499" i="1" s="1"/>
  <c r="AA499" i="1"/>
  <c r="AI466" i="1"/>
  <c r="AA466" i="1"/>
  <c r="AH466" i="1" s="1"/>
  <c r="AI939" i="1"/>
  <c r="AI943" i="1" s="1"/>
  <c r="AA939" i="1"/>
  <c r="Z943" i="1"/>
  <c r="AI511" i="1"/>
  <c r="AA511" i="1"/>
  <c r="AH511" i="1" s="1"/>
  <c r="AI508" i="1"/>
  <c r="AA508" i="1"/>
  <c r="AH508" i="1" s="1"/>
  <c r="AH587" i="1"/>
  <c r="AH593" i="1" s="1"/>
  <c r="AA593" i="1"/>
  <c r="AH446" i="1"/>
  <c r="AH447" i="1" s="1"/>
  <c r="AA447" i="1"/>
  <c r="AI170" i="1"/>
  <c r="AH204" i="1"/>
  <c r="AA60" i="18"/>
  <c r="AH60" i="18" s="1"/>
  <c r="N73" i="17"/>
  <c r="AH348" i="1"/>
  <c r="AH352" i="1" s="1"/>
  <c r="AA352" i="1"/>
  <c r="T39" i="17"/>
  <c r="AH232" i="1"/>
  <c r="AH244" i="1" s="1"/>
  <c r="AA244" i="1"/>
  <c r="AI32" i="1"/>
  <c r="AA181" i="1"/>
  <c r="AH181" i="1" s="1"/>
  <c r="AI181" i="1"/>
  <c r="AI36" i="18"/>
  <c r="AI211" i="18"/>
  <c r="AI218" i="18" s="1"/>
  <c r="AA211" i="18"/>
  <c r="AH211" i="18" s="1"/>
  <c r="AH218" i="18" s="1"/>
  <c r="AA192" i="18"/>
  <c r="Z198" i="18"/>
  <c r="AI192" i="18"/>
  <c r="AI198" i="18" s="1"/>
  <c r="S36" i="17"/>
  <c r="Z36" i="17" s="1"/>
  <c r="AI36" i="17" s="1"/>
  <c r="S28" i="17"/>
  <c r="Z28" i="17" s="1"/>
  <c r="AI28" i="17" s="1"/>
  <c r="AI180" i="1"/>
  <c r="AA180" i="1"/>
  <c r="AH180" i="1" s="1"/>
  <c r="AI28" i="1"/>
  <c r="Z39" i="1"/>
  <c r="S38" i="17"/>
  <c r="Z38" i="17" s="1"/>
  <c r="AI38" i="17" s="1"/>
  <c r="AI187" i="1"/>
  <c r="AA187" i="1"/>
  <c r="AH187" i="1" s="1"/>
  <c r="AI177" i="1"/>
  <c r="AA177" i="1"/>
  <c r="AH177" i="1" s="1"/>
  <c r="AA176" i="1"/>
  <c r="AH176" i="1" s="1"/>
  <c r="AI176" i="1"/>
  <c r="AH122" i="18"/>
  <c r="AH124" i="18" s="1"/>
  <c r="AA124" i="18"/>
  <c r="AI122" i="18"/>
  <c r="AI124" i="18" s="1"/>
  <c r="Z124" i="18"/>
  <c r="AC39" i="17"/>
  <c r="AI98" i="18"/>
  <c r="AC73" i="18"/>
  <c r="AB150" i="18"/>
  <c r="AB21" i="17"/>
  <c r="AA130" i="1"/>
  <c r="AI130" i="1"/>
  <c r="AI142" i="1" s="1"/>
  <c r="Z142" i="1"/>
  <c r="Z51" i="1"/>
  <c r="S50" i="17"/>
  <c r="Z50" i="17" s="1"/>
  <c r="AA50" i="17" s="1"/>
  <c r="AH50" i="17" s="1"/>
  <c r="AA125" i="1"/>
  <c r="AH125" i="1" s="1"/>
  <c r="AH128" i="1" s="1"/>
  <c r="AI125" i="1"/>
  <c r="AI128" i="1" s="1"/>
  <c r="Z128" i="1"/>
  <c r="AI147" i="18"/>
  <c r="AI149" i="18" s="1"/>
  <c r="Z149" i="18"/>
  <c r="AH147" i="18"/>
  <c r="AH149" i="18" s="1"/>
  <c r="AA149" i="18"/>
  <c r="AA63" i="18"/>
  <c r="AH63" i="18" s="1"/>
  <c r="S45" i="17"/>
  <c r="Z45" i="17" s="1"/>
  <c r="AA45" i="17" s="1"/>
  <c r="AH45" i="17" s="1"/>
  <c r="J21" i="17"/>
  <c r="Q21" i="17" s="1"/>
  <c r="AI118" i="1"/>
  <c r="AI122" i="1" s="1"/>
  <c r="AA118" i="1"/>
  <c r="AB67" i="17"/>
  <c r="AB74" i="1"/>
  <c r="S10" i="17"/>
  <c r="Z10" i="17" s="1"/>
  <c r="V21" i="17"/>
  <c r="V74" i="1"/>
  <c r="AA487" i="1"/>
  <c r="AH487" i="1" s="1"/>
  <c r="AI487" i="1"/>
  <c r="AI491" i="1" s="1"/>
  <c r="S22" i="1"/>
  <c r="AA160" i="18"/>
  <c r="AI160" i="18"/>
  <c r="T21" i="17"/>
  <c r="AH70" i="1"/>
  <c r="AA55" i="18"/>
  <c r="AI55" i="18"/>
  <c r="T449" i="1"/>
  <c r="Z19" i="1"/>
  <c r="S18" i="17"/>
  <c r="Z18" i="17" s="1"/>
  <c r="AH875" i="1"/>
  <c r="AH876" i="1" s="1"/>
  <c r="AA876" i="1"/>
  <c r="S46" i="17"/>
  <c r="Z46" i="17" s="1"/>
  <c r="S59" i="17"/>
  <c r="Z59" i="17" s="1"/>
  <c r="AI34" i="18"/>
  <c r="AA34" i="18"/>
  <c r="AH34" i="18" s="1"/>
  <c r="AC22" i="1"/>
  <c r="AC74" i="1" s="1"/>
  <c r="Q54" i="1"/>
  <c r="J53" i="17"/>
  <c r="AI52" i="17"/>
  <c r="AA52" i="17"/>
  <c r="AH52" i="17" s="1"/>
  <c r="AI387" i="1"/>
  <c r="AI396" i="1" s="1"/>
  <c r="AA387" i="1"/>
  <c r="Z396" i="1"/>
  <c r="AH578" i="1"/>
  <c r="AH579" i="1" s="1"/>
  <c r="AA579" i="1"/>
  <c r="AI24" i="17"/>
  <c r="AA24" i="17"/>
  <c r="AH24" i="17" s="1"/>
  <c r="J47" i="17"/>
  <c r="AA163" i="18"/>
  <c r="AH163" i="18" s="1"/>
  <c r="AI163" i="18"/>
  <c r="S57" i="17"/>
  <c r="Z57" i="17" s="1"/>
  <c r="S31" i="17"/>
  <c r="Z31" i="17" s="1"/>
  <c r="AA414" i="1"/>
  <c r="AH400" i="1"/>
  <c r="AH414" i="1" s="1"/>
  <c r="AA18" i="18"/>
  <c r="AH18" i="18" s="1"/>
  <c r="AI18" i="18"/>
  <c r="Z62" i="1"/>
  <c r="S61" i="17"/>
  <c r="Z61" i="17" s="1"/>
  <c r="S150" i="18"/>
  <c r="Z98" i="18"/>
  <c r="Z56" i="1"/>
  <c r="S55" i="17"/>
  <c r="Z55" i="17" s="1"/>
  <c r="S27" i="17"/>
  <c r="Z27" i="17" s="1"/>
  <c r="AI811" i="1"/>
  <c r="AI817" i="1" s="1"/>
  <c r="AA811" i="1"/>
  <c r="Z817" i="1"/>
  <c r="AI65" i="17"/>
  <c r="AA65" i="17"/>
  <c r="AH65" i="17" s="1"/>
  <c r="Q68" i="1"/>
  <c r="Z71" i="1"/>
  <c r="S70" i="17"/>
  <c r="Z70" i="17" s="1"/>
  <c r="AI470" i="1"/>
  <c r="AA470" i="1"/>
  <c r="AH470" i="1" s="1"/>
  <c r="Z50" i="1"/>
  <c r="S49" i="17"/>
  <c r="Z49" i="17" s="1"/>
  <c r="S17" i="17"/>
  <c r="Z17" i="17" s="1"/>
  <c r="AI779" i="1"/>
  <c r="AI789" i="1" s="1"/>
  <c r="AA779" i="1"/>
  <c r="Z789" i="1"/>
  <c r="Z963" i="1"/>
  <c r="AI951" i="1"/>
  <c r="AI963" i="1" s="1"/>
  <c r="AA951" i="1"/>
  <c r="S34" i="17"/>
  <c r="Z34" i="17" s="1"/>
  <c r="Z59" i="1"/>
  <c r="S58" i="17"/>
  <c r="Z58" i="17" s="1"/>
  <c r="S19" i="17"/>
  <c r="Z19" i="17" s="1"/>
  <c r="AH69" i="18"/>
  <c r="AI536" i="1"/>
  <c r="AI547" i="1" s="1"/>
  <c r="AA536" i="1"/>
  <c r="Z547" i="1"/>
  <c r="AH759" i="1"/>
  <c r="AH771" i="1" s="1"/>
  <c r="AA771" i="1"/>
  <c r="AI30" i="17"/>
  <c r="AA30" i="17"/>
  <c r="AH30" i="17" s="1"/>
  <c r="AA42" i="18"/>
  <c r="AH42" i="18" s="1"/>
  <c r="AI42" i="18"/>
  <c r="AH88" i="18"/>
  <c r="AH98" i="18" s="1"/>
  <c r="AA98" i="18"/>
  <c r="S68" i="1"/>
  <c r="AH308" i="1"/>
  <c r="AH320" i="1" s="1"/>
  <c r="AA320" i="1"/>
  <c r="AI104" i="18"/>
  <c r="AI116" i="18" s="1"/>
  <c r="Z116" i="18"/>
  <c r="AI9" i="18"/>
  <c r="AA9" i="18"/>
  <c r="AH132" i="18"/>
  <c r="AH144" i="18" s="1"/>
  <c r="AA144" i="18"/>
  <c r="S9" i="17"/>
  <c r="Z9" i="17" s="1"/>
  <c r="Z491" i="1"/>
  <c r="Q40" i="1"/>
  <c r="J39" i="17"/>
  <c r="Q39" i="17" s="1"/>
  <c r="K75" i="1"/>
  <c r="AI96" i="1"/>
  <c r="AH648" i="1"/>
  <c r="AH650" i="1" s="1"/>
  <c r="AA650" i="1"/>
  <c r="AI185" i="18"/>
  <c r="AI190" i="18" s="1"/>
  <c r="AA185" i="18"/>
  <c r="Z190" i="18"/>
  <c r="S11" i="17"/>
  <c r="Z11" i="17" s="1"/>
  <c r="S12" i="17"/>
  <c r="Z12" i="17" s="1"/>
  <c r="AH162" i="1"/>
  <c r="J74" i="1"/>
  <c r="AI35" i="1"/>
  <c r="AA35" i="1"/>
  <c r="AH35" i="1" s="1"/>
  <c r="AA338" i="1"/>
  <c r="AI20" i="1"/>
  <c r="AA20" i="1"/>
  <c r="AH20" i="1" s="1"/>
  <c r="S33" i="17"/>
  <c r="Z33" i="17" s="1"/>
  <c r="S44" i="17"/>
  <c r="Z44" i="17" s="1"/>
  <c r="AI464" i="1"/>
  <c r="Z473" i="1"/>
  <c r="AA464" i="1"/>
  <c r="AI738" i="1"/>
  <c r="AI744" i="1" s="1"/>
  <c r="AA738" i="1"/>
  <c r="Z744" i="1"/>
  <c r="AA11" i="18"/>
  <c r="AH11" i="18" s="1"/>
  <c r="AI11" i="18"/>
  <c r="S35" i="17"/>
  <c r="Z35" i="17" s="1"/>
  <c r="Z36" i="1"/>
  <c r="S41" i="17"/>
  <c r="Z41" i="17" s="1"/>
  <c r="AI430" i="1"/>
  <c r="AI442" i="1" s="1"/>
  <c r="AA430" i="1"/>
  <c r="Z442" i="1"/>
  <c r="S14" i="17"/>
  <c r="Z14" i="17" s="1"/>
  <c r="S32" i="17"/>
  <c r="Z32" i="17" s="1"/>
  <c r="AA116" i="18"/>
  <c r="AH104" i="18"/>
  <c r="AH116" i="18" s="1"/>
  <c r="U74" i="1"/>
  <c r="U21" i="17"/>
  <c r="AH174" i="1"/>
  <c r="Z172" i="18"/>
  <c r="S224" i="18"/>
  <c r="S71" i="17"/>
  <c r="Z71" i="17" s="1"/>
  <c r="AI522" i="1"/>
  <c r="AA522" i="1"/>
  <c r="Z524" i="1"/>
  <c r="AI132" i="18"/>
  <c r="AI144" i="18" s="1"/>
  <c r="Z144" i="18"/>
  <c r="T67" i="17"/>
  <c r="T74" i="1"/>
  <c r="AH478" i="1"/>
  <c r="AI10" i="18"/>
  <c r="AA10" i="18"/>
  <c r="AH10" i="18" s="1"/>
  <c r="AI19" i="18"/>
  <c r="AA19" i="18"/>
  <c r="AH19" i="18" s="1"/>
  <c r="AA96" i="1"/>
  <c r="AH86" i="1"/>
  <c r="AH96" i="1" s="1"/>
  <c r="AI501" i="1"/>
  <c r="AI505" i="1" s="1"/>
  <c r="AA501" i="1"/>
  <c r="Z505" i="1"/>
  <c r="AC21" i="17"/>
  <c r="AH945" i="1"/>
  <c r="AH949" i="1" s="1"/>
  <c r="AA949" i="1"/>
  <c r="Z30" i="1"/>
  <c r="S29" i="17"/>
  <c r="Z29" i="17" s="1"/>
  <c r="S43" i="17"/>
  <c r="AA58" i="18"/>
  <c r="AH58" i="18" s="1"/>
  <c r="AI58" i="18"/>
  <c r="S448" i="1"/>
  <c r="AI49" i="18"/>
  <c r="AI53" i="18" s="1"/>
  <c r="AA49" i="18"/>
  <c r="AA862" i="1"/>
  <c r="AH846" i="1"/>
  <c r="AH862" i="1" s="1"/>
  <c r="AA12" i="18"/>
  <c r="AH12" i="18" s="1"/>
  <c r="AI12" i="18"/>
  <c r="AI510" i="1"/>
  <c r="Z519" i="1"/>
  <c r="AA510" i="1"/>
  <c r="AH338" i="1"/>
  <c r="AI48" i="1" l="1"/>
  <c r="AI13" i="17"/>
  <c r="AI896" i="1"/>
  <c r="Z896" i="1"/>
  <c r="AI14" i="1"/>
  <c r="AA724" i="1"/>
  <c r="AI676" i="1"/>
  <c r="AA428" i="1"/>
  <c r="AA31" i="1"/>
  <c r="AH31" i="1" s="1"/>
  <c r="AA53" i="1"/>
  <c r="AH53" i="1" s="1"/>
  <c r="AI42" i="17"/>
  <c r="AH98" i="1"/>
  <c r="AH114" i="1" s="1"/>
  <c r="AA114" i="1"/>
  <c r="Z47" i="18"/>
  <c r="V73" i="18"/>
  <c r="V73" i="17" s="1"/>
  <c r="R149" i="1"/>
  <c r="AI372" i="1"/>
  <c r="S526" i="1"/>
  <c r="R526" i="1" s="1"/>
  <c r="P526" i="1" s="1"/>
  <c r="S600" i="1"/>
  <c r="R600" i="1" s="1"/>
  <c r="S824" i="1"/>
  <c r="R824" i="1" s="1"/>
  <c r="P824" i="1" s="1"/>
  <c r="S751" i="1"/>
  <c r="R751" i="1" s="1"/>
  <c r="P751" i="1" s="1"/>
  <c r="AH596" i="1"/>
  <c r="AH598" i="1" s="1"/>
  <c r="AA598" i="1"/>
  <c r="AA491" i="1"/>
  <c r="AH491" i="1"/>
  <c r="Z599" i="1"/>
  <c r="AH896" i="1"/>
  <c r="AA48" i="1"/>
  <c r="AH170" i="1"/>
  <c r="AA128" i="1"/>
  <c r="AA170" i="1"/>
  <c r="AH48" i="1"/>
  <c r="AH195" i="1"/>
  <c r="AH196" i="1" s="1"/>
  <c r="AA196" i="1"/>
  <c r="P297" i="1"/>
  <c r="Q297" i="1"/>
  <c r="AA216" i="1"/>
  <c r="AH216" i="1"/>
  <c r="AI60" i="17"/>
  <c r="S73" i="18"/>
  <c r="AA218" i="18"/>
  <c r="Z43" i="17"/>
  <c r="AA43" i="17" s="1"/>
  <c r="AH43" i="17" s="1"/>
  <c r="AI969" i="1"/>
  <c r="AI823" i="1"/>
  <c r="Z823" i="1"/>
  <c r="AI69" i="17"/>
  <c r="Z750" i="1"/>
  <c r="AI750" i="1"/>
  <c r="AH676" i="1"/>
  <c r="AA676" i="1"/>
  <c r="S449" i="1"/>
  <c r="R449" i="1" s="1"/>
  <c r="S373" i="1"/>
  <c r="R373" i="1" s="1"/>
  <c r="P373" i="1" s="1"/>
  <c r="AI599" i="1"/>
  <c r="AI519" i="1"/>
  <c r="AI524" i="1"/>
  <c r="AI473" i="1"/>
  <c r="AH428" i="1"/>
  <c r="AH419" i="1"/>
  <c r="AH422" i="1" s="1"/>
  <c r="AA422" i="1"/>
  <c r="U73" i="17"/>
  <c r="AI60" i="18"/>
  <c r="AA896" i="1"/>
  <c r="AA63" i="17"/>
  <c r="AH63" i="17" s="1"/>
  <c r="AA15" i="17"/>
  <c r="AH15" i="17" s="1"/>
  <c r="AA26" i="17"/>
  <c r="AH26" i="17" s="1"/>
  <c r="AI66" i="17"/>
  <c r="AI296" i="1"/>
  <c r="AI51" i="17"/>
  <c r="AA290" i="1"/>
  <c r="AA64" i="17"/>
  <c r="AH64" i="17" s="1"/>
  <c r="AH290" i="1"/>
  <c r="AI56" i="17"/>
  <c r="AH267" i="1"/>
  <c r="AH270" i="1" s="1"/>
  <c r="AA270" i="1"/>
  <c r="Q223" i="1"/>
  <c r="P223" i="1"/>
  <c r="AI65" i="1"/>
  <c r="AA65" i="1"/>
  <c r="AH65" i="1" s="1"/>
  <c r="AA52" i="1"/>
  <c r="AH52" i="1" s="1"/>
  <c r="AI52" i="1"/>
  <c r="S53" i="17"/>
  <c r="AA62" i="17"/>
  <c r="AH62" i="17" s="1"/>
  <c r="AA63" i="1"/>
  <c r="AH63" i="1" s="1"/>
  <c r="AI63" i="1"/>
  <c r="AI27" i="1"/>
  <c r="AA27" i="1"/>
  <c r="AH27" i="1" s="1"/>
  <c r="AA16" i="17"/>
  <c r="AH16" i="17" s="1"/>
  <c r="AA23" i="17"/>
  <c r="AH23" i="17" s="1"/>
  <c r="AA25" i="17"/>
  <c r="AH25" i="17" s="1"/>
  <c r="AA37" i="17"/>
  <c r="AH37" i="17" s="1"/>
  <c r="AA26" i="1"/>
  <c r="AH26" i="1" s="1"/>
  <c r="AI26" i="1"/>
  <c r="AI17" i="1"/>
  <c r="AA17" i="1"/>
  <c r="AH17" i="1" s="1"/>
  <c r="AI38" i="1"/>
  <c r="AA38" i="1"/>
  <c r="AH38" i="1" s="1"/>
  <c r="AA23" i="18"/>
  <c r="AH23" i="18" s="1"/>
  <c r="AI23" i="18"/>
  <c r="AH693" i="1"/>
  <c r="AH698" i="1" s="1"/>
  <c r="AA698" i="1"/>
  <c r="AH939" i="1"/>
  <c r="AH943" i="1" s="1"/>
  <c r="AA943" i="1"/>
  <c r="AH569" i="1"/>
  <c r="AH573" i="1" s="1"/>
  <c r="AA573" i="1"/>
  <c r="AH188" i="1"/>
  <c r="AA188" i="1"/>
  <c r="AI188" i="1"/>
  <c r="AI222" i="1" s="1"/>
  <c r="S67" i="17"/>
  <c r="AA372" i="1"/>
  <c r="AA28" i="17"/>
  <c r="AH28" i="17" s="1"/>
  <c r="AA38" i="17"/>
  <c r="AH38" i="17" s="1"/>
  <c r="AH192" i="18"/>
  <c r="AH198" i="18" s="1"/>
  <c r="AA198" i="18"/>
  <c r="Z224" i="18"/>
  <c r="AA36" i="17"/>
  <c r="AH36" i="17" s="1"/>
  <c r="AA39" i="1"/>
  <c r="AH39" i="1" s="1"/>
  <c r="AI39" i="1"/>
  <c r="AI50" i="17"/>
  <c r="AB75" i="17"/>
  <c r="Z148" i="1"/>
  <c r="AH130" i="1"/>
  <c r="AH142" i="1" s="1"/>
  <c r="AA142" i="1"/>
  <c r="AI51" i="1"/>
  <c r="AA51" i="1"/>
  <c r="AH51" i="1" s="1"/>
  <c r="AI148" i="1"/>
  <c r="AH118" i="1"/>
  <c r="AH122" i="1" s="1"/>
  <c r="AA122" i="1"/>
  <c r="AI45" i="17"/>
  <c r="S72" i="17"/>
  <c r="AA45" i="18"/>
  <c r="AH45" i="18" s="1"/>
  <c r="AI45" i="18"/>
  <c r="S39" i="17"/>
  <c r="Z39" i="17" s="1"/>
  <c r="AI150" i="18"/>
  <c r="S47" i="17"/>
  <c r="Z47" i="17" s="1"/>
  <c r="AB73" i="17"/>
  <c r="Q73" i="17"/>
  <c r="AH510" i="1"/>
  <c r="AH519" i="1" s="1"/>
  <c r="AA519" i="1"/>
  <c r="AI43" i="18"/>
  <c r="AA43" i="18"/>
  <c r="AH43" i="18" s="1"/>
  <c r="AI71" i="18"/>
  <c r="AI72" i="18" s="1"/>
  <c r="AA71" i="18"/>
  <c r="AA41" i="18"/>
  <c r="AI41" i="18"/>
  <c r="AI44" i="17"/>
  <c r="AA44" i="17"/>
  <c r="AH44" i="17" s="1"/>
  <c r="AI33" i="17"/>
  <c r="AA33" i="17"/>
  <c r="AH33" i="17" s="1"/>
  <c r="Q74" i="1"/>
  <c r="J75" i="1"/>
  <c r="I75" i="1" s="1"/>
  <c r="AH372" i="1"/>
  <c r="AI58" i="17"/>
  <c r="AA58" i="17"/>
  <c r="AH58" i="17" s="1"/>
  <c r="AA34" i="17"/>
  <c r="AH34" i="17" s="1"/>
  <c r="AI34" i="17"/>
  <c r="AA17" i="18"/>
  <c r="AH17" i="18" s="1"/>
  <c r="AI17" i="18"/>
  <c r="AI27" i="17"/>
  <c r="AA27" i="17"/>
  <c r="AH27" i="17" s="1"/>
  <c r="AI57" i="18"/>
  <c r="AA57" i="18"/>
  <c r="AH57" i="18" s="1"/>
  <c r="Z448" i="1"/>
  <c r="AI46" i="17"/>
  <c r="AA46" i="17"/>
  <c r="AH46" i="17" s="1"/>
  <c r="AH160" i="18"/>
  <c r="AH172" i="18" s="1"/>
  <c r="AA172" i="18"/>
  <c r="AC73" i="17"/>
  <c r="AC75" i="17"/>
  <c r="AH430" i="1"/>
  <c r="AH442" i="1" s="1"/>
  <c r="AA442" i="1"/>
  <c r="AI36" i="1"/>
  <c r="AA36" i="1"/>
  <c r="AH36" i="1" s="1"/>
  <c r="AH464" i="1"/>
  <c r="AH473" i="1" s="1"/>
  <c r="AA473" i="1"/>
  <c r="AA44" i="18"/>
  <c r="AH44" i="18" s="1"/>
  <c r="AI44" i="18"/>
  <c r="AA33" i="18"/>
  <c r="AH33" i="18" s="1"/>
  <c r="AI33" i="18"/>
  <c r="AA11" i="17"/>
  <c r="AH11" i="17" s="1"/>
  <c r="AI11" i="17"/>
  <c r="AI19" i="17"/>
  <c r="AA19" i="17"/>
  <c r="AH19" i="17" s="1"/>
  <c r="AI59" i="1"/>
  <c r="AA59" i="1"/>
  <c r="AH59" i="1" s="1"/>
  <c r="AA963" i="1"/>
  <c r="AH951" i="1"/>
  <c r="AH963" i="1" s="1"/>
  <c r="AA49" i="17"/>
  <c r="AI49" i="17"/>
  <c r="Z53" i="17"/>
  <c r="AA70" i="17"/>
  <c r="AH70" i="17" s="1"/>
  <c r="AI70" i="17"/>
  <c r="AI27" i="18"/>
  <c r="AA27" i="18"/>
  <c r="AI61" i="17"/>
  <c r="AA61" i="17"/>
  <c r="AH61" i="17" s="1"/>
  <c r="AA31" i="17"/>
  <c r="AH31" i="17" s="1"/>
  <c r="AI31" i="17"/>
  <c r="AH387" i="1"/>
  <c r="AH396" i="1" s="1"/>
  <c r="AA396" i="1"/>
  <c r="AA46" i="18"/>
  <c r="AH46" i="18" s="1"/>
  <c r="AI46" i="18"/>
  <c r="AH55" i="18"/>
  <c r="S74" i="1"/>
  <c r="S75" i="1" s="1"/>
  <c r="Z22" i="1"/>
  <c r="S21" i="17"/>
  <c r="Z21" i="17" s="1"/>
  <c r="AI29" i="17"/>
  <c r="AA29" i="17"/>
  <c r="AH29" i="17" s="1"/>
  <c r="T75" i="1"/>
  <c r="T73" i="17"/>
  <c r="AA30" i="1"/>
  <c r="AI30" i="1"/>
  <c r="Z40" i="1"/>
  <c r="AH501" i="1"/>
  <c r="AH505" i="1" s="1"/>
  <c r="AA505" i="1"/>
  <c r="AA524" i="1"/>
  <c r="AH522" i="1"/>
  <c r="AH524" i="1" s="1"/>
  <c r="AA32" i="17"/>
  <c r="AH32" i="17" s="1"/>
  <c r="AI32" i="17"/>
  <c r="AI14" i="17"/>
  <c r="AA14" i="17"/>
  <c r="AH14" i="17" s="1"/>
  <c r="AI35" i="17"/>
  <c r="AA35" i="17"/>
  <c r="AH35" i="17" s="1"/>
  <c r="Z525" i="1"/>
  <c r="AA150" i="18"/>
  <c r="AH779" i="1"/>
  <c r="AH789" i="1" s="1"/>
  <c r="AA789" i="1"/>
  <c r="Z72" i="17"/>
  <c r="Z54" i="1"/>
  <c r="AA50" i="1"/>
  <c r="AI50" i="1"/>
  <c r="AA71" i="1"/>
  <c r="AI71" i="1"/>
  <c r="AI73" i="1" s="1"/>
  <c r="Z73" i="1"/>
  <c r="AH811" i="1"/>
  <c r="AH817" i="1" s="1"/>
  <c r="AA817" i="1"/>
  <c r="Z67" i="17"/>
  <c r="AA55" i="17"/>
  <c r="AI55" i="17"/>
  <c r="AI62" i="1"/>
  <c r="AA62" i="1"/>
  <c r="AH62" i="1" s="1"/>
  <c r="AI31" i="18"/>
  <c r="AA31" i="18"/>
  <c r="AH31" i="18" s="1"/>
  <c r="AI448" i="1"/>
  <c r="AA59" i="17"/>
  <c r="AH59" i="17" s="1"/>
  <c r="AI59" i="17"/>
  <c r="AI18" i="17"/>
  <c r="AA18" i="17"/>
  <c r="AH18" i="17" s="1"/>
  <c r="AI10" i="17"/>
  <c r="AA10" i="17"/>
  <c r="AH10" i="17" s="1"/>
  <c r="AA53" i="18"/>
  <c r="AH49" i="18"/>
  <c r="AH53" i="18" s="1"/>
  <c r="AI71" i="17"/>
  <c r="AA71" i="17"/>
  <c r="AH71" i="17" s="1"/>
  <c r="AA32" i="18"/>
  <c r="AH32" i="18" s="1"/>
  <c r="AI32" i="18"/>
  <c r="AI14" i="18"/>
  <c r="AA14" i="18"/>
  <c r="AH14" i="18" s="1"/>
  <c r="AI41" i="17"/>
  <c r="AA41" i="17"/>
  <c r="AH738" i="1"/>
  <c r="AH744" i="1" s="1"/>
  <c r="AA744" i="1"/>
  <c r="AI12" i="17"/>
  <c r="AA12" i="17"/>
  <c r="AH12" i="17" s="1"/>
  <c r="AH185" i="18"/>
  <c r="AH190" i="18" s="1"/>
  <c r="AA190" i="18"/>
  <c r="AA9" i="17"/>
  <c r="AI9" i="17"/>
  <c r="AH9" i="18"/>
  <c r="AH150" i="18"/>
  <c r="AH536" i="1"/>
  <c r="AH547" i="1" s="1"/>
  <c r="AA547" i="1"/>
  <c r="AH69" i="17"/>
  <c r="AI17" i="17"/>
  <c r="AA17" i="17"/>
  <c r="AH17" i="17" s="1"/>
  <c r="Z68" i="1"/>
  <c r="AI56" i="1"/>
  <c r="AA56" i="1"/>
  <c r="Z150" i="18"/>
  <c r="AA57" i="17"/>
  <c r="AH57" i="17" s="1"/>
  <c r="AI57" i="17"/>
  <c r="AI59" i="18"/>
  <c r="AA59" i="18"/>
  <c r="AH59" i="18" s="1"/>
  <c r="AI19" i="1"/>
  <c r="AA19" i="1"/>
  <c r="AH19" i="1" s="1"/>
  <c r="AI172" i="18"/>
  <c r="AI224" i="18" s="1"/>
  <c r="AH222" i="1" l="1"/>
  <c r="AH599" i="1"/>
  <c r="Z73" i="18"/>
  <c r="AA222" i="1"/>
  <c r="AI22" i="1"/>
  <c r="AI43" i="17"/>
  <c r="AI47" i="17" s="1"/>
  <c r="AI53" i="17"/>
  <c r="AI54" i="1"/>
  <c r="AH969" i="1"/>
  <c r="AA750" i="1"/>
  <c r="AH750" i="1"/>
  <c r="AA969" i="1"/>
  <c r="AA599" i="1"/>
  <c r="Z75" i="18"/>
  <c r="AI525" i="1"/>
  <c r="AH448" i="1"/>
  <c r="AA448" i="1"/>
  <c r="AA296" i="1"/>
  <c r="AH296" i="1"/>
  <c r="AH823" i="1"/>
  <c r="AA823" i="1"/>
  <c r="AH21" i="18"/>
  <c r="AI21" i="18"/>
  <c r="AI40" i="1"/>
  <c r="AI72" i="17"/>
  <c r="AI39" i="17"/>
  <c r="AA21" i="18"/>
  <c r="AI21" i="17"/>
  <c r="AA148" i="1"/>
  <c r="AH148" i="1"/>
  <c r="AI67" i="18"/>
  <c r="T75" i="17"/>
  <c r="AB77" i="17"/>
  <c r="AH72" i="17"/>
  <c r="AI68" i="1"/>
  <c r="AA72" i="17"/>
  <c r="AH9" i="17"/>
  <c r="AH21" i="17" s="1"/>
  <c r="AA21" i="17"/>
  <c r="AA47" i="17"/>
  <c r="AH41" i="17"/>
  <c r="AH47" i="17" s="1"/>
  <c r="AA67" i="17"/>
  <c r="AH55" i="17"/>
  <c r="AH67" i="17" s="1"/>
  <c r="Z74" i="1"/>
  <c r="AH50" i="1"/>
  <c r="AH54" i="1" s="1"/>
  <c r="AA54" i="1"/>
  <c r="Z75" i="1"/>
  <c r="AA67" i="18"/>
  <c r="AH27" i="18"/>
  <c r="AH39" i="18" s="1"/>
  <c r="AA39" i="18"/>
  <c r="AA39" i="17"/>
  <c r="AA525" i="1"/>
  <c r="AA22" i="1"/>
  <c r="R75" i="1"/>
  <c r="S73" i="17"/>
  <c r="Z75" i="17" s="1"/>
  <c r="AI39" i="18"/>
  <c r="AH525" i="1"/>
  <c r="AA224" i="18"/>
  <c r="AI47" i="18"/>
  <c r="AH71" i="18"/>
  <c r="AH72" i="18" s="1"/>
  <c r="AA72" i="18"/>
  <c r="AH56" i="1"/>
  <c r="AH68" i="1" s="1"/>
  <c r="AA68" i="1"/>
  <c r="AH22" i="1"/>
  <c r="AH71" i="1"/>
  <c r="AH73" i="1" s="1"/>
  <c r="AA73" i="1"/>
  <c r="AH30" i="1"/>
  <c r="AH40" i="1" s="1"/>
  <c r="AA40" i="1"/>
  <c r="AH49" i="17"/>
  <c r="AH53" i="17" s="1"/>
  <c r="AA53" i="17"/>
  <c r="AH224" i="18"/>
  <c r="AH41" i="18"/>
  <c r="AH47" i="18" s="1"/>
  <c r="AA47" i="18"/>
  <c r="AI67" i="17"/>
  <c r="Z73" i="17"/>
  <c r="AH67" i="18"/>
  <c r="AH39" i="17"/>
  <c r="AI74" i="1" l="1"/>
  <c r="AH73" i="18"/>
  <c r="AI73" i="18"/>
  <c r="AA74" i="1"/>
  <c r="AI73" i="17"/>
  <c r="AA73" i="17"/>
  <c r="AA75" i="17"/>
  <c r="AH74" i="1"/>
  <c r="AA73" i="18"/>
  <c r="AH73" i="17"/>
  <c r="AH75" i="17"/>
  <c r="L73" i="17"/>
  <c r="K67" i="17"/>
  <c r="M73" i="17"/>
  <c r="M67" i="17"/>
  <c r="AD67" i="17" s="1"/>
  <c r="K73" i="17" l="1"/>
  <c r="Q67" i="18"/>
  <c r="Q75" i="18"/>
  <c r="AD75" i="17"/>
  <c r="AD73" i="17"/>
  <c r="J67" i="17"/>
  <c r="L67" i="17"/>
  <c r="J73" i="17"/>
  <c r="Q75" i="17" l="1"/>
  <c r="Q76" i="17" s="1"/>
  <c r="Q73" i="18"/>
  <c r="AH77" i="17"/>
  <c r="AD77" i="17"/>
</calcChain>
</file>

<file path=xl/sharedStrings.xml><?xml version="1.0" encoding="utf-8"?>
<sst xmlns="http://schemas.openxmlformats.org/spreadsheetml/2006/main" count="2377" uniqueCount="110">
  <si>
    <t xml:space="preserve">                                                                            </t>
  </si>
  <si>
    <t>ДОМА</t>
  </si>
  <si>
    <t>Тариф</t>
  </si>
  <si>
    <t>ПЕРЕЧИСЛЕНО ЗА УСЛУГИ</t>
  </si>
  <si>
    <t>Управление</t>
  </si>
  <si>
    <t>Содерж.</t>
  </si>
  <si>
    <t>Текущ.Ремонт</t>
  </si>
  <si>
    <t>АРС</t>
  </si>
  <si>
    <t>Вывоз ТБО</t>
  </si>
  <si>
    <t>Лифты</t>
  </si>
  <si>
    <t>капремонт</t>
  </si>
  <si>
    <t>1</t>
  </si>
  <si>
    <t>4</t>
  </si>
  <si>
    <t>5</t>
  </si>
  <si>
    <t>6</t>
  </si>
  <si>
    <t>7</t>
  </si>
  <si>
    <t>8</t>
  </si>
  <si>
    <t>11</t>
  </si>
  <si>
    <t>12</t>
  </si>
  <si>
    <t>13</t>
  </si>
  <si>
    <t>14</t>
  </si>
  <si>
    <t>15</t>
  </si>
  <si>
    <t>16</t>
  </si>
  <si>
    <t>17</t>
  </si>
  <si>
    <t>18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</si>
  <si>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</si>
  <si>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</si>
  <si>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</si>
  <si>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</si>
  <si>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</si>
  <si>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</si>
  <si>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</si>
  <si>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</si>
  <si>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</si>
  <si>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35</t>
  </si>
  <si>
    <t>м-н ЛЕНИНГРАДСКИЙ</t>
  </si>
  <si>
    <t>7а</t>
  </si>
  <si>
    <t>ИТОГО</t>
  </si>
  <si>
    <t>34а</t>
  </si>
  <si>
    <t>Площадь общая жилая</t>
  </si>
  <si>
    <t>м-н МИРНЫЙ</t>
  </si>
  <si>
    <t>м-н ЮБИЛЕЙНЫЙ</t>
  </si>
  <si>
    <t>Итого собрано</t>
  </si>
  <si>
    <t>ДОЛГ за ООО РКЦ</t>
  </si>
  <si>
    <t>Итого                    перечислено</t>
  </si>
  <si>
    <t>м-н СТРОИТЕЛЕЙ</t>
  </si>
  <si>
    <t>УК Искра</t>
  </si>
  <si>
    <t>Стрела</t>
  </si>
  <si>
    <t>КСТ</t>
  </si>
  <si>
    <t>Саянсклифтремонт</t>
  </si>
  <si>
    <t>Итого         начислено</t>
  </si>
  <si>
    <t>по табул.</t>
  </si>
  <si>
    <t>НАЧИСЛЕНО</t>
  </si>
  <si>
    <t>собрано</t>
  </si>
  <si>
    <t>процент собираемости</t>
  </si>
  <si>
    <t>Искра</t>
  </si>
  <si>
    <t>м-н Олимпийский</t>
  </si>
  <si>
    <t>МАРТ</t>
  </si>
  <si>
    <t>66а</t>
  </si>
  <si>
    <t xml:space="preserve"> </t>
  </si>
  <si>
    <t>м-н Молодежный</t>
  </si>
  <si>
    <t>ВСЕГО</t>
  </si>
  <si>
    <t>ФЕВРАЛЬ</t>
  </si>
  <si>
    <t>ЯНВАРЬ</t>
  </si>
  <si>
    <t>начислено</t>
  </si>
  <si>
    <t>ДОЛГ за юрлицами</t>
  </si>
  <si>
    <t>АПРЕЛЬ</t>
  </si>
  <si>
    <t>МАЙ</t>
  </si>
  <si>
    <t>ИЮНЬ</t>
  </si>
  <si>
    <t>задолженность собственников</t>
  </si>
  <si>
    <t>Отчет поступления и расходованияе финансовых средств  по домам находящихся в  управлении компании ООО " Искра" за 2015 г.</t>
  </si>
  <si>
    <t>ИЮЛЬ</t>
  </si>
  <si>
    <t>АВГУСТ</t>
  </si>
  <si>
    <t>СЕНТЯБРЬ</t>
  </si>
  <si>
    <t>Итого  начислено</t>
  </si>
  <si>
    <t>ДЕКАБРЬ</t>
  </si>
  <si>
    <t>НОЯБРЬ</t>
  </si>
  <si>
    <t xml:space="preserve">ОКТЯБРЬ </t>
  </si>
  <si>
    <t>НАЧИСЛЕНО  (физлица+юрлица)</t>
  </si>
  <si>
    <t>собрано(физлица+юрлица)</t>
  </si>
  <si>
    <t>собрано (физлица)</t>
  </si>
  <si>
    <t>СВОД за 12 месяцев  (ЮРИКИ)</t>
  </si>
  <si>
    <t>январь</t>
  </si>
  <si>
    <t>Июнь</t>
  </si>
  <si>
    <t>Июль</t>
  </si>
  <si>
    <t>август</t>
  </si>
  <si>
    <t>Сентябрь</t>
  </si>
  <si>
    <t>ОКТЯБРЬ</t>
  </si>
  <si>
    <t>Февраль</t>
  </si>
  <si>
    <t>НАЧИСЛЕНО (ФИЗЛИЦА)</t>
  </si>
  <si>
    <t>июль</t>
  </si>
  <si>
    <t>в программе</t>
  </si>
  <si>
    <t>СВОД за 12 месяцев</t>
  </si>
  <si>
    <t>Техобслуживание</t>
  </si>
  <si>
    <t>лифты</t>
  </si>
  <si>
    <t>Отчет поступления и расходованияе финансовых средств по домам управляемых ООО " Искра" на 2018 г.</t>
  </si>
  <si>
    <t>Отчет поступления и расходования финансовых средств по домам управляемых ООО " Искра" на 2018 г.</t>
  </si>
  <si>
    <t>Площадь общая нежилая</t>
  </si>
  <si>
    <t xml:space="preserve">ИТОГО Площадь общая </t>
  </si>
  <si>
    <t>сбер.банк</t>
  </si>
  <si>
    <t>2018г.</t>
  </si>
  <si>
    <t>оплата</t>
  </si>
  <si>
    <t>начесления</t>
  </si>
  <si>
    <t>по 62 счету</t>
  </si>
  <si>
    <t>по 62 сч.</t>
  </si>
  <si>
    <t>Радуга</t>
  </si>
  <si>
    <t>радуга</t>
  </si>
  <si>
    <t>сентябрь</t>
  </si>
  <si>
    <t>декабрь</t>
  </si>
  <si>
    <t>Отчет поступления и расходования финансовых средств  по домам находящихся в  управляющей организации ООО " Искра" за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</si>
</sst>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0"/>
  </numFmts>
  <fonts count="34" x14ac:knownFonts="1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name val="Arial Cyr"/>
      <charset val="204"/>
    </font>
    <font>
      <sz val="10"/>
      <name val="Arial Cyr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1" fillId="0" borderId="0" applyFont="0" applyFill="0" applyBorder="0" applyAlignment="0" applyProtection="0"/>
  </cellStyleXfs>
  <cellXfs count="2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 applyBorder="1"/>
    <xf numFmtId="0" fontId="2" fillId="2" borderId="0" xfId="0" applyFont="1" applyFill="1" applyBorder="1"/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6" fillId="2" borderId="0" xfId="0" applyFont="1" applyFill="1" applyBorder="1" applyAlignment="1"/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4" borderId="6" xfId="0" applyNumberFormat="1" applyFont="1" applyFill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49" fontId="11" fillId="3" borderId="3" xfId="0" applyNumberFormat="1" applyFont="1" applyFill="1" applyBorder="1" applyAlignment="1">
      <alignment horizontal="center"/>
    </xf>
    <xf numFmtId="2" fontId="11" fillId="3" borderId="3" xfId="0" applyNumberFormat="1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4" borderId="3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9" fillId="5" borderId="3" xfId="0" applyNumberFormat="1" applyFont="1" applyFill="1" applyBorder="1"/>
    <xf numFmtId="0" fontId="9" fillId="5" borderId="3" xfId="0" applyFont="1" applyFill="1" applyBorder="1"/>
    <xf numFmtId="2" fontId="9" fillId="5" borderId="3" xfId="0" applyNumberFormat="1" applyFont="1" applyFill="1" applyBorder="1" applyAlignment="1">
      <alignment horizontal="center"/>
    </xf>
    <xf numFmtId="0" fontId="0" fillId="0" borderId="3" xfId="0" applyBorder="1"/>
    <xf numFmtId="4" fontId="4" fillId="0" borderId="7" xfId="0" applyNumberFormat="1" applyFont="1" applyBorder="1" applyAlignment="1"/>
    <xf numFmtId="4" fontId="5" fillId="0" borderId="3" xfId="0" applyNumberFormat="1" applyFont="1" applyBorder="1"/>
    <xf numFmtId="4" fontId="9" fillId="0" borderId="3" xfId="0" applyNumberFormat="1" applyFont="1" applyBorder="1"/>
    <xf numFmtId="4" fontId="10" fillId="4" borderId="1" xfId="0" applyNumberFormat="1" applyFont="1" applyFill="1" applyBorder="1"/>
    <xf numFmtId="4" fontId="12" fillId="3" borderId="3" xfId="0" applyNumberFormat="1" applyFont="1" applyFill="1" applyBorder="1"/>
    <xf numFmtId="4" fontId="10" fillId="4" borderId="3" xfId="0" applyNumberFormat="1" applyFont="1" applyFill="1" applyBorder="1"/>
    <xf numFmtId="4" fontId="10" fillId="3" borderId="3" xfId="0" applyNumberFormat="1" applyFont="1" applyFill="1" applyBorder="1"/>
    <xf numFmtId="0" fontId="9" fillId="5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 wrapText="1"/>
    </xf>
    <xf numFmtId="4" fontId="12" fillId="2" borderId="3" xfId="0" applyNumberFormat="1" applyFont="1" applyFill="1" applyBorder="1"/>
    <xf numFmtId="4" fontId="5" fillId="6" borderId="3" xfId="0" applyNumberFormat="1" applyFont="1" applyFill="1" applyBorder="1"/>
    <xf numFmtId="4" fontId="9" fillId="6" borderId="3" xfId="0" applyNumberFormat="1" applyFont="1" applyFill="1" applyBorder="1"/>
    <xf numFmtId="4" fontId="12" fillId="7" borderId="1" xfId="0" applyNumberFormat="1" applyFont="1" applyFill="1" applyBorder="1"/>
    <xf numFmtId="4" fontId="10" fillId="7" borderId="1" xfId="0" applyNumberFormat="1" applyFont="1" applyFill="1" applyBorder="1"/>
    <xf numFmtId="4" fontId="16" fillId="7" borderId="3" xfId="0" applyNumberFormat="1" applyFont="1" applyFill="1" applyBorder="1"/>
    <xf numFmtId="0" fontId="9" fillId="0" borderId="0" xfId="0" applyFont="1" applyBorder="1" applyAlignment="1">
      <alignment horizontal="center"/>
    </xf>
    <xf numFmtId="4" fontId="9" fillId="2" borderId="0" xfId="0" applyNumberFormat="1" applyFont="1" applyFill="1" applyBorder="1"/>
    <xf numFmtId="2" fontId="9" fillId="2" borderId="0" xfId="0" applyNumberFormat="1" applyFont="1" applyFill="1" applyBorder="1"/>
    <xf numFmtId="0" fontId="9" fillId="2" borderId="0" xfId="0" applyFont="1" applyFill="1" applyBorder="1"/>
    <xf numFmtId="2" fontId="9" fillId="2" borderId="0" xfId="0" applyNumberFormat="1" applyFont="1" applyFill="1" applyBorder="1" applyAlignment="1">
      <alignment horizontal="center"/>
    </xf>
    <xf numFmtId="4" fontId="10" fillId="2" borderId="0" xfId="0" applyNumberFormat="1" applyFont="1" applyFill="1" applyBorder="1"/>
    <xf numFmtId="4" fontId="12" fillId="2" borderId="0" xfId="0" applyNumberFormat="1" applyFont="1" applyFill="1" applyBorder="1"/>
    <xf numFmtId="4" fontId="16" fillId="2" borderId="0" xfId="0" applyNumberFormat="1" applyFont="1" applyFill="1" applyBorder="1"/>
    <xf numFmtId="0" fontId="0" fillId="2" borderId="0" xfId="0" applyFill="1"/>
    <xf numFmtId="0" fontId="5" fillId="0" borderId="3" xfId="0" applyFont="1" applyBorder="1" applyAlignment="1">
      <alignment horizontal="center" vertical="center" wrapText="1"/>
    </xf>
    <xf numFmtId="0" fontId="15" fillId="8" borderId="3" xfId="0" applyFont="1" applyFill="1" applyBorder="1"/>
    <xf numFmtId="4" fontId="15" fillId="8" borderId="3" xfId="0" applyNumberFormat="1" applyFont="1" applyFill="1" applyBorder="1"/>
    <xf numFmtId="0" fontId="6" fillId="8" borderId="0" xfId="0" applyFont="1" applyFill="1"/>
    <xf numFmtId="0" fontId="9" fillId="9" borderId="3" xfId="0" applyFont="1" applyFill="1" applyBorder="1" applyAlignment="1">
      <alignment horizontal="center"/>
    </xf>
    <xf numFmtId="4" fontId="9" fillId="9" borderId="3" xfId="0" applyNumberFormat="1" applyFont="1" applyFill="1" applyBorder="1"/>
    <xf numFmtId="0" fontId="6" fillId="0" borderId="0" xfId="0" applyFont="1" applyAlignment="1">
      <alignment horizontal="center"/>
    </xf>
    <xf numFmtId="0" fontId="8" fillId="2" borderId="0" xfId="0" applyFont="1" applyFill="1"/>
    <xf numFmtId="0" fontId="15" fillId="0" borderId="0" xfId="0" applyFont="1"/>
    <xf numFmtId="4" fontId="5" fillId="2" borderId="3" xfId="0" applyNumberFormat="1" applyFont="1" applyFill="1" applyBorder="1"/>
    <xf numFmtId="4" fontId="15" fillId="3" borderId="3" xfId="0" applyNumberFormat="1" applyFont="1" applyFill="1" applyBorder="1"/>
    <xf numFmtId="0" fontId="15" fillId="3" borderId="3" xfId="0" applyFont="1" applyFill="1" applyBorder="1"/>
    <xf numFmtId="4" fontId="0" fillId="0" borderId="0" xfId="0" applyNumberFormat="1"/>
    <xf numFmtId="4" fontId="8" fillId="0" borderId="0" xfId="0" applyNumberFormat="1" applyFont="1"/>
    <xf numFmtId="4" fontId="12" fillId="8" borderId="3" xfId="0" applyNumberFormat="1" applyFont="1" applyFill="1" applyBorder="1"/>
    <xf numFmtId="0" fontId="9" fillId="0" borderId="5" xfId="0" applyFont="1" applyBorder="1" applyAlignment="1">
      <alignment vertical="center" textRotation="90" wrapText="1"/>
    </xf>
    <xf numFmtId="0" fontId="0" fillId="0" borderId="5" xfId="0" applyBorder="1" applyAlignment="1"/>
    <xf numFmtId="4" fontId="10" fillId="8" borderId="1" xfId="0" applyNumberFormat="1" applyFont="1" applyFill="1" applyBorder="1"/>
    <xf numFmtId="4" fontId="10" fillId="8" borderId="3" xfId="0" applyNumberFormat="1" applyFont="1" applyFill="1" applyBorder="1"/>
    <xf numFmtId="49" fontId="11" fillId="2" borderId="3" xfId="0" applyNumberFormat="1" applyFont="1" applyFill="1" applyBorder="1" applyAlignment="1">
      <alignment horizontal="center"/>
    </xf>
    <xf numFmtId="2" fontId="11" fillId="2" borderId="3" xfId="0" applyNumberFormat="1" applyFont="1" applyFill="1" applyBorder="1" applyAlignment="1">
      <alignment horizontal="center"/>
    </xf>
    <xf numFmtId="4" fontId="10" fillId="2" borderId="1" xfId="0" applyNumberFormat="1" applyFont="1" applyFill="1" applyBorder="1"/>
    <xf numFmtId="0" fontId="0" fillId="2" borderId="3" xfId="0" applyFill="1" applyBorder="1"/>
    <xf numFmtId="4" fontId="10" fillId="2" borderId="3" xfId="0" applyNumberFormat="1" applyFont="1" applyFill="1" applyBorder="1" applyAlignment="1">
      <alignment horizontal="center"/>
    </xf>
    <xf numFmtId="0" fontId="23" fillId="0" borderId="0" xfId="0" applyFont="1"/>
    <xf numFmtId="0" fontId="23" fillId="2" borderId="0" xfId="0" applyFont="1" applyFill="1"/>
    <xf numFmtId="4" fontId="12" fillId="10" borderId="3" xfId="0" applyNumberFormat="1" applyFont="1" applyFill="1" applyBorder="1"/>
    <xf numFmtId="0" fontId="19" fillId="8" borderId="0" xfId="0" applyFont="1" applyFill="1"/>
    <xf numFmtId="0" fontId="20" fillId="8" borderId="0" xfId="0" applyFont="1" applyFill="1"/>
    <xf numFmtId="0" fontId="20" fillId="8" borderId="0" xfId="0" applyFont="1" applyFill="1" applyBorder="1"/>
    <xf numFmtId="0" fontId="19" fillId="8" borderId="0" xfId="0" applyFont="1" applyFill="1" applyBorder="1"/>
    <xf numFmtId="0" fontId="6" fillId="10" borderId="0" xfId="0" applyFont="1" applyFill="1"/>
    <xf numFmtId="4" fontId="21" fillId="2" borderId="0" xfId="0" applyNumberFormat="1" applyFont="1" applyFill="1" applyBorder="1"/>
    <xf numFmtId="4" fontId="0" fillId="2" borderId="0" xfId="0" applyNumberFormat="1" applyFill="1" applyBorder="1"/>
    <xf numFmtId="4" fontId="10" fillId="11" borderId="1" xfId="0" applyNumberFormat="1" applyFont="1" applyFill="1" applyBorder="1"/>
    <xf numFmtId="4" fontId="12" fillId="11" borderId="1" xfId="0" applyNumberFormat="1" applyFont="1" applyFill="1" applyBorder="1"/>
    <xf numFmtId="4" fontId="10" fillId="11" borderId="3" xfId="0" applyNumberFormat="1" applyFont="1" applyFill="1" applyBorder="1"/>
    <xf numFmtId="4" fontId="16" fillId="11" borderId="3" xfId="0" applyNumberFormat="1" applyFont="1" applyFill="1" applyBorder="1"/>
    <xf numFmtId="4" fontId="5" fillId="2" borderId="3" xfId="0" applyNumberFormat="1" applyFont="1" applyFill="1" applyBorder="1" applyAlignment="1">
      <alignment horizontal="center"/>
    </xf>
    <xf numFmtId="4" fontId="0" fillId="2" borderId="0" xfId="0" applyNumberFormat="1" applyFill="1"/>
    <xf numFmtId="4" fontId="10" fillId="4" borderId="8" xfId="0" applyNumberFormat="1" applyFont="1" applyFill="1" applyBorder="1"/>
    <xf numFmtId="0" fontId="6" fillId="8" borderId="0" xfId="0" applyFont="1" applyFill="1" applyBorder="1"/>
    <xf numFmtId="4" fontId="12" fillId="12" borderId="3" xfId="0" applyNumberFormat="1" applyFont="1" applyFill="1" applyBorder="1"/>
    <xf numFmtId="4" fontId="10" fillId="10" borderId="3" xfId="0" applyNumberFormat="1" applyFont="1" applyFill="1" applyBorder="1"/>
    <xf numFmtId="0" fontId="24" fillId="8" borderId="0" xfId="0" applyFont="1" applyFill="1"/>
    <xf numFmtId="0" fontId="6" fillId="8" borderId="0" xfId="0" applyFont="1" applyFill="1" applyAlignment="1">
      <alignment horizontal="center"/>
    </xf>
    <xf numFmtId="0" fontId="5" fillId="8" borderId="0" xfId="0" applyFont="1" applyFill="1"/>
    <xf numFmtId="0" fontId="25" fillId="0" borderId="0" xfId="0" applyFont="1"/>
    <xf numFmtId="4" fontId="26" fillId="0" borderId="0" xfId="0" applyNumberFormat="1" applyFont="1"/>
    <xf numFmtId="4" fontId="22" fillId="0" borderId="0" xfId="0" applyNumberFormat="1" applyFont="1"/>
    <xf numFmtId="0" fontId="27" fillId="0" borderId="0" xfId="0" applyFont="1"/>
    <xf numFmtId="0" fontId="28" fillId="0" borderId="0" xfId="0" applyFont="1"/>
    <xf numFmtId="4" fontId="28" fillId="0" borderId="0" xfId="0" applyNumberFormat="1" applyFont="1"/>
    <xf numFmtId="0" fontId="25" fillId="8" borderId="0" xfId="0" applyFont="1" applyFill="1"/>
    <xf numFmtId="0" fontId="8" fillId="8" borderId="0" xfId="0" applyFont="1" applyFill="1" applyBorder="1"/>
    <xf numFmtId="4" fontId="5" fillId="0" borderId="9" xfId="0" applyNumberFormat="1" applyFont="1" applyFill="1" applyBorder="1"/>
    <xf numFmtId="0" fontId="29" fillId="8" borderId="0" xfId="0" applyFont="1" applyFill="1"/>
    <xf numFmtId="4" fontId="12" fillId="13" borderId="1" xfId="0" applyNumberFormat="1" applyFont="1" applyFill="1" applyBorder="1"/>
    <xf numFmtId="4" fontId="12" fillId="2" borderId="1" xfId="0" applyNumberFormat="1" applyFont="1" applyFill="1" applyBorder="1"/>
    <xf numFmtId="4" fontId="9" fillId="2" borderId="3" xfId="0" applyNumberFormat="1" applyFont="1" applyFill="1" applyBorder="1"/>
    <xf numFmtId="0" fontId="30" fillId="0" borderId="0" xfId="0" applyFont="1"/>
    <xf numFmtId="0" fontId="30" fillId="2" borderId="0" xfId="0" applyFont="1" applyFill="1"/>
    <xf numFmtId="4" fontId="30" fillId="0" borderId="0" xfId="0" applyNumberFormat="1" applyFont="1"/>
    <xf numFmtId="0" fontId="25" fillId="2" borderId="0" xfId="0" applyFont="1" applyFill="1" applyBorder="1"/>
    <xf numFmtId="4" fontId="12" fillId="0" borderId="3" xfId="0" applyNumberFormat="1" applyFont="1" applyFill="1" applyBorder="1"/>
    <xf numFmtId="4" fontId="21" fillId="0" borderId="0" xfId="0" applyNumberFormat="1" applyFont="1"/>
    <xf numFmtId="4" fontId="12" fillId="15" borderId="3" xfId="0" applyNumberFormat="1" applyFont="1" applyFill="1" applyBorder="1"/>
    <xf numFmtId="4" fontId="22" fillId="2" borderId="0" xfId="0" applyNumberFormat="1" applyFont="1" applyFill="1" applyBorder="1"/>
    <xf numFmtId="4" fontId="12" fillId="17" borderId="3" xfId="0" applyNumberFormat="1" applyFont="1" applyFill="1" applyBorder="1"/>
    <xf numFmtId="0" fontId="6" fillId="16" borderId="0" xfId="0" applyFont="1" applyFill="1" applyAlignment="1">
      <alignment horizontal="center"/>
    </xf>
    <xf numFmtId="4" fontId="9" fillId="18" borderId="3" xfId="0" applyNumberFormat="1" applyFont="1" applyFill="1" applyBorder="1"/>
    <xf numFmtId="4" fontId="12" fillId="19" borderId="3" xfId="0" applyNumberFormat="1" applyFont="1" applyFill="1" applyBorder="1"/>
    <xf numFmtId="4" fontId="10" fillId="19" borderId="3" xfId="0" applyNumberFormat="1" applyFont="1" applyFill="1" applyBorder="1"/>
    <xf numFmtId="4" fontId="5" fillId="15" borderId="3" xfId="0" applyNumberFormat="1" applyFont="1" applyFill="1" applyBorder="1"/>
    <xf numFmtId="164" fontId="0" fillId="0" borderId="0" xfId="0" applyNumberFormat="1"/>
    <xf numFmtId="164" fontId="8" fillId="0" borderId="0" xfId="0" applyNumberFormat="1" applyFont="1"/>
    <xf numFmtId="164" fontId="5" fillId="3" borderId="6" xfId="0" applyNumberFormat="1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 horizontal="center"/>
    </xf>
    <xf numFmtId="164" fontId="12" fillId="3" borderId="3" xfId="0" applyNumberFormat="1" applyFont="1" applyFill="1" applyBorder="1"/>
    <xf numFmtId="164" fontId="12" fillId="3" borderId="9" xfId="0" applyNumberFormat="1" applyFont="1" applyFill="1" applyBorder="1"/>
    <xf numFmtId="164" fontId="12" fillId="2" borderId="3" xfId="0" applyNumberFormat="1" applyFont="1" applyFill="1" applyBorder="1"/>
    <xf numFmtId="164" fontId="12" fillId="16" borderId="3" xfId="0" applyNumberFormat="1" applyFont="1" applyFill="1" applyBorder="1"/>
    <xf numFmtId="164" fontId="12" fillId="8" borderId="3" xfId="0" applyNumberFormat="1" applyFont="1" applyFill="1" applyBorder="1"/>
    <xf numFmtId="164" fontId="10" fillId="2" borderId="0" xfId="0" applyNumberFormat="1" applyFont="1" applyFill="1" applyBorder="1"/>
    <xf numFmtId="164" fontId="29" fillId="8" borderId="0" xfId="0" applyNumberFormat="1" applyFont="1" applyFill="1"/>
    <xf numFmtId="164" fontId="10" fillId="3" borderId="3" xfId="0" applyNumberFormat="1" applyFont="1" applyFill="1" applyBorder="1"/>
    <xf numFmtId="164" fontId="10" fillId="2" borderId="3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164" fontId="8" fillId="0" borderId="0" xfId="0" applyNumberFormat="1" applyFont="1" applyFill="1"/>
    <xf numFmtId="0" fontId="5" fillId="0" borderId="0" xfId="0" applyFont="1" applyFill="1" applyBorder="1"/>
    <xf numFmtId="0" fontId="6" fillId="0" borderId="0" xfId="0" applyFont="1" applyFill="1" applyBorder="1"/>
    <xf numFmtId="0" fontId="15" fillId="0" borderId="0" xfId="0" applyFont="1" applyFill="1"/>
    <xf numFmtId="0" fontId="6" fillId="16" borderId="0" xfId="0" applyFont="1" applyFill="1" applyBorder="1"/>
    <xf numFmtId="4" fontId="10" fillId="16" borderId="1" xfId="0" applyNumberFormat="1" applyFont="1" applyFill="1" applyBorder="1"/>
    <xf numFmtId="4" fontId="5" fillId="2" borderId="1" xfId="0" applyNumberFormat="1" applyFont="1" applyFill="1" applyBorder="1"/>
    <xf numFmtId="4" fontId="9" fillId="6" borderId="1" xfId="0" applyNumberFormat="1" applyFont="1" applyFill="1" applyBorder="1"/>
    <xf numFmtId="4" fontId="15" fillId="8" borderId="1" xfId="0" applyNumberFormat="1" applyFont="1" applyFill="1" applyBorder="1"/>
    <xf numFmtId="4" fontId="4" fillId="0" borderId="11" xfId="0" applyNumberFormat="1" applyFont="1" applyBorder="1" applyAlignment="1"/>
    <xf numFmtId="4" fontId="0" fillId="0" borderId="3" xfId="0" applyNumberFormat="1" applyBorder="1"/>
    <xf numFmtId="0" fontId="9" fillId="20" borderId="3" xfId="0" applyFont="1" applyFill="1" applyBorder="1" applyAlignment="1">
      <alignment horizontal="center"/>
    </xf>
    <xf numFmtId="4" fontId="5" fillId="20" borderId="1" xfId="0" applyNumberFormat="1" applyFont="1" applyFill="1" applyBorder="1"/>
    <xf numFmtId="4" fontId="0" fillId="20" borderId="3" xfId="0" applyNumberFormat="1" applyFill="1" applyBorder="1"/>
    <xf numFmtId="0" fontId="10" fillId="4" borderId="1" xfId="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2" fontId="9" fillId="21" borderId="3" xfId="0" applyNumberFormat="1" applyFont="1" applyFill="1" applyBorder="1" applyAlignment="1">
      <alignment horizontal="center"/>
    </xf>
    <xf numFmtId="43" fontId="10" fillId="3" borderId="3" xfId="1" applyFont="1" applyFill="1" applyBorder="1"/>
    <xf numFmtId="2" fontId="9" fillId="18" borderId="3" xfId="0" applyNumberFormat="1" applyFont="1" applyFill="1" applyBorder="1"/>
    <xf numFmtId="0" fontId="9" fillId="18" borderId="3" xfId="0" applyFont="1" applyFill="1" applyBorder="1"/>
    <xf numFmtId="2" fontId="9" fillId="18" borderId="3" xfId="0" applyNumberFormat="1" applyFont="1" applyFill="1" applyBorder="1" applyAlignment="1">
      <alignment horizontal="center"/>
    </xf>
    <xf numFmtId="4" fontId="12" fillId="18" borderId="3" xfId="0" applyNumberFormat="1" applyFont="1" applyFill="1" applyBorder="1"/>
    <xf numFmtId="4" fontId="10" fillId="18" borderId="3" xfId="0" applyNumberFormat="1" applyFont="1" applyFill="1" applyBorder="1"/>
    <xf numFmtId="4" fontId="10" fillId="18" borderId="1" xfId="0" applyNumberFormat="1" applyFont="1" applyFill="1" applyBorder="1"/>
    <xf numFmtId="4" fontId="10" fillId="22" borderId="3" xfId="0" applyNumberFormat="1" applyFont="1" applyFill="1" applyBorder="1"/>
    <xf numFmtId="4" fontId="12" fillId="22" borderId="3" xfId="0" applyNumberFormat="1" applyFont="1" applyFill="1" applyBorder="1"/>
    <xf numFmtId="4" fontId="8" fillId="2" borderId="0" xfId="0" applyNumberFormat="1" applyFont="1" applyFill="1" applyBorder="1"/>
    <xf numFmtId="4" fontId="9" fillId="3" borderId="3" xfId="0" applyNumberFormat="1" applyFont="1" applyFill="1" applyBorder="1"/>
    <xf numFmtId="0" fontId="0" fillId="0" borderId="0" xfId="0" applyFont="1"/>
    <xf numFmtId="4" fontId="0" fillId="0" borderId="0" xfId="0" applyNumberFormat="1" applyFont="1"/>
    <xf numFmtId="0" fontId="32" fillId="0" borderId="0" xfId="0" applyFont="1"/>
    <xf numFmtId="4" fontId="5" fillId="6" borderId="9" xfId="0" applyNumberFormat="1" applyFont="1" applyFill="1" applyBorder="1"/>
    <xf numFmtId="4" fontId="12" fillId="16" borderId="3" xfId="0" applyNumberFormat="1" applyFont="1" applyFill="1" applyBorder="1"/>
    <xf numFmtId="0" fontId="19" fillId="2" borderId="0" xfId="0" applyFont="1" applyFill="1" applyBorder="1"/>
    <xf numFmtId="4" fontId="12" fillId="23" borderId="3" xfId="0" applyNumberFormat="1" applyFont="1" applyFill="1" applyBorder="1"/>
    <xf numFmtId="4" fontId="5" fillId="23" borderId="3" xfId="0" applyNumberFormat="1" applyFont="1" applyFill="1" applyBorder="1"/>
    <xf numFmtId="49" fontId="11" fillId="0" borderId="3" xfId="0" applyNumberFormat="1" applyFont="1" applyFill="1" applyBorder="1" applyAlignment="1">
      <alignment horizontal="center"/>
    </xf>
    <xf numFmtId="0" fontId="33" fillId="2" borderId="0" xfId="0" applyFont="1" applyFill="1" applyBorder="1"/>
    <xf numFmtId="4" fontId="5" fillId="0" borderId="3" xfId="0" applyNumberFormat="1" applyFont="1" applyFill="1" applyBorder="1"/>
    <xf numFmtId="4" fontId="9" fillId="0" borderId="3" xfId="0" applyNumberFormat="1" applyFont="1" applyFill="1" applyBorder="1"/>
    <xf numFmtId="4" fontId="4" fillId="0" borderId="7" xfId="0" applyNumberFormat="1" applyFont="1" applyFill="1" applyBorder="1" applyAlignment="1"/>
    <xf numFmtId="0" fontId="0" fillId="0" borderId="0" xfId="0" applyFill="1"/>
    <xf numFmtId="4" fontId="15" fillId="0" borderId="3" xfId="0" applyNumberFormat="1" applyFont="1" applyFill="1" applyBorder="1"/>
    <xf numFmtId="4" fontId="12" fillId="3" borderId="9" xfId="0" applyNumberFormat="1" applyFont="1" applyFill="1" applyBorder="1"/>
    <xf numFmtId="4" fontId="15" fillId="0" borderId="0" xfId="0" applyNumberFormat="1" applyFont="1"/>
    <xf numFmtId="4" fontId="10" fillId="4" borderId="10" xfId="0" applyNumberFormat="1" applyFont="1" applyFill="1" applyBorder="1" applyAlignment="1">
      <alignment horizontal="center" vertical="center" textRotation="90" wrapText="1"/>
    </xf>
    <xf numFmtId="4" fontId="10" fillId="4" borderId="9" xfId="0" applyNumberFormat="1" applyFont="1" applyFill="1" applyBorder="1" applyAlignment="1">
      <alignment horizontal="center" vertical="center" textRotation="90" wrapText="1"/>
    </xf>
    <xf numFmtId="4" fontId="10" fillId="4" borderId="5" xfId="0" applyNumberFormat="1" applyFont="1" applyFill="1" applyBorder="1" applyAlignment="1">
      <alignment horizontal="center" vertical="center" textRotation="90" wrapText="1"/>
    </xf>
    <xf numFmtId="2" fontId="17" fillId="0" borderId="10" xfId="0" applyNumberFormat="1" applyFont="1" applyBorder="1" applyAlignment="1">
      <alignment horizontal="left" vertical="center" textRotation="50" wrapText="1"/>
    </xf>
    <xf numFmtId="2" fontId="17" fillId="0" borderId="9" xfId="0" applyNumberFormat="1" applyFont="1" applyBorder="1" applyAlignment="1">
      <alignment horizontal="left" vertical="center" textRotation="50" wrapText="1"/>
    </xf>
    <xf numFmtId="2" fontId="17" fillId="0" borderId="5" xfId="0" applyNumberFormat="1" applyFont="1" applyBorder="1" applyAlignment="1">
      <alignment horizontal="left" vertical="center" textRotation="5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3" borderId="10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4" borderId="3" xfId="0" applyNumberFormat="1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164" fontId="9" fillId="5" borderId="10" xfId="0" applyNumberFormat="1" applyFont="1" applyFill="1" applyBorder="1" applyAlignment="1">
      <alignment horizontal="center" textRotation="90" wrapText="1"/>
    </xf>
    <xf numFmtId="164" fontId="0" fillId="0" borderId="9" xfId="0" applyNumberFormat="1" applyBorder="1" applyAlignment="1">
      <alignment horizontal="center" textRotation="90" wrapText="1"/>
    </xf>
    <xf numFmtId="164" fontId="0" fillId="0" borderId="5" xfId="0" applyNumberFormat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wrapText="1"/>
    </xf>
    <xf numFmtId="0" fontId="0" fillId="0" borderId="7" xfId="0" applyBorder="1"/>
    <xf numFmtId="0" fontId="0" fillId="0" borderId="2" xfId="0" applyBorder="1"/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0" fillId="14" borderId="3" xfId="0" applyNumberFormat="1" applyFont="1" applyFill="1" applyBorder="1" applyAlignment="1">
      <alignment horizontal="center" vertical="center" textRotation="1"/>
    </xf>
    <xf numFmtId="0" fontId="0" fillId="0" borderId="3" xfId="0" applyBorder="1" applyAlignment="1">
      <alignment horizontal="center" vertical="center" textRotation="1"/>
    </xf>
    <xf numFmtId="0" fontId="6" fillId="16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5" borderId="10" xfId="0" applyFont="1" applyFill="1" applyBorder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49" fontId="5" fillId="0" borderId="3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FF00"/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0"/>
  <sheetViews>
    <sheetView topLeftCell="A7" zoomScale="78" zoomScaleNormal="78" workbookViewId="0">
      <pane xSplit="1" topLeftCell="B1" activePane="topRight" state="frozen"/>
      <selection activeCell="A160" sqref="A160"/>
      <selection pane="topRight" activeCell="A10" sqref="A10"/>
    </sheetView>
  </sheetViews>
  <sheetFormatPr defaultRowHeight="15" x14ac:dyDescent="0.25"/>
  <cols>
    <col min="2" max="2" width="17.5703125" customWidth="1"/>
    <col min="3" max="3" width="7.28515625" customWidth="1"/>
    <col min="4" max="4" width="8.7109375" customWidth="1"/>
    <col min="5" max="5" width="7.5703125" customWidth="1"/>
    <col min="6" max="6" width="8" customWidth="1"/>
    <col min="7" max="7" width="7.140625" customWidth="1"/>
    <col min="8" max="8" width="6.7109375" customWidth="1"/>
    <col min="9" max="9" width="14.42578125" customWidth="1"/>
    <col min="10" max="10" width="15.28515625" customWidth="1"/>
    <col min="11" max="11" width="15.7109375" customWidth="1"/>
    <col min="12" max="12" width="14" customWidth="1"/>
    <col min="13" max="13" width="12.85546875" customWidth="1"/>
    <col min="14" max="14" width="13.28515625" customWidth="1"/>
    <col min="15" max="15" width="12.7109375" customWidth="1"/>
    <col min="16" max="16" width="12.140625" style="140" customWidth="1"/>
    <col min="17" max="18" width="16" customWidth="1"/>
    <col min="19" max="19" width="16.140625" customWidth="1"/>
    <col min="20" max="20" width="15.85546875" customWidth="1"/>
    <col min="21" max="21" width="14.28515625" customWidth="1"/>
    <col min="22" max="22" width="13.42578125" customWidth="1"/>
    <col min="23" max="23" width="13.85546875" customWidth="1"/>
    <col min="24" max="24" width="14.42578125" customWidth="1"/>
    <col min="25" max="25" width="6.28515625" customWidth="1"/>
    <col min="26" max="26" width="17.5703125" customWidth="1"/>
    <col min="27" max="27" width="15.28515625" customWidth="1"/>
    <col min="28" max="28" width="15.85546875" customWidth="1"/>
    <col min="29" max="29" width="17.5703125" customWidth="1"/>
    <col min="30" max="30" width="18.140625" customWidth="1"/>
    <col min="31" max="31" width="14.42578125" customWidth="1"/>
    <col min="32" max="32" width="15.28515625" customWidth="1"/>
    <col min="33" max="33" width="7.140625" customWidth="1"/>
    <col min="34" max="34" width="18" customWidth="1"/>
    <col min="35" max="35" width="15.5703125" customWidth="1"/>
    <col min="36" max="36" width="11.42578125" customWidth="1"/>
    <col min="37" max="37" width="13.140625" customWidth="1"/>
  </cols>
  <sheetData>
    <row r="1" spans="1:35" x14ac:dyDescent="0.25">
      <c r="B1" s="158"/>
      <c r="C1" s="158"/>
      <c r="D1" s="158"/>
      <c r="E1" s="158"/>
      <c r="F1" s="158"/>
      <c r="G1" s="158"/>
      <c r="H1" s="158"/>
    </row>
    <row r="2" spans="1:35" ht="18.75" x14ac:dyDescent="0.3">
      <c r="A2" s="229" t="s">
        <v>92</v>
      </c>
      <c r="B2" s="229"/>
      <c r="C2" s="229"/>
      <c r="D2" s="229"/>
      <c r="E2" s="153" t="s">
        <v>96</v>
      </c>
      <c r="F2" s="153"/>
      <c r="G2" s="153"/>
      <c r="H2" s="153"/>
      <c r="I2" s="153"/>
      <c r="J2" s="153"/>
      <c r="K2" s="153"/>
      <c r="L2" s="153"/>
      <c r="M2" s="154"/>
      <c r="N2" s="154"/>
      <c r="O2" s="154"/>
      <c r="P2" s="155"/>
      <c r="Q2" s="11"/>
      <c r="R2" s="12"/>
      <c r="S2" s="13"/>
      <c r="T2" s="13"/>
      <c r="U2" s="13"/>
      <c r="V2" s="13"/>
      <c r="W2" s="13"/>
      <c r="X2" s="13"/>
      <c r="Y2" s="13"/>
      <c r="Z2" s="12"/>
      <c r="AA2" s="12"/>
      <c r="AB2" s="12"/>
      <c r="AC2" s="12"/>
      <c r="AD2" s="12"/>
      <c r="AE2" s="12"/>
      <c r="AF2" s="12"/>
      <c r="AG2" s="12"/>
      <c r="AH2" s="11"/>
    </row>
    <row r="3" spans="1:35" ht="18.75" x14ac:dyDescent="0.3">
      <c r="A3" s="156"/>
      <c r="B3" s="157"/>
      <c r="C3" s="159" t="s">
        <v>100</v>
      </c>
      <c r="D3" s="159"/>
      <c r="E3" s="157"/>
      <c r="F3" s="157"/>
      <c r="G3" s="157"/>
      <c r="H3" s="157"/>
      <c r="I3" s="157"/>
      <c r="J3" s="157"/>
      <c r="K3" s="157"/>
      <c r="L3" s="230" t="s">
        <v>89</v>
      </c>
      <c r="M3" s="230"/>
      <c r="N3" s="230"/>
      <c r="O3" s="154"/>
      <c r="P3" s="155"/>
      <c r="Q3" s="11"/>
      <c r="R3" s="12"/>
      <c r="S3" s="13"/>
      <c r="T3" s="14" t="s">
        <v>80</v>
      </c>
      <c r="U3" s="13"/>
      <c r="V3" s="13"/>
      <c r="W3" s="13"/>
      <c r="X3" s="13"/>
      <c r="Y3" s="13"/>
      <c r="Z3" s="12"/>
      <c r="AA3" s="12"/>
      <c r="AB3" s="12"/>
      <c r="AC3" s="12"/>
      <c r="AD3" s="12"/>
      <c r="AE3" s="12"/>
      <c r="AF3" s="12"/>
      <c r="AG3" s="12"/>
      <c r="AH3" s="11"/>
    </row>
    <row r="4" spans="1:35" ht="18.75" x14ac:dyDescent="0.3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1"/>
      <c r="N4" s="11"/>
      <c r="O4" s="11"/>
      <c r="P4" s="14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1"/>
    </row>
    <row r="5" spans="1:35" ht="21.75" x14ac:dyDescent="0.25">
      <c r="A5" s="206" t="s">
        <v>1</v>
      </c>
      <c r="B5" s="206" t="s">
        <v>39</v>
      </c>
      <c r="C5" s="215" t="s">
        <v>2</v>
      </c>
      <c r="D5" s="216"/>
      <c r="E5" s="216"/>
      <c r="F5" s="216"/>
      <c r="G5" s="216"/>
      <c r="H5" s="217"/>
      <c r="I5" s="44" t="s">
        <v>51</v>
      </c>
      <c r="J5" s="44" t="s">
        <v>55</v>
      </c>
      <c r="K5" s="218" t="s">
        <v>46</v>
      </c>
      <c r="L5" s="211"/>
      <c r="M5" s="46" t="s">
        <v>47</v>
      </c>
      <c r="N5" s="46" t="s">
        <v>48</v>
      </c>
      <c r="O5" s="47" t="s">
        <v>49</v>
      </c>
      <c r="P5" s="219" t="s">
        <v>54</v>
      </c>
      <c r="Q5" s="212" t="s">
        <v>50</v>
      </c>
      <c r="R5" s="45" t="s">
        <v>51</v>
      </c>
      <c r="S5" s="48" t="s">
        <v>55</v>
      </c>
      <c r="T5" s="210" t="s">
        <v>46</v>
      </c>
      <c r="U5" s="211"/>
      <c r="V5" s="49" t="s">
        <v>47</v>
      </c>
      <c r="W5" s="49" t="s">
        <v>48</v>
      </c>
      <c r="X5" s="50" t="s">
        <v>49</v>
      </c>
      <c r="Y5" s="45"/>
      <c r="Z5" s="212" t="s">
        <v>42</v>
      </c>
      <c r="AA5" s="222" t="s">
        <v>3</v>
      </c>
      <c r="AB5" s="225"/>
      <c r="AC5" s="225"/>
      <c r="AD5" s="225"/>
      <c r="AE5" s="225"/>
      <c r="AF5" s="225"/>
      <c r="AG5" s="226"/>
      <c r="AH5" s="200" t="s">
        <v>44</v>
      </c>
      <c r="AI5" s="203" t="s">
        <v>43</v>
      </c>
    </row>
    <row r="6" spans="1:35" x14ac:dyDescent="0.25">
      <c r="A6" s="214"/>
      <c r="B6" s="214"/>
      <c r="C6" s="206" t="s">
        <v>4</v>
      </c>
      <c r="D6" s="206" t="s">
        <v>5</v>
      </c>
      <c r="E6" s="206" t="s">
        <v>6</v>
      </c>
      <c r="F6" s="206" t="s">
        <v>7</v>
      </c>
      <c r="G6" s="206" t="s">
        <v>8</v>
      </c>
      <c r="H6" s="206" t="s">
        <v>9</v>
      </c>
      <c r="I6" s="208"/>
      <c r="J6" s="208" t="s">
        <v>4</v>
      </c>
      <c r="K6" s="208" t="s">
        <v>5</v>
      </c>
      <c r="L6" s="208" t="s">
        <v>6</v>
      </c>
      <c r="M6" s="208" t="s">
        <v>7</v>
      </c>
      <c r="N6" s="208" t="s">
        <v>8</v>
      </c>
      <c r="O6" s="208" t="s">
        <v>9</v>
      </c>
      <c r="P6" s="220"/>
      <c r="Q6" s="212"/>
      <c r="R6" s="208"/>
      <c r="S6" s="208" t="s">
        <v>4</v>
      </c>
      <c r="T6" s="208" t="s">
        <v>5</v>
      </c>
      <c r="U6" s="208" t="s">
        <v>6</v>
      </c>
      <c r="V6" s="208" t="s">
        <v>7</v>
      </c>
      <c r="W6" s="208" t="s">
        <v>8</v>
      </c>
      <c r="X6" s="208" t="s">
        <v>9</v>
      </c>
      <c r="Y6" s="208"/>
      <c r="Z6" s="212"/>
      <c r="AA6" s="227"/>
      <c r="AB6" s="228"/>
      <c r="AC6" s="228"/>
      <c r="AD6" s="228"/>
      <c r="AE6" s="228"/>
      <c r="AF6" s="228"/>
      <c r="AG6" s="228"/>
      <c r="AH6" s="201"/>
      <c r="AI6" s="204"/>
    </row>
    <row r="7" spans="1:35" x14ac:dyDescent="0.25">
      <c r="A7" s="207"/>
      <c r="B7" s="207"/>
      <c r="C7" s="207"/>
      <c r="D7" s="207"/>
      <c r="E7" s="207"/>
      <c r="F7" s="207"/>
      <c r="G7" s="207"/>
      <c r="H7" s="207"/>
      <c r="I7" s="209"/>
      <c r="J7" s="209"/>
      <c r="K7" s="209"/>
      <c r="L7" s="209"/>
      <c r="M7" s="209"/>
      <c r="N7" s="209"/>
      <c r="O7" s="209"/>
      <c r="P7" s="221"/>
      <c r="Q7" s="212"/>
      <c r="R7" s="209"/>
      <c r="S7" s="209"/>
      <c r="T7" s="209"/>
      <c r="U7" s="209"/>
      <c r="V7" s="209"/>
      <c r="W7" s="209"/>
      <c r="X7" s="209"/>
      <c r="Y7" s="209"/>
      <c r="Z7" s="212"/>
      <c r="AA7" s="206" t="s">
        <v>4</v>
      </c>
      <c r="AB7" s="206" t="s">
        <v>5</v>
      </c>
      <c r="AC7" s="206" t="s">
        <v>6</v>
      </c>
      <c r="AD7" s="206" t="s">
        <v>7</v>
      </c>
      <c r="AE7" s="206" t="s">
        <v>8</v>
      </c>
      <c r="AF7" s="206" t="s">
        <v>9</v>
      </c>
      <c r="AG7" s="206" t="s">
        <v>10</v>
      </c>
      <c r="AH7" s="201"/>
      <c r="AI7" s="204"/>
    </row>
    <row r="8" spans="1:35" x14ac:dyDescent="0.25">
      <c r="A8" s="19" t="s">
        <v>11</v>
      </c>
      <c r="B8" s="19">
        <v>2</v>
      </c>
      <c r="C8" s="20">
        <v>3</v>
      </c>
      <c r="D8" s="21" t="s">
        <v>12</v>
      </c>
      <c r="E8" s="21" t="s">
        <v>13</v>
      </c>
      <c r="F8" s="21" t="s">
        <v>14</v>
      </c>
      <c r="G8" s="21" t="s">
        <v>15</v>
      </c>
      <c r="H8" s="21" t="s">
        <v>16</v>
      </c>
      <c r="I8" s="22" t="s">
        <v>17</v>
      </c>
      <c r="J8" s="22" t="s">
        <v>18</v>
      </c>
      <c r="K8" s="22" t="s">
        <v>19</v>
      </c>
      <c r="L8" s="22" t="s">
        <v>20</v>
      </c>
      <c r="M8" s="22" t="s">
        <v>21</v>
      </c>
      <c r="N8" s="22" t="s">
        <v>22</v>
      </c>
      <c r="O8" s="22" t="s">
        <v>23</v>
      </c>
      <c r="P8" s="142" t="s">
        <v>24</v>
      </c>
      <c r="Q8" s="23" t="s">
        <v>25</v>
      </c>
      <c r="R8" s="22" t="s">
        <v>26</v>
      </c>
      <c r="S8" s="22" t="s">
        <v>27</v>
      </c>
      <c r="T8" s="22" t="s">
        <v>28</v>
      </c>
      <c r="U8" s="22" t="s">
        <v>29</v>
      </c>
      <c r="V8" s="22" t="s">
        <v>30</v>
      </c>
      <c r="W8" s="22" t="s">
        <v>31</v>
      </c>
      <c r="X8" s="22" t="s">
        <v>32</v>
      </c>
      <c r="Y8" s="22" t="s">
        <v>33</v>
      </c>
      <c r="Z8" s="23" t="s">
        <v>34</v>
      </c>
      <c r="AA8" s="207"/>
      <c r="AB8" s="207"/>
      <c r="AC8" s="207"/>
      <c r="AD8" s="207"/>
      <c r="AE8" s="207"/>
      <c r="AF8" s="207"/>
      <c r="AG8" s="207"/>
      <c r="AH8" s="202"/>
      <c r="AI8" s="205"/>
    </row>
    <row r="9" spans="1:35" x14ac:dyDescent="0.25">
      <c r="A9" s="6" t="s">
        <v>35</v>
      </c>
      <c r="B9" s="37"/>
      <c r="C9" s="7"/>
      <c r="D9" s="24"/>
      <c r="E9" s="24"/>
      <c r="F9" s="24"/>
      <c r="G9" s="25"/>
      <c r="H9" s="25"/>
      <c r="I9" s="26"/>
      <c r="J9" s="26"/>
      <c r="K9" s="26"/>
      <c r="L9" s="26"/>
      <c r="M9" s="26"/>
      <c r="N9" s="26"/>
      <c r="O9" s="27"/>
      <c r="P9" s="143"/>
      <c r="Q9" s="28"/>
      <c r="R9" s="26"/>
      <c r="S9" s="26"/>
      <c r="T9" s="26"/>
      <c r="U9" s="26"/>
      <c r="V9" s="26"/>
      <c r="W9" s="26"/>
      <c r="X9" s="27"/>
      <c r="Y9" s="27"/>
      <c r="Z9" s="28"/>
      <c r="AA9" s="29"/>
      <c r="AB9" s="29"/>
      <c r="AC9" s="29"/>
      <c r="AD9" s="29"/>
      <c r="AE9" s="29"/>
      <c r="AF9" s="29"/>
      <c r="AG9" s="29"/>
      <c r="AH9" s="30"/>
      <c r="AI9" s="36"/>
    </row>
    <row r="10" spans="1:35" x14ac:dyDescent="0.25">
      <c r="A10" s="31">
        <v>1</v>
      </c>
      <c r="B10" s="75"/>
      <c r="C10" s="33"/>
      <c r="D10" s="33"/>
      <c r="E10" s="33"/>
      <c r="F10" s="35"/>
      <c r="G10" s="35"/>
      <c r="H10" s="35"/>
      <c r="I10" s="51">
        <f t="shared" ref="I10:O22" si="0">I84+I158+I232+I308+I384+I461+I535+I612+I686+I759+I832+I905</f>
        <v>2235428.7199999997</v>
      </c>
      <c r="J10" s="92">
        <f t="shared" si="0"/>
        <v>397910.78000000009</v>
      </c>
      <c r="K10" s="92">
        <f t="shared" si="0"/>
        <v>1222516.8119999997</v>
      </c>
      <c r="L10" s="92">
        <f t="shared" si="0"/>
        <v>373146.91200000007</v>
      </c>
      <c r="M10" s="92">
        <f t="shared" si="0"/>
        <v>88679.975999999966</v>
      </c>
      <c r="N10" s="92">
        <f t="shared" si="0"/>
        <v>153174.24000000002</v>
      </c>
      <c r="O10" s="92">
        <f t="shared" si="0"/>
        <v>0</v>
      </c>
      <c r="P10" s="144">
        <f>R10/I10</f>
        <v>0.99280385911835289</v>
      </c>
      <c r="Q10" s="40">
        <f t="shared" ref="Q10:Q15" si="1">J10+K10+L10+M10+N10</f>
        <v>2235428.7199999997</v>
      </c>
      <c r="R10" s="51">
        <f t="shared" ref="R10:X20" si="2">R84+R158+R232+R308+R384+R461+R535+R612+R686+R759+R832+R905</f>
        <v>2219342.2599999998</v>
      </c>
      <c r="S10" s="80">
        <f t="shared" si="2"/>
        <v>395155.35356430413</v>
      </c>
      <c r="T10" s="80">
        <f t="shared" si="2"/>
        <v>1213431.411798812</v>
      </c>
      <c r="U10" s="80">
        <f t="shared" si="2"/>
        <v>370476.16525323753</v>
      </c>
      <c r="V10" s="80">
        <f t="shared" si="2"/>
        <v>88042.969383646414</v>
      </c>
      <c r="W10" s="80">
        <f t="shared" si="2"/>
        <v>152236.35999999999</v>
      </c>
      <c r="X10" s="80">
        <f t="shared" si="2"/>
        <v>0</v>
      </c>
      <c r="Y10" s="41"/>
      <c r="Z10" s="40">
        <f>SUM(S10:Y10)</f>
        <v>2219342.2600000002</v>
      </c>
      <c r="AA10" s="54">
        <f t="shared" ref="AA10:AA21" si="3">Z10-AF10-AE10-AD10-AC10-AB10</f>
        <v>394518.34694795078</v>
      </c>
      <c r="AB10" s="54">
        <f t="shared" ref="AB10:AB21" si="4">T10</f>
        <v>1213431.411798812</v>
      </c>
      <c r="AC10" s="54">
        <f t="shared" ref="AC10:AC21" si="5">U10</f>
        <v>370476.16525323753</v>
      </c>
      <c r="AD10" s="54">
        <f>M10</f>
        <v>88679.975999999966</v>
      </c>
      <c r="AE10" s="54">
        <f t="shared" ref="AE10:AE21" si="6">W10</f>
        <v>152236.35999999999</v>
      </c>
      <c r="AF10" s="54">
        <f t="shared" ref="AF10:AF21" si="7">X10</f>
        <v>0</v>
      </c>
      <c r="AG10" s="54"/>
      <c r="AH10" s="42">
        <f>AA10+AB10+AC10+AD10+AE10+AF10</f>
        <v>2219342.2600000002</v>
      </c>
      <c r="AI10" s="56">
        <f t="shared" ref="AI10:AI21" si="8">I10-Z10</f>
        <v>16086.459999999497</v>
      </c>
    </row>
    <row r="11" spans="1:35" x14ac:dyDescent="0.25">
      <c r="A11" s="31">
        <v>2</v>
      </c>
      <c r="B11" s="75"/>
      <c r="C11" s="33"/>
      <c r="D11" s="33"/>
      <c r="E11" s="33"/>
      <c r="F11" s="35"/>
      <c r="G11" s="35"/>
      <c r="H11" s="35"/>
      <c r="I11" s="51">
        <f t="shared" si="0"/>
        <v>1694406.47</v>
      </c>
      <c r="J11" s="92">
        <f t="shared" si="0"/>
        <v>312227.66799999983</v>
      </c>
      <c r="K11" s="92">
        <f t="shared" si="0"/>
        <v>864551.29200000025</v>
      </c>
      <c r="L11" s="92">
        <f t="shared" si="0"/>
        <v>325806.30599999998</v>
      </c>
      <c r="M11" s="92">
        <f t="shared" si="0"/>
        <v>70370.453999999998</v>
      </c>
      <c r="N11" s="92">
        <f t="shared" si="0"/>
        <v>121450.74999999999</v>
      </c>
      <c r="O11" s="92">
        <f t="shared" si="0"/>
        <v>0</v>
      </c>
      <c r="P11" s="144">
        <f t="shared" ref="P11:P74" si="9">R11/I11</f>
        <v>0.99888618815295249</v>
      </c>
      <c r="Q11" s="40">
        <f t="shared" si="1"/>
        <v>1694406.4699999997</v>
      </c>
      <c r="R11" s="51">
        <f t="shared" si="2"/>
        <v>1692519.22</v>
      </c>
      <c r="S11" s="80">
        <f t="shared" si="2"/>
        <v>311881.09575482656</v>
      </c>
      <c r="T11" s="80">
        <f t="shared" si="2"/>
        <v>863523.65247515147</v>
      </c>
      <c r="U11" s="80">
        <f t="shared" si="2"/>
        <v>325337.31284762581</v>
      </c>
      <c r="V11" s="80">
        <f t="shared" si="2"/>
        <v>70286.808922396041</v>
      </c>
      <c r="W11" s="80">
        <f t="shared" si="2"/>
        <v>121490.34999999998</v>
      </c>
      <c r="X11" s="80">
        <f t="shared" si="2"/>
        <v>0</v>
      </c>
      <c r="Y11" s="41"/>
      <c r="Z11" s="40">
        <f t="shared" ref="Z11:Z22" si="10">SUM(S11:Y11)</f>
        <v>1692519.2200000002</v>
      </c>
      <c r="AA11" s="54">
        <f t="shared" si="3"/>
        <v>311797.45067722281</v>
      </c>
      <c r="AB11" s="54">
        <f t="shared" si="4"/>
        <v>863523.65247515147</v>
      </c>
      <c r="AC11" s="54">
        <f t="shared" si="5"/>
        <v>325337.31284762581</v>
      </c>
      <c r="AD11" s="54">
        <f t="shared" ref="AD11:AD21" si="11">M11</f>
        <v>70370.453999999998</v>
      </c>
      <c r="AE11" s="54">
        <f t="shared" si="6"/>
        <v>121490.34999999998</v>
      </c>
      <c r="AF11" s="54">
        <f t="shared" si="7"/>
        <v>0</v>
      </c>
      <c r="AG11" s="54"/>
      <c r="AH11" s="42">
        <f t="shared" ref="AH11:AH21" si="12">SUM(AA11:AG11)</f>
        <v>1692519.2200000002</v>
      </c>
      <c r="AI11" s="56">
        <f t="shared" si="8"/>
        <v>1887.2499999997672</v>
      </c>
    </row>
    <row r="12" spans="1:35" x14ac:dyDescent="0.25">
      <c r="A12" s="31">
        <v>5</v>
      </c>
      <c r="B12" s="75"/>
      <c r="C12" s="33"/>
      <c r="D12" s="33"/>
      <c r="E12" s="33"/>
      <c r="F12" s="35"/>
      <c r="G12" s="35"/>
      <c r="H12" s="35"/>
      <c r="I12" s="51">
        <f t="shared" si="0"/>
        <v>1700480.3100000005</v>
      </c>
      <c r="J12" s="92">
        <f t="shared" si="0"/>
        <v>307108.5400000001</v>
      </c>
      <c r="K12" s="92">
        <f t="shared" si="0"/>
        <v>927085.77600000007</v>
      </c>
      <c r="L12" s="92">
        <f t="shared" si="0"/>
        <v>274658.17200000002</v>
      </c>
      <c r="M12" s="92">
        <f t="shared" si="0"/>
        <v>70261.422000000006</v>
      </c>
      <c r="N12" s="92">
        <f t="shared" si="0"/>
        <v>121366.40000000002</v>
      </c>
      <c r="O12" s="92">
        <f t="shared" si="0"/>
        <v>0</v>
      </c>
      <c r="P12" s="144">
        <f t="shared" si="9"/>
        <v>1.0050792237635493</v>
      </c>
      <c r="Q12" s="40">
        <f t="shared" si="1"/>
        <v>1700480.31</v>
      </c>
      <c r="R12" s="51">
        <f t="shared" si="2"/>
        <v>1709117.4300000002</v>
      </c>
      <c r="S12" s="80">
        <f t="shared" si="2"/>
        <v>308816.41178797139</v>
      </c>
      <c r="T12" s="80">
        <f t="shared" si="2"/>
        <v>931759.02223474975</v>
      </c>
      <c r="U12" s="80">
        <f t="shared" si="2"/>
        <v>276038.53078822797</v>
      </c>
      <c r="V12" s="80">
        <f t="shared" si="2"/>
        <v>70615.595189050917</v>
      </c>
      <c r="W12" s="80">
        <f t="shared" si="2"/>
        <v>121887.87000000001</v>
      </c>
      <c r="X12" s="80">
        <f t="shared" si="2"/>
        <v>0</v>
      </c>
      <c r="Y12" s="41"/>
      <c r="Z12" s="40">
        <f t="shared" si="10"/>
        <v>1709117.4300000002</v>
      </c>
      <c r="AA12" s="54">
        <f t="shared" si="3"/>
        <v>309170.58497702237</v>
      </c>
      <c r="AB12" s="54">
        <f t="shared" si="4"/>
        <v>931759.02223474975</v>
      </c>
      <c r="AC12" s="54">
        <f t="shared" si="5"/>
        <v>276038.53078822797</v>
      </c>
      <c r="AD12" s="54">
        <f t="shared" si="11"/>
        <v>70261.422000000006</v>
      </c>
      <c r="AE12" s="54">
        <f t="shared" si="6"/>
        <v>121887.87000000001</v>
      </c>
      <c r="AF12" s="54">
        <f t="shared" si="7"/>
        <v>0</v>
      </c>
      <c r="AG12" s="54"/>
      <c r="AH12" s="42">
        <f t="shared" si="12"/>
        <v>1709117.4300000002</v>
      </c>
      <c r="AI12" s="56">
        <f t="shared" si="8"/>
        <v>-8637.1199999996461</v>
      </c>
    </row>
    <row r="13" spans="1:35" x14ac:dyDescent="0.25">
      <c r="A13" s="31">
        <v>7</v>
      </c>
      <c r="B13" s="75"/>
      <c r="C13" s="33"/>
      <c r="D13" s="33"/>
      <c r="E13" s="33"/>
      <c r="F13" s="35"/>
      <c r="G13" s="35"/>
      <c r="H13" s="35"/>
      <c r="I13" s="51">
        <f t="shared" si="0"/>
        <v>2047402.5599999998</v>
      </c>
      <c r="J13" s="92">
        <f t="shared" si="0"/>
        <v>367926.57600000029</v>
      </c>
      <c r="K13" s="92">
        <f t="shared" si="0"/>
        <v>1140571.3439999998</v>
      </c>
      <c r="L13" s="92">
        <f t="shared" si="0"/>
        <v>311655.16800000006</v>
      </c>
      <c r="M13" s="92">
        <f t="shared" si="0"/>
        <v>83324.472000000009</v>
      </c>
      <c r="N13" s="92">
        <f t="shared" si="0"/>
        <v>143925</v>
      </c>
      <c r="O13" s="92">
        <f t="shared" si="0"/>
        <v>0</v>
      </c>
      <c r="P13" s="144">
        <f t="shared" si="9"/>
        <v>0.99456653507359116</v>
      </c>
      <c r="Q13" s="40">
        <f t="shared" si="1"/>
        <v>2047402.5600000003</v>
      </c>
      <c r="R13" s="51">
        <f t="shared" si="2"/>
        <v>2036278.07</v>
      </c>
      <c r="S13" s="80">
        <f t="shared" si="2"/>
        <v>365718.60121660493</v>
      </c>
      <c r="T13" s="80">
        <f t="shared" si="2"/>
        <v>1134318.302194264</v>
      </c>
      <c r="U13" s="80">
        <f t="shared" si="2"/>
        <v>309921.53073622944</v>
      </c>
      <c r="V13" s="80">
        <f t="shared" si="2"/>
        <v>82867.655852901633</v>
      </c>
      <c r="W13" s="80">
        <f t="shared" si="2"/>
        <v>143451.97999999998</v>
      </c>
      <c r="X13" s="80">
        <f t="shared" si="2"/>
        <v>0</v>
      </c>
      <c r="Y13" s="41"/>
      <c r="Z13" s="40">
        <f t="shared" si="10"/>
        <v>2036278.0699999998</v>
      </c>
      <c r="AA13" s="54">
        <f t="shared" si="3"/>
        <v>365261.78506950638</v>
      </c>
      <c r="AB13" s="54">
        <f t="shared" si="4"/>
        <v>1134318.302194264</v>
      </c>
      <c r="AC13" s="54">
        <f t="shared" si="5"/>
        <v>309921.53073622944</v>
      </c>
      <c r="AD13" s="54">
        <f t="shared" si="11"/>
        <v>83324.472000000009</v>
      </c>
      <c r="AE13" s="54">
        <f t="shared" si="6"/>
        <v>143451.97999999998</v>
      </c>
      <c r="AF13" s="54">
        <f t="shared" si="7"/>
        <v>0</v>
      </c>
      <c r="AG13" s="54"/>
      <c r="AH13" s="42">
        <f t="shared" si="12"/>
        <v>2036278.0699999998</v>
      </c>
      <c r="AI13" s="56">
        <f t="shared" si="8"/>
        <v>11124.489999999991</v>
      </c>
    </row>
    <row r="14" spans="1:35" x14ac:dyDescent="0.25">
      <c r="A14" s="31" t="s">
        <v>36</v>
      </c>
      <c r="B14" s="75"/>
      <c r="C14" s="33"/>
      <c r="D14" s="33"/>
      <c r="E14" s="33"/>
      <c r="F14" s="35"/>
      <c r="G14" s="35"/>
      <c r="H14" s="35"/>
      <c r="I14" s="51">
        <f t="shared" si="0"/>
        <v>654685.12999999989</v>
      </c>
      <c r="J14" s="92">
        <f t="shared" si="0"/>
        <v>110333.71400000001</v>
      </c>
      <c r="K14" s="92">
        <f t="shared" si="0"/>
        <v>365039.61599999998</v>
      </c>
      <c r="L14" s="92">
        <f t="shared" si="0"/>
        <v>104449.81200000002</v>
      </c>
      <c r="M14" s="92">
        <f t="shared" si="0"/>
        <v>27449.267999999993</v>
      </c>
      <c r="N14" s="92">
        <f t="shared" si="0"/>
        <v>47412.719999999994</v>
      </c>
      <c r="O14" s="92">
        <f t="shared" si="0"/>
        <v>0</v>
      </c>
      <c r="P14" s="144">
        <f t="shared" si="9"/>
        <v>0.95066274072850887</v>
      </c>
      <c r="Q14" s="40">
        <f t="shared" si="1"/>
        <v>654685.13</v>
      </c>
      <c r="R14" s="51">
        <f t="shared" si="2"/>
        <v>622384.76</v>
      </c>
      <c r="S14" s="80">
        <f t="shared" si="2"/>
        <v>104789.37644044714</v>
      </c>
      <c r="T14" s="80">
        <f t="shared" si="2"/>
        <v>347016.73534114746</v>
      </c>
      <c r="U14" s="80">
        <f t="shared" si="2"/>
        <v>99283.666361698051</v>
      </c>
      <c r="V14" s="80">
        <f t="shared" si="2"/>
        <v>26094.031856707381</v>
      </c>
      <c r="W14" s="80">
        <f t="shared" si="2"/>
        <v>45200.95</v>
      </c>
      <c r="X14" s="80">
        <f t="shared" si="2"/>
        <v>0</v>
      </c>
      <c r="Y14" s="41"/>
      <c r="Z14" s="40">
        <f t="shared" si="10"/>
        <v>622384.76</v>
      </c>
      <c r="AA14" s="54">
        <f t="shared" si="3"/>
        <v>103434.14029715449</v>
      </c>
      <c r="AB14" s="54">
        <f t="shared" si="4"/>
        <v>347016.73534114746</v>
      </c>
      <c r="AC14" s="54">
        <f t="shared" si="5"/>
        <v>99283.666361698051</v>
      </c>
      <c r="AD14" s="54">
        <f t="shared" si="11"/>
        <v>27449.267999999993</v>
      </c>
      <c r="AE14" s="54">
        <f t="shared" si="6"/>
        <v>45200.95</v>
      </c>
      <c r="AF14" s="54">
        <f t="shared" si="7"/>
        <v>0</v>
      </c>
      <c r="AG14" s="54"/>
      <c r="AH14" s="42">
        <f t="shared" si="12"/>
        <v>622384.76</v>
      </c>
      <c r="AI14" s="56">
        <f t="shared" si="8"/>
        <v>32300.369999999879</v>
      </c>
    </row>
    <row r="15" spans="1:35" x14ac:dyDescent="0.25">
      <c r="A15" s="31">
        <v>8</v>
      </c>
      <c r="B15" s="75"/>
      <c r="C15" s="33"/>
      <c r="D15" s="33"/>
      <c r="E15" s="33"/>
      <c r="F15" s="35"/>
      <c r="G15" s="35"/>
      <c r="H15" s="35"/>
      <c r="I15" s="51">
        <f t="shared" si="0"/>
        <v>2450048.8899999997</v>
      </c>
      <c r="J15" s="92">
        <f t="shared" si="0"/>
        <v>457651.72</v>
      </c>
      <c r="K15" s="92">
        <f t="shared" si="0"/>
        <v>1373611.2000000002</v>
      </c>
      <c r="L15" s="92">
        <f t="shared" si="0"/>
        <v>341421.63</v>
      </c>
      <c r="M15" s="92">
        <f t="shared" si="0"/>
        <v>101700.06000000004</v>
      </c>
      <c r="N15" s="92">
        <f t="shared" si="0"/>
        <v>175664.28</v>
      </c>
      <c r="O15" s="92">
        <f t="shared" si="0"/>
        <v>0</v>
      </c>
      <c r="P15" s="144">
        <f t="shared" si="9"/>
        <v>0.98908743000634591</v>
      </c>
      <c r="Q15" s="40">
        <f t="shared" si="1"/>
        <v>2450048.89</v>
      </c>
      <c r="R15" s="51">
        <f t="shared" si="2"/>
        <v>2423312.56</v>
      </c>
      <c r="S15" s="80">
        <f t="shared" si="2"/>
        <v>452440.29458122008</v>
      </c>
      <c r="T15" s="80">
        <f t="shared" si="2"/>
        <v>1358642.2855036277</v>
      </c>
      <c r="U15" s="80">
        <f t="shared" si="2"/>
        <v>337702.75531536434</v>
      </c>
      <c r="V15" s="80">
        <f t="shared" si="2"/>
        <v>100591.78459978783</v>
      </c>
      <c r="W15" s="80">
        <f t="shared" si="2"/>
        <v>173935.43999999997</v>
      </c>
      <c r="X15" s="80">
        <f t="shared" si="2"/>
        <v>0</v>
      </c>
      <c r="Y15" s="41"/>
      <c r="Z15" s="40">
        <f t="shared" si="10"/>
        <v>2423312.56</v>
      </c>
      <c r="AA15" s="54">
        <f t="shared" si="3"/>
        <v>451332.01918100799</v>
      </c>
      <c r="AB15" s="54">
        <f t="shared" si="4"/>
        <v>1358642.2855036277</v>
      </c>
      <c r="AC15" s="54">
        <f t="shared" si="5"/>
        <v>337702.75531536434</v>
      </c>
      <c r="AD15" s="54">
        <f t="shared" si="11"/>
        <v>101700.06000000004</v>
      </c>
      <c r="AE15" s="54">
        <f t="shared" si="6"/>
        <v>173935.43999999997</v>
      </c>
      <c r="AF15" s="54">
        <f t="shared" si="7"/>
        <v>0</v>
      </c>
      <c r="AG15" s="54"/>
      <c r="AH15" s="42">
        <f t="shared" si="12"/>
        <v>2423312.56</v>
      </c>
      <c r="AI15" s="56">
        <f t="shared" si="8"/>
        <v>26736.329999999609</v>
      </c>
    </row>
    <row r="16" spans="1:35" x14ac:dyDescent="0.25">
      <c r="A16" s="31">
        <v>9</v>
      </c>
      <c r="B16" s="75"/>
      <c r="C16" s="33"/>
      <c r="D16" s="33"/>
      <c r="E16" s="33"/>
      <c r="F16" s="35"/>
      <c r="G16" s="35"/>
      <c r="H16" s="35"/>
      <c r="I16" s="51">
        <f t="shared" si="0"/>
        <v>1302122.3099999998</v>
      </c>
      <c r="J16" s="92">
        <f t="shared" si="0"/>
        <v>218040.07200000022</v>
      </c>
      <c r="K16" s="92">
        <f t="shared" si="0"/>
        <v>498935.2319999999</v>
      </c>
      <c r="L16" s="92">
        <f t="shared" si="0"/>
        <v>189509.18999999994</v>
      </c>
      <c r="M16" s="92">
        <f t="shared" si="0"/>
        <v>39042.696000000004</v>
      </c>
      <c r="N16" s="92">
        <f t="shared" si="0"/>
        <v>67438.2</v>
      </c>
      <c r="O16" s="92">
        <f t="shared" si="0"/>
        <v>289156.92000000004</v>
      </c>
      <c r="P16" s="144">
        <f t="shared" si="9"/>
        <v>1.0181048430081812</v>
      </c>
      <c r="Q16" s="40">
        <f>J16+K16+L16+M16+N16+O16</f>
        <v>1302122.31</v>
      </c>
      <c r="R16" s="51">
        <f t="shared" si="2"/>
        <v>1325697.03</v>
      </c>
      <c r="S16" s="80">
        <f t="shared" si="2"/>
        <v>221082.09538749387</v>
      </c>
      <c r="T16" s="80">
        <f t="shared" si="2"/>
        <v>507948.81909339502</v>
      </c>
      <c r="U16" s="80">
        <f t="shared" si="2"/>
        <v>192676.43800875384</v>
      </c>
      <c r="V16" s="80">
        <f t="shared" si="2"/>
        <v>39748.02751035714</v>
      </c>
      <c r="W16" s="80">
        <f t="shared" si="2"/>
        <v>69140.97</v>
      </c>
      <c r="X16" s="80">
        <f t="shared" si="2"/>
        <v>295100.68</v>
      </c>
      <c r="Y16" s="41"/>
      <c r="Z16" s="40">
        <f t="shared" si="10"/>
        <v>1325697.0299999998</v>
      </c>
      <c r="AA16" s="54">
        <f t="shared" si="3"/>
        <v>221787.42689785105</v>
      </c>
      <c r="AB16" s="54">
        <f t="shared" si="4"/>
        <v>507948.81909339502</v>
      </c>
      <c r="AC16" s="54">
        <f t="shared" si="5"/>
        <v>192676.43800875384</v>
      </c>
      <c r="AD16" s="54">
        <f t="shared" si="11"/>
        <v>39042.696000000004</v>
      </c>
      <c r="AE16" s="54">
        <f t="shared" si="6"/>
        <v>69140.97</v>
      </c>
      <c r="AF16" s="54">
        <f t="shared" si="7"/>
        <v>295100.68</v>
      </c>
      <c r="AG16" s="54"/>
      <c r="AH16" s="42">
        <f t="shared" si="12"/>
        <v>1325697.0299999998</v>
      </c>
      <c r="AI16" s="56">
        <f t="shared" si="8"/>
        <v>-23574.719999999972</v>
      </c>
    </row>
    <row r="17" spans="1:36" x14ac:dyDescent="0.25">
      <c r="A17" s="31">
        <v>10</v>
      </c>
      <c r="B17" s="75"/>
      <c r="C17" s="33"/>
      <c r="D17" s="33"/>
      <c r="E17" s="33"/>
      <c r="F17" s="35"/>
      <c r="G17" s="35"/>
      <c r="H17" s="35"/>
      <c r="I17" s="51">
        <f t="shared" si="0"/>
        <v>1384041.0900000003</v>
      </c>
      <c r="J17" s="92">
        <f t="shared" si="0"/>
        <v>198766.46499999997</v>
      </c>
      <c r="K17" s="92">
        <f t="shared" si="0"/>
        <v>596493.44999999995</v>
      </c>
      <c r="L17" s="92">
        <f t="shared" si="0"/>
        <v>199204.42500000002</v>
      </c>
      <c r="M17" s="92">
        <f t="shared" si="0"/>
        <v>39567.15</v>
      </c>
      <c r="N17" s="92">
        <f t="shared" si="0"/>
        <v>66195.60000000002</v>
      </c>
      <c r="O17" s="92">
        <f t="shared" si="0"/>
        <v>283814</v>
      </c>
      <c r="P17" s="144">
        <f t="shared" si="9"/>
        <v>0.92786150590370087</v>
      </c>
      <c r="Q17" s="40">
        <f t="shared" ref="Q17:Q74" si="13">J17+K17+L17+M17+N17+O17</f>
        <v>1384041.09</v>
      </c>
      <c r="R17" s="51">
        <f t="shared" si="2"/>
        <v>1284198.45</v>
      </c>
      <c r="S17" s="80">
        <f t="shared" si="2"/>
        <v>182408.56468774681</v>
      </c>
      <c r="T17" s="80">
        <f t="shared" si="2"/>
        <v>555742.41218096856</v>
      </c>
      <c r="U17" s="80">
        <f t="shared" si="2"/>
        <v>184045.7159772965</v>
      </c>
      <c r="V17" s="80">
        <f t="shared" si="2"/>
        <v>36777.167153988092</v>
      </c>
      <c r="W17" s="80">
        <f t="shared" si="2"/>
        <v>61791.200000000012</v>
      </c>
      <c r="X17" s="80">
        <f t="shared" si="2"/>
        <v>263433.39</v>
      </c>
      <c r="Y17" s="41"/>
      <c r="Z17" s="40">
        <f t="shared" si="10"/>
        <v>1284198.4499999997</v>
      </c>
      <c r="AA17" s="54">
        <f t="shared" si="3"/>
        <v>179618.58184173459</v>
      </c>
      <c r="AB17" s="54">
        <f t="shared" si="4"/>
        <v>555742.41218096856</v>
      </c>
      <c r="AC17" s="54">
        <f t="shared" si="5"/>
        <v>184045.7159772965</v>
      </c>
      <c r="AD17" s="54">
        <f t="shared" si="11"/>
        <v>39567.15</v>
      </c>
      <c r="AE17" s="54">
        <f t="shared" si="6"/>
        <v>61791.200000000012</v>
      </c>
      <c r="AF17" s="54">
        <f t="shared" si="7"/>
        <v>263433.39</v>
      </c>
      <c r="AG17" s="54"/>
      <c r="AH17" s="42">
        <f t="shared" si="12"/>
        <v>1284198.4499999997</v>
      </c>
      <c r="AI17" s="56">
        <f t="shared" si="8"/>
        <v>99842.640000000596</v>
      </c>
    </row>
    <row r="18" spans="1:36" x14ac:dyDescent="0.25">
      <c r="A18" s="31">
        <v>11</v>
      </c>
      <c r="B18" s="75"/>
      <c r="C18" s="33"/>
      <c r="D18" s="33"/>
      <c r="E18" s="33"/>
      <c r="F18" s="35"/>
      <c r="G18" s="35"/>
      <c r="H18" s="35"/>
      <c r="I18" s="51">
        <f t="shared" si="0"/>
        <v>1364501.2800000003</v>
      </c>
      <c r="J18" s="92">
        <f t="shared" si="0"/>
        <v>196940.56899999999</v>
      </c>
      <c r="K18" s="92">
        <f t="shared" si="0"/>
        <v>585575.89200000011</v>
      </c>
      <c r="L18" s="92">
        <f t="shared" si="0"/>
        <v>187248.10499999998</v>
      </c>
      <c r="M18" s="92">
        <f t="shared" si="0"/>
        <v>40097.574000000008</v>
      </c>
      <c r="N18" s="92">
        <f t="shared" si="0"/>
        <v>67084.2</v>
      </c>
      <c r="O18" s="92">
        <f t="shared" si="0"/>
        <v>287554.94</v>
      </c>
      <c r="P18" s="144">
        <f t="shared" si="9"/>
        <v>0.93280418175936031</v>
      </c>
      <c r="Q18" s="40">
        <f t="shared" si="13"/>
        <v>1364501.28</v>
      </c>
      <c r="R18" s="51">
        <f t="shared" si="2"/>
        <v>1272812.5</v>
      </c>
      <c r="S18" s="80">
        <f t="shared" si="2"/>
        <v>183008.49737816441</v>
      </c>
      <c r="T18" s="80">
        <f t="shared" si="2"/>
        <v>547044.17120107333</v>
      </c>
      <c r="U18" s="80">
        <f t="shared" si="2"/>
        <v>174177.28960403157</v>
      </c>
      <c r="V18" s="80">
        <f t="shared" si="2"/>
        <v>37426.671816730806</v>
      </c>
      <c r="W18" s="80">
        <f t="shared" si="2"/>
        <v>62984.36</v>
      </c>
      <c r="X18" s="80">
        <f t="shared" si="2"/>
        <v>268171.51</v>
      </c>
      <c r="Y18" s="41"/>
      <c r="Z18" s="40">
        <f t="shared" si="10"/>
        <v>1272812.5</v>
      </c>
      <c r="AA18" s="54">
        <f t="shared" si="3"/>
        <v>180337.59519489505</v>
      </c>
      <c r="AB18" s="54">
        <f t="shared" si="4"/>
        <v>547044.17120107333</v>
      </c>
      <c r="AC18" s="54">
        <f t="shared" si="5"/>
        <v>174177.28960403157</v>
      </c>
      <c r="AD18" s="54">
        <f t="shared" si="11"/>
        <v>40097.574000000008</v>
      </c>
      <c r="AE18" s="54">
        <f t="shared" si="6"/>
        <v>62984.36</v>
      </c>
      <c r="AF18" s="54">
        <f t="shared" si="7"/>
        <v>268171.51</v>
      </c>
      <c r="AG18" s="54"/>
      <c r="AH18" s="42">
        <f t="shared" si="12"/>
        <v>1272812.5</v>
      </c>
      <c r="AI18" s="56">
        <f t="shared" si="8"/>
        <v>91688.780000000261</v>
      </c>
    </row>
    <row r="19" spans="1:36" x14ac:dyDescent="0.25">
      <c r="A19" s="31">
        <v>12</v>
      </c>
      <c r="B19" s="75"/>
      <c r="C19" s="33"/>
      <c r="D19" s="33"/>
      <c r="E19" s="33"/>
      <c r="F19" s="35"/>
      <c r="G19" s="35"/>
      <c r="H19" s="35"/>
      <c r="I19" s="51">
        <f t="shared" si="0"/>
        <v>1758651.7599999998</v>
      </c>
      <c r="J19" s="92">
        <f t="shared" si="0"/>
        <v>318664.9600000002</v>
      </c>
      <c r="K19" s="92">
        <f t="shared" si="0"/>
        <v>916092.21600000013</v>
      </c>
      <c r="L19" s="92">
        <f t="shared" si="0"/>
        <v>322026.12</v>
      </c>
      <c r="M19" s="92">
        <f t="shared" si="0"/>
        <v>74017.943999999989</v>
      </c>
      <c r="N19" s="92">
        <f t="shared" si="0"/>
        <v>127850.51999999996</v>
      </c>
      <c r="O19" s="92">
        <f t="shared" si="0"/>
        <v>0</v>
      </c>
      <c r="P19" s="144">
        <f t="shared" si="9"/>
        <v>0.93748756149426637</v>
      </c>
      <c r="Q19" s="40">
        <f t="shared" si="13"/>
        <v>1758651.7600000005</v>
      </c>
      <c r="R19" s="51">
        <f t="shared" si="2"/>
        <v>1648714.1499999997</v>
      </c>
      <c r="S19" s="80">
        <f t="shared" si="2"/>
        <v>298767.31055623421</v>
      </c>
      <c r="T19" s="80">
        <f t="shared" si="2"/>
        <v>858748.63374291616</v>
      </c>
      <c r="U19" s="80">
        <f t="shared" si="2"/>
        <v>301826.65873526252</v>
      </c>
      <c r="V19" s="80">
        <f t="shared" si="2"/>
        <v>69384.72696558715</v>
      </c>
      <c r="W19" s="80">
        <f t="shared" si="2"/>
        <v>119986.82000000002</v>
      </c>
      <c r="X19" s="80">
        <f t="shared" si="2"/>
        <v>0</v>
      </c>
      <c r="Y19" s="41"/>
      <c r="Z19" s="40">
        <f t="shared" si="10"/>
        <v>1648714.15</v>
      </c>
      <c r="AA19" s="54">
        <f t="shared" si="3"/>
        <v>294134.09352182131</v>
      </c>
      <c r="AB19" s="54">
        <f t="shared" si="4"/>
        <v>858748.63374291616</v>
      </c>
      <c r="AC19" s="54">
        <f t="shared" si="5"/>
        <v>301826.65873526252</v>
      </c>
      <c r="AD19" s="54">
        <f t="shared" si="11"/>
        <v>74017.943999999989</v>
      </c>
      <c r="AE19" s="54">
        <f t="shared" si="6"/>
        <v>119986.82000000002</v>
      </c>
      <c r="AF19" s="54">
        <f t="shared" si="7"/>
        <v>0</v>
      </c>
      <c r="AG19" s="54"/>
      <c r="AH19" s="42">
        <f t="shared" si="12"/>
        <v>1648714.15</v>
      </c>
      <c r="AI19" s="56">
        <f t="shared" si="8"/>
        <v>109937.60999999987</v>
      </c>
    </row>
    <row r="20" spans="1:36" x14ac:dyDescent="0.25">
      <c r="A20" s="31">
        <v>16</v>
      </c>
      <c r="B20" s="75"/>
      <c r="C20" s="33"/>
      <c r="D20" s="33"/>
      <c r="E20" s="33"/>
      <c r="F20" s="35"/>
      <c r="G20" s="35"/>
      <c r="H20" s="35"/>
      <c r="I20" s="51">
        <f t="shared" si="0"/>
        <v>1591710.4799999997</v>
      </c>
      <c r="J20" s="92">
        <f t="shared" si="0"/>
        <v>290357.14199999993</v>
      </c>
      <c r="K20" s="92">
        <f t="shared" si="0"/>
        <v>884936.98799999978</v>
      </c>
      <c r="L20" s="92">
        <f t="shared" si="0"/>
        <v>239933.05800000002</v>
      </c>
      <c r="M20" s="92">
        <f t="shared" si="0"/>
        <v>64710.491999999991</v>
      </c>
      <c r="N20" s="92">
        <f t="shared" si="0"/>
        <v>111772.79999999997</v>
      </c>
      <c r="O20" s="92">
        <f t="shared" si="0"/>
        <v>0</v>
      </c>
      <c r="P20" s="144">
        <f t="shared" si="9"/>
        <v>1.0301999079631619</v>
      </c>
      <c r="Q20" s="40">
        <f t="shared" si="13"/>
        <v>1591710.4799999997</v>
      </c>
      <c r="R20" s="51">
        <f t="shared" si="2"/>
        <v>1639779.9899999998</v>
      </c>
      <c r="S20" s="80">
        <f t="shared" si="2"/>
        <v>298994.92075738718</v>
      </c>
      <c r="T20" s="80">
        <f t="shared" si="2"/>
        <v>911661.99764893751</v>
      </c>
      <c r="U20" s="80">
        <f t="shared" si="2"/>
        <v>247189.21912551956</v>
      </c>
      <c r="V20" s="80">
        <f t="shared" si="2"/>
        <v>66664.742468155921</v>
      </c>
      <c r="W20" s="80">
        <f t="shared" si="2"/>
        <v>115269.11</v>
      </c>
      <c r="X20" s="80">
        <f t="shared" si="2"/>
        <v>0</v>
      </c>
      <c r="Y20" s="41"/>
      <c r="Z20" s="40">
        <f t="shared" si="10"/>
        <v>1639779.9900000002</v>
      </c>
      <c r="AA20" s="54">
        <f t="shared" si="3"/>
        <v>300949.17122554302</v>
      </c>
      <c r="AB20" s="54">
        <f t="shared" si="4"/>
        <v>911661.99764893751</v>
      </c>
      <c r="AC20" s="54">
        <f t="shared" si="5"/>
        <v>247189.21912551956</v>
      </c>
      <c r="AD20" s="54">
        <f t="shared" si="11"/>
        <v>64710.491999999991</v>
      </c>
      <c r="AE20" s="54">
        <f t="shared" si="6"/>
        <v>115269.11</v>
      </c>
      <c r="AF20" s="54">
        <f t="shared" si="7"/>
        <v>0</v>
      </c>
      <c r="AG20" s="54"/>
      <c r="AH20" s="42">
        <f t="shared" si="12"/>
        <v>1639779.9900000002</v>
      </c>
      <c r="AI20" s="56">
        <f t="shared" si="8"/>
        <v>-48069.510000000475</v>
      </c>
    </row>
    <row r="21" spans="1:36" x14ac:dyDescent="0.25">
      <c r="A21" s="31">
        <v>17</v>
      </c>
      <c r="B21" s="139"/>
      <c r="C21" s="33"/>
      <c r="D21" s="33"/>
      <c r="E21" s="33"/>
      <c r="F21" s="35"/>
      <c r="G21" s="35"/>
      <c r="H21" s="35"/>
      <c r="I21" s="51">
        <f t="shared" si="0"/>
        <v>456602.86</v>
      </c>
      <c r="J21" s="92">
        <f t="shared" si="0"/>
        <v>71154.298000000039</v>
      </c>
      <c r="K21" s="92">
        <f t="shared" si="0"/>
        <v>302610.42</v>
      </c>
      <c r="L21" s="92">
        <f t="shared" si="0"/>
        <v>64845.090000000011</v>
      </c>
      <c r="M21" s="92">
        <f t="shared" si="0"/>
        <v>17993.052</v>
      </c>
      <c r="N21" s="92">
        <f t="shared" si="0"/>
        <v>0</v>
      </c>
      <c r="O21" s="92">
        <f t="shared" si="0"/>
        <v>0</v>
      </c>
      <c r="P21" s="144"/>
      <c r="Q21" s="40">
        <f t="shared" si="13"/>
        <v>456602.86000000004</v>
      </c>
      <c r="R21" s="51">
        <f t="shared" ref="R21:W30" si="14">R95+R169+R243+R319+R395+R472+R546+R623+R697+R770+R843+R916</f>
        <v>285238.19</v>
      </c>
      <c r="S21" s="80">
        <f t="shared" si="14"/>
        <v>44506.127409804161</v>
      </c>
      <c r="T21" s="80">
        <f t="shared" si="14"/>
        <v>189039.65556274599</v>
      </c>
      <c r="U21" s="80">
        <f t="shared" si="14"/>
        <v>40452.21129128657</v>
      </c>
      <c r="V21" s="80">
        <f t="shared" si="14"/>
        <v>11240.195736163278</v>
      </c>
      <c r="W21" s="80">
        <f t="shared" si="14"/>
        <v>0</v>
      </c>
      <c r="X21" s="80"/>
      <c r="Y21" s="41"/>
      <c r="Z21" s="40">
        <f t="shared" si="10"/>
        <v>285238.19</v>
      </c>
      <c r="AA21" s="54">
        <f t="shared" si="3"/>
        <v>37753.271145967417</v>
      </c>
      <c r="AB21" s="54">
        <f t="shared" si="4"/>
        <v>189039.65556274599</v>
      </c>
      <c r="AC21" s="54">
        <f t="shared" si="5"/>
        <v>40452.21129128657</v>
      </c>
      <c r="AD21" s="54">
        <f t="shared" si="11"/>
        <v>17993.052</v>
      </c>
      <c r="AE21" s="54">
        <f t="shared" si="6"/>
        <v>0</v>
      </c>
      <c r="AF21" s="54">
        <f t="shared" si="7"/>
        <v>0</v>
      </c>
      <c r="AG21" s="54"/>
      <c r="AH21" s="42">
        <f t="shared" si="12"/>
        <v>285238.19</v>
      </c>
      <c r="AI21" s="56">
        <f t="shared" si="8"/>
        <v>171364.66999999998</v>
      </c>
    </row>
    <row r="22" spans="1:36" s="74" customFormat="1" x14ac:dyDescent="0.25">
      <c r="A22" s="32" t="s">
        <v>37</v>
      </c>
      <c r="B22" s="53"/>
      <c r="C22" s="33"/>
      <c r="D22" s="34"/>
      <c r="E22" s="34"/>
      <c r="F22" s="35"/>
      <c r="G22" s="35"/>
      <c r="H22" s="35"/>
      <c r="I22" s="51">
        <f t="shared" si="0"/>
        <v>18640081.859999999</v>
      </c>
      <c r="J22" s="92">
        <f t="shared" si="0"/>
        <v>3247082.5039999997</v>
      </c>
      <c r="K22" s="92">
        <f t="shared" si="0"/>
        <v>9678020.237999998</v>
      </c>
      <c r="L22" s="92">
        <f t="shared" si="0"/>
        <v>2933903.9879999994</v>
      </c>
      <c r="M22" s="92">
        <f t="shared" si="0"/>
        <v>717214.56</v>
      </c>
      <c r="N22" s="92">
        <f t="shared" si="0"/>
        <v>1203334.71</v>
      </c>
      <c r="O22" s="92">
        <f t="shared" si="0"/>
        <v>860525.8600000001</v>
      </c>
      <c r="P22" s="144">
        <f t="shared" si="9"/>
        <v>0.97421217065406174</v>
      </c>
      <c r="Q22" s="40">
        <f t="shared" si="13"/>
        <v>18640081.859999999</v>
      </c>
      <c r="R22" s="51">
        <f t="shared" si="14"/>
        <v>18159394.609999999</v>
      </c>
      <c r="S22" s="80">
        <f t="shared" si="14"/>
        <v>3167568.6495222049</v>
      </c>
      <c r="T22" s="80">
        <f t="shared" si="14"/>
        <v>9418877.0989777874</v>
      </c>
      <c r="U22" s="80">
        <f t="shared" si="14"/>
        <v>2859127.4940445335</v>
      </c>
      <c r="V22" s="80">
        <f t="shared" si="14"/>
        <v>699740.3774554726</v>
      </c>
      <c r="W22" s="80">
        <f t="shared" si="14"/>
        <v>1187375.4099999999</v>
      </c>
      <c r="X22" s="80">
        <f t="shared" ref="X22:X53" si="15">X96+X170+X244+X320+X396+X473+X547+X624+X698+X771+X844+X917</f>
        <v>826705.58</v>
      </c>
      <c r="Y22" s="43"/>
      <c r="Z22" s="40">
        <f t="shared" si="10"/>
        <v>18159394.609999996</v>
      </c>
      <c r="AA22" s="55">
        <f t="shared" ref="AA22:AF22" si="16">SUM(AA10:AA20)</f>
        <v>3112341.1958317105</v>
      </c>
      <c r="AB22" s="55">
        <f t="shared" si="16"/>
        <v>9229837.4434150439</v>
      </c>
      <c r="AC22" s="55">
        <f t="shared" si="16"/>
        <v>2818675.2827532468</v>
      </c>
      <c r="AD22" s="55">
        <f t="shared" si="16"/>
        <v>699221.50800000003</v>
      </c>
      <c r="AE22" s="55">
        <f t="shared" si="16"/>
        <v>1187375.4099999999</v>
      </c>
      <c r="AF22" s="55">
        <f t="shared" si="16"/>
        <v>826705.58000000007</v>
      </c>
      <c r="AG22" s="55"/>
      <c r="AH22" s="42">
        <f>SUM(AH10:AH20)</f>
        <v>17874156.420000002</v>
      </c>
      <c r="AI22" s="56">
        <f>SUM(AI10:AI20)</f>
        <v>309322.57999999938</v>
      </c>
    </row>
    <row r="23" spans="1:36" x14ac:dyDescent="0.25">
      <c r="A23" s="6" t="s">
        <v>56</v>
      </c>
      <c r="B23" s="37"/>
      <c r="C23" s="7"/>
      <c r="D23" s="24"/>
      <c r="E23" s="24"/>
      <c r="F23" s="24"/>
      <c r="G23" s="25"/>
      <c r="H23" s="25"/>
      <c r="I23" s="51"/>
      <c r="J23" s="92">
        <f t="shared" ref="J23:O32" si="17">J97+J171+J245+J321+J397+J474+J548+J625+J699+J772+J845+J918</f>
        <v>0</v>
      </c>
      <c r="K23" s="92">
        <f t="shared" si="17"/>
        <v>0</v>
      </c>
      <c r="L23" s="92">
        <f t="shared" si="17"/>
        <v>0</v>
      </c>
      <c r="M23" s="92">
        <f t="shared" si="17"/>
        <v>0</v>
      </c>
      <c r="N23" s="92">
        <f t="shared" si="17"/>
        <v>0</v>
      </c>
      <c r="O23" s="92">
        <f t="shared" si="17"/>
        <v>0</v>
      </c>
      <c r="P23" s="144">
        <v>0</v>
      </c>
      <c r="Q23" s="40">
        <f t="shared" si="13"/>
        <v>0</v>
      </c>
      <c r="R23" s="51">
        <f t="shared" si="14"/>
        <v>0</v>
      </c>
      <c r="S23" s="80">
        <f t="shared" si="14"/>
        <v>0</v>
      </c>
      <c r="T23" s="80">
        <f t="shared" si="14"/>
        <v>0</v>
      </c>
      <c r="U23" s="80">
        <f t="shared" si="14"/>
        <v>0</v>
      </c>
      <c r="V23" s="80">
        <f t="shared" si="14"/>
        <v>0</v>
      </c>
      <c r="W23" s="80">
        <f t="shared" si="14"/>
        <v>0</v>
      </c>
      <c r="X23" s="80">
        <f t="shared" si="15"/>
        <v>0</v>
      </c>
      <c r="Y23" s="27"/>
      <c r="Z23" s="28"/>
      <c r="AA23" s="29"/>
      <c r="AB23" s="29"/>
      <c r="AC23" s="29"/>
      <c r="AD23" s="29"/>
      <c r="AE23" s="29"/>
      <c r="AF23" s="29"/>
      <c r="AG23" s="29"/>
      <c r="AH23" s="30"/>
      <c r="AI23" s="36"/>
    </row>
    <row r="24" spans="1:36" x14ac:dyDescent="0.25">
      <c r="A24" s="31">
        <v>1</v>
      </c>
      <c r="B24" s="38"/>
      <c r="C24" s="33"/>
      <c r="D24" s="33"/>
      <c r="E24" s="33"/>
      <c r="F24" s="35"/>
      <c r="G24" s="35"/>
      <c r="H24" s="35"/>
      <c r="I24" s="51">
        <f>I98+I172+I246+I322+I398+I475+I549+I626+I700+I773+I846+I919</f>
        <v>1275373.8400000001</v>
      </c>
      <c r="J24" s="92">
        <f t="shared" si="17"/>
        <v>188040.10000000006</v>
      </c>
      <c r="K24" s="92">
        <f t="shared" si="17"/>
        <v>573797.37000000011</v>
      </c>
      <c r="L24" s="92">
        <f t="shared" si="17"/>
        <v>420066.29999999993</v>
      </c>
      <c r="M24" s="92">
        <f t="shared" si="17"/>
        <v>34968.869999999995</v>
      </c>
      <c r="N24" s="92">
        <f t="shared" si="17"/>
        <v>58501.19999999999</v>
      </c>
      <c r="O24" s="92">
        <f t="shared" si="17"/>
        <v>0</v>
      </c>
      <c r="P24" s="144">
        <f t="shared" si="9"/>
        <v>0.9882306665471513</v>
      </c>
      <c r="Q24" s="40">
        <f t="shared" si="13"/>
        <v>1275373.8400000001</v>
      </c>
      <c r="R24" s="51">
        <f t="shared" si="14"/>
        <v>1260363.54</v>
      </c>
      <c r="S24" s="80">
        <f t="shared" si="14"/>
        <v>185037.11646563935</v>
      </c>
      <c r="T24" s="80">
        <f t="shared" si="14"/>
        <v>567829.26516221894</v>
      </c>
      <c r="U24" s="80">
        <f t="shared" si="14"/>
        <v>414657.34519527986</v>
      </c>
      <c r="V24" s="80">
        <f t="shared" si="14"/>
        <v>34584.273176861912</v>
      </c>
      <c r="W24" s="80">
        <f t="shared" si="14"/>
        <v>58255.54</v>
      </c>
      <c r="X24" s="80">
        <f t="shared" si="15"/>
        <v>0</v>
      </c>
      <c r="Y24" s="41"/>
      <c r="Z24" s="40">
        <f>SUM(S24:Y24)</f>
        <v>1260363.54</v>
      </c>
      <c r="AA24" s="54">
        <f t="shared" ref="AA24:AA39" si="18">Z24-AF24-AE24-AD24-AC24-AB24</f>
        <v>184652.51964250102</v>
      </c>
      <c r="AB24" s="54">
        <f t="shared" ref="AB24:AB39" si="19">T24</f>
        <v>567829.26516221894</v>
      </c>
      <c r="AC24" s="54">
        <f t="shared" ref="AC24:AC39" si="20">U24</f>
        <v>414657.34519527986</v>
      </c>
      <c r="AD24" s="54">
        <f t="shared" ref="AD24:AD39" si="21">M24</f>
        <v>34968.869999999995</v>
      </c>
      <c r="AE24" s="54">
        <f t="shared" ref="AE24:AE39" si="22">W24</f>
        <v>58255.54</v>
      </c>
      <c r="AF24" s="54">
        <f t="shared" ref="AF24:AF39" si="23">X24</f>
        <v>0</v>
      </c>
      <c r="AG24" s="54"/>
      <c r="AH24" s="42">
        <f t="shared" ref="AH24:AH39" si="24">SUM(AA24:AG24)</f>
        <v>1260363.54</v>
      </c>
      <c r="AI24" s="56">
        <f t="shared" ref="AI24:AI39" si="25">I24-Z24</f>
        <v>15010.300000000047</v>
      </c>
    </row>
    <row r="25" spans="1:36" x14ac:dyDescent="0.25">
      <c r="A25" s="31">
        <v>2</v>
      </c>
      <c r="B25" s="38"/>
      <c r="C25" s="33"/>
      <c r="D25" s="33"/>
      <c r="E25" s="33"/>
      <c r="F25" s="35"/>
      <c r="G25" s="35"/>
      <c r="H25" s="35"/>
      <c r="I25" s="51">
        <f>I99+I173+I247+I323+I399+I476+I550+I627+I701+I774+I847+I920</f>
        <v>330769.75</v>
      </c>
      <c r="J25" s="92">
        <f t="shared" si="17"/>
        <v>60280.236000000012</v>
      </c>
      <c r="K25" s="92">
        <f t="shared" si="17"/>
        <v>191328.16799999995</v>
      </c>
      <c r="L25" s="92">
        <f t="shared" si="17"/>
        <v>42095.681999999993</v>
      </c>
      <c r="M25" s="92">
        <f t="shared" si="17"/>
        <v>13590.653999999997</v>
      </c>
      <c r="N25" s="92">
        <f t="shared" si="17"/>
        <v>23475.01</v>
      </c>
      <c r="O25" s="92">
        <f t="shared" si="17"/>
        <v>0</v>
      </c>
      <c r="P25" s="144">
        <f t="shared" si="9"/>
        <v>0.99349994973845113</v>
      </c>
      <c r="Q25" s="40">
        <f t="shared" si="13"/>
        <v>330769.74999999994</v>
      </c>
      <c r="R25" s="51">
        <f t="shared" si="14"/>
        <v>328619.73000000004</v>
      </c>
      <c r="S25" s="80">
        <f t="shared" si="14"/>
        <v>59883.917454918745</v>
      </c>
      <c r="T25" s="80">
        <f t="shared" si="14"/>
        <v>190075.11864721583</v>
      </c>
      <c r="U25" s="80">
        <f t="shared" si="14"/>
        <v>41807.738016098265</v>
      </c>
      <c r="V25" s="80">
        <f t="shared" si="14"/>
        <v>13501.645881767176</v>
      </c>
      <c r="W25" s="80">
        <f t="shared" si="14"/>
        <v>23351.31</v>
      </c>
      <c r="X25" s="80">
        <f t="shared" si="15"/>
        <v>0</v>
      </c>
      <c r="Y25" s="41"/>
      <c r="Z25" s="40">
        <f t="shared" ref="Z25:Z39" si="26">SUM(S25:Y25)</f>
        <v>328619.73</v>
      </c>
      <c r="AA25" s="54">
        <f t="shared" si="18"/>
        <v>59794.909336685902</v>
      </c>
      <c r="AB25" s="54">
        <f t="shared" si="19"/>
        <v>190075.11864721583</v>
      </c>
      <c r="AC25" s="54">
        <f t="shared" si="20"/>
        <v>41807.738016098265</v>
      </c>
      <c r="AD25" s="54">
        <f t="shared" si="21"/>
        <v>13590.653999999997</v>
      </c>
      <c r="AE25" s="54">
        <f t="shared" si="22"/>
        <v>23351.31</v>
      </c>
      <c r="AF25" s="54">
        <f t="shared" si="23"/>
        <v>0</v>
      </c>
      <c r="AG25" s="54"/>
      <c r="AH25" s="42">
        <f t="shared" si="24"/>
        <v>328619.73</v>
      </c>
      <c r="AI25" s="56">
        <f t="shared" si="25"/>
        <v>2150.0200000000186</v>
      </c>
    </row>
    <row r="26" spans="1:36" x14ac:dyDescent="0.25">
      <c r="A26" s="31">
        <v>3</v>
      </c>
      <c r="B26" s="38"/>
      <c r="C26" s="33"/>
      <c r="D26" s="33"/>
      <c r="E26" s="33"/>
      <c r="F26" s="35"/>
      <c r="G26" s="35"/>
      <c r="H26" s="35"/>
      <c r="I26" s="51">
        <f>I100+I174+I248+I324+I400+I477+I551+I628+I702+I775+I848+I921</f>
        <v>322052.86</v>
      </c>
      <c r="J26" s="92">
        <f t="shared" si="17"/>
        <v>55209.220000000023</v>
      </c>
      <c r="K26" s="92">
        <f t="shared" si="17"/>
        <v>191639.01600000003</v>
      </c>
      <c r="L26" s="92">
        <f t="shared" si="17"/>
        <v>38044.68</v>
      </c>
      <c r="M26" s="92">
        <f t="shared" si="17"/>
        <v>13625.303999999996</v>
      </c>
      <c r="N26" s="92">
        <f t="shared" si="17"/>
        <v>23534.640000000003</v>
      </c>
      <c r="O26" s="92">
        <f t="shared" si="17"/>
        <v>0</v>
      </c>
      <c r="P26" s="144">
        <f t="shared" si="9"/>
        <v>0.98954916904013845</v>
      </c>
      <c r="Q26" s="40">
        <f t="shared" si="13"/>
        <v>322052.8600000001</v>
      </c>
      <c r="R26" s="51">
        <f t="shared" si="14"/>
        <v>318687.14</v>
      </c>
      <c r="S26" s="80">
        <f t="shared" si="14"/>
        <v>54607.445206424891</v>
      </c>
      <c r="T26" s="80">
        <f t="shared" si="14"/>
        <v>189633.16200104865</v>
      </c>
      <c r="U26" s="80">
        <f t="shared" si="14"/>
        <v>37646.472604086288</v>
      </c>
      <c r="V26" s="80">
        <f t="shared" si="14"/>
        <v>13482.690188440207</v>
      </c>
      <c r="W26" s="80">
        <f t="shared" si="14"/>
        <v>23317.370000000003</v>
      </c>
      <c r="X26" s="80">
        <f t="shared" si="15"/>
        <v>0</v>
      </c>
      <c r="Y26" s="41"/>
      <c r="Z26" s="40">
        <f t="shared" si="26"/>
        <v>318687.14</v>
      </c>
      <c r="AA26" s="54">
        <f t="shared" si="18"/>
        <v>54464.83139486509</v>
      </c>
      <c r="AB26" s="54">
        <f t="shared" si="19"/>
        <v>189633.16200104865</v>
      </c>
      <c r="AC26" s="54">
        <f t="shared" si="20"/>
        <v>37646.472604086288</v>
      </c>
      <c r="AD26" s="54">
        <f t="shared" si="21"/>
        <v>13625.303999999996</v>
      </c>
      <c r="AE26" s="54">
        <f t="shared" si="22"/>
        <v>23317.370000000003</v>
      </c>
      <c r="AF26" s="54">
        <f t="shared" si="23"/>
        <v>0</v>
      </c>
      <c r="AG26" s="54"/>
      <c r="AH26" s="42">
        <f t="shared" si="24"/>
        <v>318687.14</v>
      </c>
      <c r="AI26" s="56">
        <f t="shared" si="25"/>
        <v>3365.7199999999721</v>
      </c>
    </row>
    <row r="27" spans="1:36" x14ac:dyDescent="0.25">
      <c r="A27" s="31">
        <v>4</v>
      </c>
      <c r="B27" s="38"/>
      <c r="C27" s="33"/>
      <c r="D27" s="33"/>
      <c r="E27" s="33"/>
      <c r="F27" s="35"/>
      <c r="G27" s="35"/>
      <c r="H27" s="35"/>
      <c r="I27" s="51">
        <f>I101+I175+I249+I325+I401+I478+I552+I629+I703+I776+I849+I922</f>
        <v>422019.64999999991</v>
      </c>
      <c r="J27" s="92">
        <f t="shared" si="17"/>
        <v>74824.285999999964</v>
      </c>
      <c r="K27" s="92">
        <f t="shared" si="17"/>
        <v>204465.15000000002</v>
      </c>
      <c r="L27" s="92">
        <f t="shared" si="17"/>
        <v>105354.516</v>
      </c>
      <c r="M27" s="92">
        <f t="shared" si="17"/>
        <v>13982.778</v>
      </c>
      <c r="N27" s="92">
        <f t="shared" si="17"/>
        <v>23392.920000000002</v>
      </c>
      <c r="O27" s="92">
        <f t="shared" si="17"/>
        <v>0</v>
      </c>
      <c r="P27" s="144">
        <f t="shared" si="9"/>
        <v>1.0037467449679185</v>
      </c>
      <c r="Q27" s="40">
        <f t="shared" si="13"/>
        <v>422019.64999999997</v>
      </c>
      <c r="R27" s="51">
        <f t="shared" si="14"/>
        <v>423600.85000000009</v>
      </c>
      <c r="S27" s="80">
        <f t="shared" si="14"/>
        <v>68272.357282246434</v>
      </c>
      <c r="T27" s="80">
        <f t="shared" si="14"/>
        <v>206406.20508612134</v>
      </c>
      <c r="U27" s="80">
        <f t="shared" si="14"/>
        <v>109798.46003791645</v>
      </c>
      <c r="V27" s="80">
        <f t="shared" si="14"/>
        <v>14090.87759371577</v>
      </c>
      <c r="W27" s="80">
        <f t="shared" si="14"/>
        <v>25032.95</v>
      </c>
      <c r="X27" s="80">
        <f t="shared" si="15"/>
        <v>0</v>
      </c>
      <c r="Y27" s="41"/>
      <c r="Z27" s="40">
        <f t="shared" si="26"/>
        <v>423600.85000000003</v>
      </c>
      <c r="AA27" s="54">
        <f t="shared" si="18"/>
        <v>68380.456875962263</v>
      </c>
      <c r="AB27" s="54">
        <f t="shared" si="19"/>
        <v>206406.20508612134</v>
      </c>
      <c r="AC27" s="54">
        <f t="shared" si="20"/>
        <v>109798.46003791645</v>
      </c>
      <c r="AD27" s="54">
        <f t="shared" si="21"/>
        <v>13982.778</v>
      </c>
      <c r="AE27" s="54">
        <f t="shared" si="22"/>
        <v>25032.95</v>
      </c>
      <c r="AF27" s="54">
        <f t="shared" si="23"/>
        <v>0</v>
      </c>
      <c r="AG27" s="54"/>
      <c r="AH27" s="42">
        <f t="shared" si="24"/>
        <v>423600.85000000003</v>
      </c>
      <c r="AI27" s="56">
        <f t="shared" si="25"/>
        <v>-1581.2000000001281</v>
      </c>
    </row>
    <row r="28" spans="1:36" x14ac:dyDescent="0.25">
      <c r="A28" s="31">
        <v>5</v>
      </c>
      <c r="B28" s="38"/>
      <c r="C28" s="33"/>
      <c r="D28" s="33"/>
      <c r="E28" s="33"/>
      <c r="F28" s="35"/>
      <c r="G28" s="35"/>
      <c r="H28" s="35"/>
      <c r="I28" s="51">
        <f t="shared" ref="I28:I40" si="27">I102+I176+I250+I326+I402+I479+I553+I630+I704+I777+I850+I923</f>
        <v>1911451.6699999995</v>
      </c>
      <c r="J28" s="92">
        <f t="shared" si="17"/>
        <v>344235.92400000006</v>
      </c>
      <c r="K28" s="92">
        <f t="shared" si="17"/>
        <v>1002674.8399999997</v>
      </c>
      <c r="L28" s="92">
        <f t="shared" si="17"/>
        <v>350681.41800000006</v>
      </c>
      <c r="M28" s="92">
        <f t="shared" si="17"/>
        <v>78381.687999999995</v>
      </c>
      <c r="N28" s="92">
        <f t="shared" si="17"/>
        <v>135477.80000000002</v>
      </c>
      <c r="O28" s="92">
        <f t="shared" si="17"/>
        <v>0</v>
      </c>
      <c r="P28" s="144">
        <f t="shared" si="9"/>
        <v>1.0176846794143639</v>
      </c>
      <c r="Q28" s="40">
        <f t="shared" si="13"/>
        <v>1911451.67</v>
      </c>
      <c r="R28" s="51">
        <f t="shared" si="14"/>
        <v>1945255.08</v>
      </c>
      <c r="S28" s="80">
        <f t="shared" si="14"/>
        <v>350297.54180484975</v>
      </c>
      <c r="T28" s="80">
        <f t="shared" si="14"/>
        <v>1020414.4987276503</v>
      </c>
      <c r="U28" s="80">
        <f t="shared" si="14"/>
        <v>356877.97641975479</v>
      </c>
      <c r="V28" s="80">
        <f t="shared" si="14"/>
        <v>79768.443047745241</v>
      </c>
      <c r="W28" s="80">
        <f t="shared" si="14"/>
        <v>137896.62000000002</v>
      </c>
      <c r="X28" s="80">
        <f t="shared" si="15"/>
        <v>0</v>
      </c>
      <c r="Y28" s="41"/>
      <c r="Z28" s="40">
        <f t="shared" si="26"/>
        <v>1945255.08</v>
      </c>
      <c r="AA28" s="54">
        <f t="shared" si="18"/>
        <v>351684.29685259482</v>
      </c>
      <c r="AB28" s="54">
        <f t="shared" si="19"/>
        <v>1020414.4987276503</v>
      </c>
      <c r="AC28" s="54">
        <f t="shared" si="20"/>
        <v>356877.97641975479</v>
      </c>
      <c r="AD28" s="54">
        <f t="shared" si="21"/>
        <v>78381.687999999995</v>
      </c>
      <c r="AE28" s="54">
        <f t="shared" si="22"/>
        <v>137896.62000000002</v>
      </c>
      <c r="AF28" s="54">
        <f t="shared" si="23"/>
        <v>0</v>
      </c>
      <c r="AG28" s="54"/>
      <c r="AH28" s="42">
        <f t="shared" si="24"/>
        <v>1945255.08</v>
      </c>
      <c r="AI28" s="56">
        <f t="shared" si="25"/>
        <v>-33803.410000000615</v>
      </c>
    </row>
    <row r="29" spans="1:36" x14ac:dyDescent="0.25">
      <c r="A29" s="31">
        <v>6</v>
      </c>
      <c r="B29" s="38"/>
      <c r="C29" s="33"/>
      <c r="D29" s="33"/>
      <c r="E29" s="33"/>
      <c r="F29" s="35"/>
      <c r="G29" s="35"/>
      <c r="H29" s="35"/>
      <c r="I29" s="51">
        <f t="shared" si="27"/>
        <v>2283447.94</v>
      </c>
      <c r="J29" s="92">
        <f t="shared" si="17"/>
        <v>402678.74599999993</v>
      </c>
      <c r="K29" s="92">
        <f t="shared" si="17"/>
        <v>1294509.8880000003</v>
      </c>
      <c r="L29" s="92">
        <f t="shared" si="17"/>
        <v>316564.05399999995</v>
      </c>
      <c r="M29" s="92">
        <f t="shared" si="17"/>
        <v>98886.172000000035</v>
      </c>
      <c r="N29" s="92">
        <f t="shared" si="17"/>
        <v>170809.07999999996</v>
      </c>
      <c r="O29" s="92">
        <f t="shared" si="17"/>
        <v>0</v>
      </c>
      <c r="P29" s="144">
        <f t="shared" si="9"/>
        <v>0.97274772552949051</v>
      </c>
      <c r="Q29" s="40">
        <f t="shared" si="13"/>
        <v>2283447.9400000004</v>
      </c>
      <c r="R29" s="51">
        <f t="shared" si="14"/>
        <v>2221218.7900000005</v>
      </c>
      <c r="S29" s="80">
        <f t="shared" si="14"/>
        <v>391489.02230264893</v>
      </c>
      <c r="T29" s="80">
        <f t="shared" si="14"/>
        <v>1259159.7340416843</v>
      </c>
      <c r="U29" s="80">
        <f t="shared" si="14"/>
        <v>307832.18063859374</v>
      </c>
      <c r="V29" s="80">
        <f t="shared" si="14"/>
        <v>96185.813017073116</v>
      </c>
      <c r="W29" s="80">
        <f t="shared" si="14"/>
        <v>166552.04</v>
      </c>
      <c r="X29" s="80">
        <f t="shared" si="15"/>
        <v>0</v>
      </c>
      <c r="Y29" s="41"/>
      <c r="Z29" s="40">
        <f t="shared" si="26"/>
        <v>2221218.79</v>
      </c>
      <c r="AA29" s="54">
        <f t="shared" si="18"/>
        <v>388788.66331972182</v>
      </c>
      <c r="AB29" s="54">
        <f t="shared" si="19"/>
        <v>1259159.7340416843</v>
      </c>
      <c r="AC29" s="54">
        <f t="shared" si="20"/>
        <v>307832.18063859374</v>
      </c>
      <c r="AD29" s="54">
        <f t="shared" si="21"/>
        <v>98886.172000000035</v>
      </c>
      <c r="AE29" s="54">
        <f t="shared" si="22"/>
        <v>166552.04</v>
      </c>
      <c r="AF29" s="54">
        <f t="shared" si="23"/>
        <v>0</v>
      </c>
      <c r="AG29" s="54"/>
      <c r="AH29" s="42">
        <f t="shared" si="24"/>
        <v>2221218.7899999996</v>
      </c>
      <c r="AI29" s="56">
        <f t="shared" si="25"/>
        <v>62229.149999999907</v>
      </c>
      <c r="AJ29" t="s">
        <v>59</v>
      </c>
    </row>
    <row r="30" spans="1:36" x14ac:dyDescent="0.25">
      <c r="A30" s="31">
        <v>7</v>
      </c>
      <c r="B30" s="38"/>
      <c r="C30" s="33"/>
      <c r="D30" s="33"/>
      <c r="E30" s="33"/>
      <c r="F30" s="35"/>
      <c r="G30" s="35"/>
      <c r="H30" s="35"/>
      <c r="I30" s="51">
        <f t="shared" si="27"/>
        <v>1160360.6299999999</v>
      </c>
      <c r="J30" s="92">
        <f t="shared" si="17"/>
        <v>221180.11600000015</v>
      </c>
      <c r="K30" s="92">
        <f t="shared" si="17"/>
        <v>630308.95200000005</v>
      </c>
      <c r="L30" s="92">
        <f t="shared" si="17"/>
        <v>183166.70400000003</v>
      </c>
      <c r="M30" s="92">
        <f t="shared" si="17"/>
        <v>46090.967999999993</v>
      </c>
      <c r="N30" s="92">
        <f t="shared" si="17"/>
        <v>79613.89</v>
      </c>
      <c r="O30" s="92">
        <f t="shared" si="17"/>
        <v>0</v>
      </c>
      <c r="P30" s="144">
        <f t="shared" si="9"/>
        <v>1.0218421405765898</v>
      </c>
      <c r="Q30" s="40">
        <f t="shared" si="13"/>
        <v>1160360.6300000001</v>
      </c>
      <c r="R30" s="51">
        <f t="shared" si="14"/>
        <v>1185705.3900000001</v>
      </c>
      <c r="S30" s="80">
        <f t="shared" si="14"/>
        <v>225839.92679989344</v>
      </c>
      <c r="T30" s="80">
        <f t="shared" si="14"/>
        <v>644069.92871301423</v>
      </c>
      <c r="U30" s="80">
        <f t="shared" si="14"/>
        <v>187162.29323267445</v>
      </c>
      <c r="V30" s="80">
        <f t="shared" si="14"/>
        <v>47097.231254417944</v>
      </c>
      <c r="W30" s="80">
        <f t="shared" si="14"/>
        <v>81536.010000000009</v>
      </c>
      <c r="X30" s="80">
        <f t="shared" si="15"/>
        <v>0</v>
      </c>
      <c r="Y30" s="41"/>
      <c r="Z30" s="40">
        <f t="shared" si="26"/>
        <v>1185705.3900000001</v>
      </c>
      <c r="AA30" s="54">
        <f t="shared" si="18"/>
        <v>226846.1900543113</v>
      </c>
      <c r="AB30" s="54">
        <f t="shared" si="19"/>
        <v>644069.92871301423</v>
      </c>
      <c r="AC30" s="54">
        <f t="shared" si="20"/>
        <v>187162.29323267445</v>
      </c>
      <c r="AD30" s="54">
        <f t="shared" si="21"/>
        <v>46090.967999999993</v>
      </c>
      <c r="AE30" s="54">
        <f t="shared" si="22"/>
        <v>81536.010000000009</v>
      </c>
      <c r="AF30" s="54">
        <f t="shared" si="23"/>
        <v>0</v>
      </c>
      <c r="AG30" s="54"/>
      <c r="AH30" s="42">
        <f t="shared" si="24"/>
        <v>1185705.3899999999</v>
      </c>
      <c r="AI30" s="56">
        <f t="shared" si="25"/>
        <v>-25344.760000000242</v>
      </c>
    </row>
    <row r="31" spans="1:36" x14ac:dyDescent="0.25">
      <c r="A31" s="31">
        <v>8</v>
      </c>
      <c r="B31" s="38"/>
      <c r="C31" s="33"/>
      <c r="D31" s="33"/>
      <c r="E31" s="33"/>
      <c r="F31" s="35"/>
      <c r="G31" s="35"/>
      <c r="H31" s="35"/>
      <c r="I31" s="51">
        <f t="shared" si="27"/>
        <v>527200.24</v>
      </c>
      <c r="J31" s="92">
        <f t="shared" si="17"/>
        <v>91201.647999999972</v>
      </c>
      <c r="K31" s="92">
        <f t="shared" si="17"/>
        <v>290759.7</v>
      </c>
      <c r="L31" s="92">
        <f t="shared" si="17"/>
        <v>85667.736000000019</v>
      </c>
      <c r="M31" s="92">
        <f t="shared" si="17"/>
        <v>21842.436000000002</v>
      </c>
      <c r="N31" s="92">
        <f t="shared" si="17"/>
        <v>37728.720000000001</v>
      </c>
      <c r="O31" s="92">
        <f t="shared" si="17"/>
        <v>0</v>
      </c>
      <c r="P31" s="144">
        <f t="shared" si="9"/>
        <v>0.99222039428510134</v>
      </c>
      <c r="Q31" s="40">
        <f t="shared" si="13"/>
        <v>527200.24</v>
      </c>
      <c r="R31" s="51">
        <f t="shared" ref="R31:W40" si="28">R105+R179+R253+R329+R405+R482+R556+R633+R707+R780+R853+R926</f>
        <v>523098.83</v>
      </c>
      <c r="S31" s="80">
        <f t="shared" si="28"/>
        <v>90514.729423305282</v>
      </c>
      <c r="T31" s="80">
        <f t="shared" si="28"/>
        <v>288478.39500791463</v>
      </c>
      <c r="U31" s="80">
        <f t="shared" si="28"/>
        <v>84995.5856511124</v>
      </c>
      <c r="V31" s="80">
        <f t="shared" si="28"/>
        <v>21671.059917667728</v>
      </c>
      <c r="W31" s="80">
        <f t="shared" si="28"/>
        <v>37439.06</v>
      </c>
      <c r="X31" s="80">
        <f t="shared" si="15"/>
        <v>0</v>
      </c>
      <c r="Y31" s="41"/>
      <c r="Z31" s="40">
        <f t="shared" si="26"/>
        <v>523098.82999999996</v>
      </c>
      <c r="AA31" s="54">
        <f t="shared" si="18"/>
        <v>90343.353340972913</v>
      </c>
      <c r="AB31" s="54">
        <f t="shared" si="19"/>
        <v>288478.39500791463</v>
      </c>
      <c r="AC31" s="54">
        <f t="shared" si="20"/>
        <v>84995.5856511124</v>
      </c>
      <c r="AD31" s="54">
        <f t="shared" si="21"/>
        <v>21842.436000000002</v>
      </c>
      <c r="AE31" s="54">
        <f t="shared" si="22"/>
        <v>37439.06</v>
      </c>
      <c r="AF31" s="54">
        <f t="shared" si="23"/>
        <v>0</v>
      </c>
      <c r="AG31" s="54"/>
      <c r="AH31" s="42">
        <f t="shared" si="24"/>
        <v>523098.8299999999</v>
      </c>
      <c r="AI31" s="56">
        <f t="shared" si="25"/>
        <v>4101.4100000000326</v>
      </c>
    </row>
    <row r="32" spans="1:36" x14ac:dyDescent="0.25">
      <c r="A32" s="31">
        <v>9</v>
      </c>
      <c r="B32" s="38"/>
      <c r="C32" s="33"/>
      <c r="D32" s="33"/>
      <c r="E32" s="33"/>
      <c r="F32" s="35"/>
      <c r="G32" s="35"/>
      <c r="H32" s="35"/>
      <c r="I32" s="51">
        <f t="shared" si="27"/>
        <v>1734370.12</v>
      </c>
      <c r="J32" s="92">
        <f t="shared" si="17"/>
        <v>313294.82800000004</v>
      </c>
      <c r="K32" s="92">
        <f t="shared" si="17"/>
        <v>933889.32</v>
      </c>
      <c r="L32" s="92">
        <f t="shared" si="17"/>
        <v>293968.11599999998</v>
      </c>
      <c r="M32" s="92">
        <f t="shared" si="17"/>
        <v>70846.775999999998</v>
      </c>
      <c r="N32" s="92">
        <f t="shared" si="17"/>
        <v>122371.07999999997</v>
      </c>
      <c r="O32" s="92">
        <f t="shared" si="17"/>
        <v>0</v>
      </c>
      <c r="P32" s="144">
        <f t="shared" si="9"/>
        <v>0.97256287487240622</v>
      </c>
      <c r="Q32" s="40">
        <f t="shared" si="13"/>
        <v>1734370.12</v>
      </c>
      <c r="R32" s="51">
        <f t="shared" si="28"/>
        <v>1686783.9900000002</v>
      </c>
      <c r="S32" s="80">
        <f t="shared" si="28"/>
        <v>304483.49385950452</v>
      </c>
      <c r="T32" s="80">
        <f t="shared" si="28"/>
        <v>908234.46424334438</v>
      </c>
      <c r="U32" s="80">
        <f t="shared" si="28"/>
        <v>285863.15633386298</v>
      </c>
      <c r="V32" s="80">
        <f t="shared" si="28"/>
        <v>68900.545563288193</v>
      </c>
      <c r="W32" s="80">
        <f t="shared" si="28"/>
        <v>119302.33</v>
      </c>
      <c r="X32" s="80">
        <f t="shared" si="15"/>
        <v>0</v>
      </c>
      <c r="Y32" s="41"/>
      <c r="Z32" s="40">
        <f t="shared" si="26"/>
        <v>1686783.9900000002</v>
      </c>
      <c r="AA32" s="54">
        <f t="shared" si="18"/>
        <v>302537.26342279266</v>
      </c>
      <c r="AB32" s="54">
        <f t="shared" si="19"/>
        <v>908234.46424334438</v>
      </c>
      <c r="AC32" s="54">
        <f t="shared" si="20"/>
        <v>285863.15633386298</v>
      </c>
      <c r="AD32" s="54">
        <f t="shared" si="21"/>
        <v>70846.775999999998</v>
      </c>
      <c r="AE32" s="54">
        <f t="shared" si="22"/>
        <v>119302.33</v>
      </c>
      <c r="AF32" s="54">
        <f t="shared" si="23"/>
        <v>0</v>
      </c>
      <c r="AG32" s="54"/>
      <c r="AH32" s="42">
        <f t="shared" si="24"/>
        <v>1686783.9900000002</v>
      </c>
      <c r="AI32" s="56">
        <f t="shared" si="25"/>
        <v>47586.129999999888</v>
      </c>
    </row>
    <row r="33" spans="1:35" x14ac:dyDescent="0.25">
      <c r="A33" s="31">
        <v>10</v>
      </c>
      <c r="B33" s="38"/>
      <c r="C33" s="33"/>
      <c r="D33" s="33"/>
      <c r="E33" s="33"/>
      <c r="F33" s="35"/>
      <c r="G33" s="35"/>
      <c r="H33" s="35"/>
      <c r="I33" s="51">
        <f t="shared" si="27"/>
        <v>1428517.8600000003</v>
      </c>
      <c r="J33" s="92">
        <f t="shared" ref="J33:O42" si="29">J107+J181+J255+J331+J407+J484+J558+J635+J709+J782+J855+J928</f>
        <v>267918.08999999997</v>
      </c>
      <c r="K33" s="92">
        <f t="shared" si="29"/>
        <v>731417.46</v>
      </c>
      <c r="L33" s="92">
        <f t="shared" si="29"/>
        <v>274189.29000000004</v>
      </c>
      <c r="M33" s="92">
        <f t="shared" si="29"/>
        <v>56830.620000000017</v>
      </c>
      <c r="N33" s="92">
        <f t="shared" si="29"/>
        <v>98162.39999999998</v>
      </c>
      <c r="O33" s="92">
        <f t="shared" si="29"/>
        <v>0</v>
      </c>
      <c r="P33" s="144">
        <f t="shared" si="9"/>
        <v>1.0008562791087536</v>
      </c>
      <c r="Q33" s="40">
        <f t="shared" si="13"/>
        <v>1428517.8599999999</v>
      </c>
      <c r="R33" s="51">
        <f t="shared" si="28"/>
        <v>1429741.0699999998</v>
      </c>
      <c r="S33" s="80">
        <f t="shared" si="28"/>
        <v>267931.50729170599</v>
      </c>
      <c r="T33" s="80">
        <f t="shared" si="28"/>
        <v>732032.19393419428</v>
      </c>
      <c r="U33" s="80">
        <f t="shared" si="28"/>
        <v>274406.25438163464</v>
      </c>
      <c r="V33" s="80">
        <f t="shared" si="28"/>
        <v>56878.384392465137</v>
      </c>
      <c r="W33" s="80">
        <f t="shared" si="28"/>
        <v>98492.73</v>
      </c>
      <c r="X33" s="80">
        <f t="shared" si="15"/>
        <v>0</v>
      </c>
      <c r="Y33" s="41"/>
      <c r="Z33" s="40">
        <f t="shared" si="26"/>
        <v>1429741.07</v>
      </c>
      <c r="AA33" s="54">
        <f t="shared" si="18"/>
        <v>267979.27168417105</v>
      </c>
      <c r="AB33" s="54">
        <f t="shared" si="19"/>
        <v>732032.19393419428</v>
      </c>
      <c r="AC33" s="54">
        <f t="shared" si="20"/>
        <v>274406.25438163464</v>
      </c>
      <c r="AD33" s="54">
        <f t="shared" si="21"/>
        <v>56830.620000000017</v>
      </c>
      <c r="AE33" s="54">
        <f t="shared" si="22"/>
        <v>98492.73</v>
      </c>
      <c r="AF33" s="54">
        <f t="shared" si="23"/>
        <v>0</v>
      </c>
      <c r="AG33" s="54"/>
      <c r="AH33" s="42">
        <f t="shared" si="24"/>
        <v>1429741.07</v>
      </c>
      <c r="AI33" s="56">
        <f t="shared" si="25"/>
        <v>-1223.2099999997299</v>
      </c>
    </row>
    <row r="34" spans="1:35" x14ac:dyDescent="0.25">
      <c r="A34" s="31">
        <v>11</v>
      </c>
      <c r="B34" s="38"/>
      <c r="C34" s="33"/>
      <c r="D34" s="33"/>
      <c r="E34" s="33"/>
      <c r="F34" s="35"/>
      <c r="G34" s="35"/>
      <c r="H34" s="35"/>
      <c r="I34" s="51">
        <f t="shared" si="27"/>
        <v>1339070.4499999997</v>
      </c>
      <c r="J34" s="92">
        <f t="shared" si="29"/>
        <v>252140.90799999997</v>
      </c>
      <c r="K34" s="92">
        <f t="shared" si="29"/>
        <v>693553.91999999993</v>
      </c>
      <c r="L34" s="92">
        <f t="shared" si="29"/>
        <v>241660.21799999994</v>
      </c>
      <c r="M34" s="92">
        <f t="shared" si="29"/>
        <v>55628.804000000011</v>
      </c>
      <c r="N34" s="92">
        <f t="shared" si="29"/>
        <v>96086.599999999977</v>
      </c>
      <c r="O34" s="92">
        <f t="shared" si="29"/>
        <v>0</v>
      </c>
      <c r="P34" s="144">
        <f t="shared" si="9"/>
        <v>0.98759487224887987</v>
      </c>
      <c r="Q34" s="40">
        <f t="shared" si="13"/>
        <v>1339070.4499999997</v>
      </c>
      <c r="R34" s="51">
        <f t="shared" si="28"/>
        <v>1322459.1099999999</v>
      </c>
      <c r="S34" s="80">
        <f t="shared" si="28"/>
        <v>248986.01830277295</v>
      </c>
      <c r="T34" s="80">
        <f t="shared" si="28"/>
        <v>684925.03169624356</v>
      </c>
      <c r="U34" s="80">
        <f t="shared" si="28"/>
        <v>238632.73475034727</v>
      </c>
      <c r="V34" s="80">
        <f t="shared" si="28"/>
        <v>54936.695250636214</v>
      </c>
      <c r="W34" s="80">
        <f t="shared" si="28"/>
        <v>94978.63</v>
      </c>
      <c r="X34" s="80">
        <f t="shared" si="15"/>
        <v>0</v>
      </c>
      <c r="Y34" s="41"/>
      <c r="Z34" s="40">
        <f t="shared" si="26"/>
        <v>1322459.1099999999</v>
      </c>
      <c r="AA34" s="54">
        <f t="shared" si="18"/>
        <v>248293.9095534092</v>
      </c>
      <c r="AB34" s="54">
        <f t="shared" si="19"/>
        <v>684925.03169624356</v>
      </c>
      <c r="AC34" s="54">
        <f t="shared" si="20"/>
        <v>238632.73475034727</v>
      </c>
      <c r="AD34" s="54">
        <f t="shared" si="21"/>
        <v>55628.804000000011</v>
      </c>
      <c r="AE34" s="54">
        <f t="shared" si="22"/>
        <v>94978.63</v>
      </c>
      <c r="AF34" s="54">
        <f t="shared" si="23"/>
        <v>0</v>
      </c>
      <c r="AG34" s="54"/>
      <c r="AH34" s="42">
        <f t="shared" si="24"/>
        <v>1322459.1099999999</v>
      </c>
      <c r="AI34" s="56">
        <f t="shared" si="25"/>
        <v>16611.339999999851</v>
      </c>
    </row>
    <row r="35" spans="1:35" x14ac:dyDescent="0.25">
      <c r="A35" s="31">
        <v>12</v>
      </c>
      <c r="B35" s="38"/>
      <c r="C35" s="33"/>
      <c r="D35" s="33"/>
      <c r="E35" s="33"/>
      <c r="F35" s="35"/>
      <c r="G35" s="35"/>
      <c r="H35" s="35"/>
      <c r="I35" s="51">
        <f t="shared" si="27"/>
        <v>623775.69999999995</v>
      </c>
      <c r="J35" s="92">
        <f t="shared" si="29"/>
        <v>126042.26800000003</v>
      </c>
      <c r="K35" s="92">
        <f t="shared" si="29"/>
        <v>337348.90799999988</v>
      </c>
      <c r="L35" s="92">
        <f t="shared" si="29"/>
        <v>89328.096000000005</v>
      </c>
      <c r="M35" s="92">
        <f t="shared" si="29"/>
        <v>26054.028000000006</v>
      </c>
      <c r="N35" s="92">
        <f t="shared" si="29"/>
        <v>45002.399999999994</v>
      </c>
      <c r="O35" s="92">
        <f t="shared" si="29"/>
        <v>0</v>
      </c>
      <c r="P35" s="144">
        <f t="shared" si="9"/>
        <v>1.0095470375008198</v>
      </c>
      <c r="Q35" s="40">
        <f t="shared" si="13"/>
        <v>623775.69999999995</v>
      </c>
      <c r="R35" s="51">
        <f t="shared" si="28"/>
        <v>629730.91</v>
      </c>
      <c r="S35" s="80">
        <f t="shared" si="28"/>
        <v>127306.35913245281</v>
      </c>
      <c r="T35" s="80">
        <f t="shared" si="28"/>
        <v>340518.13416548696</v>
      </c>
      <c r="U35" s="80">
        <f t="shared" si="28"/>
        <v>90140.123993191126</v>
      </c>
      <c r="V35" s="80">
        <f t="shared" si="28"/>
        <v>26298.792708869096</v>
      </c>
      <c r="W35" s="80">
        <f t="shared" si="28"/>
        <v>45467.5</v>
      </c>
      <c r="X35" s="80">
        <f t="shared" si="15"/>
        <v>0</v>
      </c>
      <c r="Y35" s="41"/>
      <c r="Z35" s="40">
        <f t="shared" si="26"/>
        <v>629730.91</v>
      </c>
      <c r="AA35" s="54">
        <f t="shared" si="18"/>
        <v>127551.12384132191</v>
      </c>
      <c r="AB35" s="54">
        <f t="shared" si="19"/>
        <v>340518.13416548696</v>
      </c>
      <c r="AC35" s="54">
        <f t="shared" si="20"/>
        <v>90140.123993191126</v>
      </c>
      <c r="AD35" s="54">
        <f t="shared" si="21"/>
        <v>26054.028000000006</v>
      </c>
      <c r="AE35" s="54">
        <f t="shared" si="22"/>
        <v>45467.5</v>
      </c>
      <c r="AF35" s="54">
        <f t="shared" si="23"/>
        <v>0</v>
      </c>
      <c r="AG35" s="54"/>
      <c r="AH35" s="42">
        <f t="shared" si="24"/>
        <v>629730.91</v>
      </c>
      <c r="AI35" s="56">
        <f t="shared" si="25"/>
        <v>-5955.2100000000792</v>
      </c>
    </row>
    <row r="36" spans="1:35" x14ac:dyDescent="0.25">
      <c r="A36" s="31">
        <v>13</v>
      </c>
      <c r="B36" s="38"/>
      <c r="C36" s="33"/>
      <c r="D36" s="33"/>
      <c r="E36" s="33"/>
      <c r="F36" s="35"/>
      <c r="G36" s="35"/>
      <c r="H36" s="35"/>
      <c r="I36" s="51">
        <f t="shared" si="27"/>
        <v>1751838.8600000003</v>
      </c>
      <c r="J36" s="92">
        <f t="shared" si="29"/>
        <v>331590.39199999982</v>
      </c>
      <c r="K36" s="92">
        <f t="shared" si="29"/>
        <v>954498.6719999999</v>
      </c>
      <c r="L36" s="92">
        <f t="shared" si="29"/>
        <v>264499.63199999998</v>
      </c>
      <c r="M36" s="92">
        <f t="shared" si="29"/>
        <v>73791.563999999998</v>
      </c>
      <c r="N36" s="92">
        <f t="shared" si="29"/>
        <v>127458.60000000002</v>
      </c>
      <c r="O36" s="92">
        <f t="shared" si="29"/>
        <v>0</v>
      </c>
      <c r="P36" s="144">
        <f t="shared" si="9"/>
        <v>0.99174059879000476</v>
      </c>
      <c r="Q36" s="40">
        <f t="shared" si="13"/>
        <v>1751838.8599999999</v>
      </c>
      <c r="R36" s="51">
        <f t="shared" si="28"/>
        <v>1737369.7199999997</v>
      </c>
      <c r="S36" s="80">
        <f t="shared" si="28"/>
        <v>328625.21270867204</v>
      </c>
      <c r="T36" s="80">
        <f t="shared" si="28"/>
        <v>946591.24819142255</v>
      </c>
      <c r="U36" s="80">
        <f t="shared" si="28"/>
        <v>262293.84200076951</v>
      </c>
      <c r="V36" s="80">
        <f t="shared" si="28"/>
        <v>73180.247099136061</v>
      </c>
      <c r="W36" s="80">
        <f t="shared" si="28"/>
        <v>126679.17</v>
      </c>
      <c r="X36" s="80">
        <f t="shared" si="15"/>
        <v>0</v>
      </c>
      <c r="Y36" s="41"/>
      <c r="Z36" s="40">
        <f t="shared" si="26"/>
        <v>1737369.72</v>
      </c>
      <c r="AA36" s="54">
        <f t="shared" si="18"/>
        <v>328013.89580780803</v>
      </c>
      <c r="AB36" s="54">
        <f t="shared" si="19"/>
        <v>946591.24819142255</v>
      </c>
      <c r="AC36" s="54">
        <f t="shared" si="20"/>
        <v>262293.84200076951</v>
      </c>
      <c r="AD36" s="54">
        <f t="shared" si="21"/>
        <v>73791.563999999998</v>
      </c>
      <c r="AE36" s="54">
        <f t="shared" si="22"/>
        <v>126679.17</v>
      </c>
      <c r="AF36" s="54">
        <f t="shared" si="23"/>
        <v>0</v>
      </c>
      <c r="AG36" s="54"/>
      <c r="AH36" s="42">
        <f t="shared" si="24"/>
        <v>1737369.72</v>
      </c>
      <c r="AI36" s="56">
        <f t="shared" si="25"/>
        <v>14469.140000000363</v>
      </c>
    </row>
    <row r="37" spans="1:35" x14ac:dyDescent="0.25">
      <c r="A37" s="31">
        <v>14</v>
      </c>
      <c r="B37" s="38"/>
      <c r="C37" s="33"/>
      <c r="D37" s="33"/>
      <c r="E37" s="33"/>
      <c r="F37" s="35"/>
      <c r="G37" s="35"/>
      <c r="H37" s="35"/>
      <c r="I37" s="51">
        <f t="shared" si="27"/>
        <v>1456484.2200000002</v>
      </c>
      <c r="J37" s="92">
        <f t="shared" si="29"/>
        <v>285166.22600000014</v>
      </c>
      <c r="K37" s="92">
        <f t="shared" si="29"/>
        <v>813087.72</v>
      </c>
      <c r="L37" s="92">
        <f t="shared" si="29"/>
        <v>193255.56000000006</v>
      </c>
      <c r="M37" s="92">
        <f t="shared" si="29"/>
        <v>60490.583999999981</v>
      </c>
      <c r="N37" s="92">
        <f t="shared" si="29"/>
        <v>104484.12999999999</v>
      </c>
      <c r="O37" s="92">
        <f t="shared" si="29"/>
        <v>0</v>
      </c>
      <c r="P37" s="144">
        <f t="shared" si="9"/>
        <v>1.0198148250449288</v>
      </c>
      <c r="Q37" s="40">
        <f t="shared" si="13"/>
        <v>1456484.22</v>
      </c>
      <c r="R37" s="51">
        <f t="shared" si="28"/>
        <v>1485344.2</v>
      </c>
      <c r="S37" s="80">
        <f t="shared" si="28"/>
        <v>290787.02987486165</v>
      </c>
      <c r="T37" s="80">
        <f t="shared" si="28"/>
        <v>829062.33950800553</v>
      </c>
      <c r="U37" s="80">
        <f t="shared" si="28"/>
        <v>196970.82666339717</v>
      </c>
      <c r="V37" s="80">
        <f t="shared" si="28"/>
        <v>61679.033953735692</v>
      </c>
      <c r="W37" s="80">
        <f t="shared" si="28"/>
        <v>106844.97</v>
      </c>
      <c r="X37" s="80">
        <f t="shared" si="15"/>
        <v>0</v>
      </c>
      <c r="Y37" s="41"/>
      <c r="Z37" s="40">
        <f t="shared" si="26"/>
        <v>1485344.2</v>
      </c>
      <c r="AA37" s="54">
        <f t="shared" si="18"/>
        <v>291975.47982859716</v>
      </c>
      <c r="AB37" s="54">
        <f t="shared" si="19"/>
        <v>829062.33950800553</v>
      </c>
      <c r="AC37" s="54">
        <f t="shared" si="20"/>
        <v>196970.82666339717</v>
      </c>
      <c r="AD37" s="54">
        <f t="shared" si="21"/>
        <v>60490.583999999981</v>
      </c>
      <c r="AE37" s="54">
        <f t="shared" si="22"/>
        <v>106844.97</v>
      </c>
      <c r="AF37" s="54">
        <f t="shared" si="23"/>
        <v>0</v>
      </c>
      <c r="AG37" s="54"/>
      <c r="AH37" s="42">
        <f t="shared" si="24"/>
        <v>1485344.2</v>
      </c>
      <c r="AI37" s="56">
        <f t="shared" si="25"/>
        <v>-28859.979999999749</v>
      </c>
    </row>
    <row r="38" spans="1:35" x14ac:dyDescent="0.25">
      <c r="A38" s="31">
        <v>31</v>
      </c>
      <c r="B38" s="38"/>
      <c r="C38" s="33"/>
      <c r="D38" s="33"/>
      <c r="E38" s="33"/>
      <c r="F38" s="35"/>
      <c r="G38" s="35"/>
      <c r="H38" s="35"/>
      <c r="I38" s="51">
        <f t="shared" si="27"/>
        <v>640617.31000000006</v>
      </c>
      <c r="J38" s="92">
        <f t="shared" si="29"/>
        <v>102279.30999999998</v>
      </c>
      <c r="K38" s="92">
        <f t="shared" si="29"/>
        <v>350396.51600000012</v>
      </c>
      <c r="L38" s="92">
        <f t="shared" si="29"/>
        <v>117023.636</v>
      </c>
      <c r="M38" s="92">
        <f t="shared" si="29"/>
        <v>25967.788</v>
      </c>
      <c r="N38" s="92">
        <f t="shared" si="29"/>
        <v>44950.06</v>
      </c>
      <c r="O38" s="92">
        <f t="shared" si="29"/>
        <v>0</v>
      </c>
      <c r="P38" s="144">
        <f t="shared" si="9"/>
        <v>0.98950211008191458</v>
      </c>
      <c r="Q38" s="40">
        <f t="shared" si="13"/>
        <v>640617.31000000006</v>
      </c>
      <c r="R38" s="51">
        <f t="shared" si="28"/>
        <v>633892.18000000005</v>
      </c>
      <c r="S38" s="80">
        <f t="shared" si="28"/>
        <v>101610.89262318664</v>
      </c>
      <c r="T38" s="80">
        <f t="shared" si="28"/>
        <v>346409.46512804477</v>
      </c>
      <c r="U38" s="80">
        <f t="shared" si="28"/>
        <v>115679.51347604541</v>
      </c>
      <c r="V38" s="80">
        <f t="shared" si="28"/>
        <v>25672.308772723234</v>
      </c>
      <c r="W38" s="80">
        <f t="shared" si="28"/>
        <v>44520.000000000007</v>
      </c>
      <c r="X38" s="80">
        <f t="shared" si="15"/>
        <v>0</v>
      </c>
      <c r="Y38" s="41"/>
      <c r="Z38" s="40">
        <f t="shared" si="26"/>
        <v>633892.18000000005</v>
      </c>
      <c r="AA38" s="54">
        <f t="shared" si="18"/>
        <v>101315.41339590983</v>
      </c>
      <c r="AB38" s="54">
        <f t="shared" si="19"/>
        <v>346409.46512804477</v>
      </c>
      <c r="AC38" s="54">
        <f t="shared" si="20"/>
        <v>115679.51347604541</v>
      </c>
      <c r="AD38" s="54">
        <f t="shared" si="21"/>
        <v>25967.788</v>
      </c>
      <c r="AE38" s="54">
        <f t="shared" si="22"/>
        <v>44520.000000000007</v>
      </c>
      <c r="AF38" s="54">
        <f t="shared" si="23"/>
        <v>0</v>
      </c>
      <c r="AG38" s="54"/>
      <c r="AH38" s="42">
        <f t="shared" si="24"/>
        <v>633892.17999999993</v>
      </c>
      <c r="AI38" s="56">
        <f t="shared" si="25"/>
        <v>6725.1300000000047</v>
      </c>
    </row>
    <row r="39" spans="1:35" x14ac:dyDescent="0.25">
      <c r="A39" s="31">
        <v>32</v>
      </c>
      <c r="B39" s="38"/>
      <c r="C39" s="33"/>
      <c r="D39" s="33"/>
      <c r="E39" s="33"/>
      <c r="F39" s="35"/>
      <c r="G39" s="35"/>
      <c r="H39" s="35"/>
      <c r="I39" s="51">
        <f t="shared" si="27"/>
        <v>1064979.2999999998</v>
      </c>
      <c r="J39" s="92">
        <f t="shared" si="29"/>
        <v>201046.08</v>
      </c>
      <c r="K39" s="92">
        <f t="shared" si="29"/>
        <v>612391.92000000016</v>
      </c>
      <c r="L39" s="92">
        <f t="shared" si="29"/>
        <v>117300.54</v>
      </c>
      <c r="M39" s="92">
        <f t="shared" si="29"/>
        <v>49221.48</v>
      </c>
      <c r="N39" s="92">
        <f t="shared" si="29"/>
        <v>85019.280000000013</v>
      </c>
      <c r="O39" s="92">
        <f t="shared" si="29"/>
        <v>0</v>
      </c>
      <c r="P39" s="144">
        <f t="shared" si="9"/>
        <v>0.9872802034743775</v>
      </c>
      <c r="Q39" s="40">
        <f t="shared" si="13"/>
        <v>1064979.3</v>
      </c>
      <c r="R39" s="51">
        <f t="shared" si="28"/>
        <v>1051432.98</v>
      </c>
      <c r="S39" s="80">
        <f t="shared" si="28"/>
        <v>198778.86402965017</v>
      </c>
      <c r="T39" s="80">
        <f t="shared" si="28"/>
        <v>604570.05897929566</v>
      </c>
      <c r="U39" s="80">
        <f t="shared" si="28"/>
        <v>115760.10519417973</v>
      </c>
      <c r="V39" s="80">
        <f t="shared" si="28"/>
        <v>48592.791796874488</v>
      </c>
      <c r="W39" s="80">
        <f t="shared" si="28"/>
        <v>83731.16</v>
      </c>
      <c r="X39" s="80">
        <f t="shared" si="15"/>
        <v>0</v>
      </c>
      <c r="Y39" s="41"/>
      <c r="Z39" s="40">
        <f t="shared" si="26"/>
        <v>1051432.98</v>
      </c>
      <c r="AA39" s="54">
        <f t="shared" si="18"/>
        <v>198150.17582652462</v>
      </c>
      <c r="AB39" s="54">
        <f t="shared" si="19"/>
        <v>604570.05897929566</v>
      </c>
      <c r="AC39" s="54">
        <f t="shared" si="20"/>
        <v>115760.10519417973</v>
      </c>
      <c r="AD39" s="54">
        <f t="shared" si="21"/>
        <v>49221.48</v>
      </c>
      <c r="AE39" s="54">
        <f t="shared" si="22"/>
        <v>83731.16</v>
      </c>
      <c r="AF39" s="54">
        <f t="shared" si="23"/>
        <v>0</v>
      </c>
      <c r="AG39" s="54"/>
      <c r="AH39" s="42">
        <f t="shared" si="24"/>
        <v>1051432.98</v>
      </c>
      <c r="AI39" s="56">
        <f t="shared" si="25"/>
        <v>13546.319999999832</v>
      </c>
    </row>
    <row r="40" spans="1:35" s="74" customFormat="1" x14ac:dyDescent="0.25">
      <c r="A40" s="32" t="s">
        <v>37</v>
      </c>
      <c r="B40" s="53"/>
      <c r="C40" s="33"/>
      <c r="D40" s="34"/>
      <c r="E40" s="34"/>
      <c r="F40" s="35"/>
      <c r="G40" s="35"/>
      <c r="H40" s="35"/>
      <c r="I40" s="51">
        <f t="shared" si="27"/>
        <v>18272330.399999999</v>
      </c>
      <c r="J40" s="92">
        <f t="shared" si="29"/>
        <v>3317128.378</v>
      </c>
      <c r="K40" s="92">
        <f t="shared" si="29"/>
        <v>9806067.5199999977</v>
      </c>
      <c r="L40" s="92">
        <f t="shared" si="29"/>
        <v>3132866.1779999998</v>
      </c>
      <c r="M40" s="92">
        <f t="shared" si="29"/>
        <v>740200.5140000002</v>
      </c>
      <c r="N40" s="92">
        <f t="shared" si="29"/>
        <v>1276067.81</v>
      </c>
      <c r="O40" s="92">
        <f t="shared" si="29"/>
        <v>0</v>
      </c>
      <c r="P40" s="144">
        <f t="shared" si="9"/>
        <v>0.99512777581999057</v>
      </c>
      <c r="Q40" s="40">
        <f t="shared" si="13"/>
        <v>18272330.399999995</v>
      </c>
      <c r="R40" s="51">
        <f t="shared" si="28"/>
        <v>18183303.509999998</v>
      </c>
      <c r="S40" s="80">
        <f t="shared" si="28"/>
        <v>3294451.4345627334</v>
      </c>
      <c r="T40" s="80">
        <f t="shared" si="28"/>
        <v>9758409.2432329059</v>
      </c>
      <c r="U40" s="80">
        <f t="shared" si="28"/>
        <v>3120524.6085889442</v>
      </c>
      <c r="V40" s="80">
        <f t="shared" si="28"/>
        <v>736520.83361541724</v>
      </c>
      <c r="W40" s="80">
        <f t="shared" si="28"/>
        <v>1273397.3900000001</v>
      </c>
      <c r="X40" s="80">
        <f t="shared" si="15"/>
        <v>0</v>
      </c>
      <c r="Y40" s="43"/>
      <c r="Z40" s="40">
        <f t="shared" ref="Z40:AE40" si="30">SUM(Z24:Z39)</f>
        <v>18183303.510000002</v>
      </c>
      <c r="AA40" s="55">
        <f t="shared" si="30"/>
        <v>3290771.7541781487</v>
      </c>
      <c r="AB40" s="55">
        <f t="shared" si="30"/>
        <v>9758409.2432329077</v>
      </c>
      <c r="AC40" s="55">
        <f t="shared" si="30"/>
        <v>3120524.6085889442</v>
      </c>
      <c r="AD40" s="55">
        <f t="shared" si="30"/>
        <v>740200.51399999997</v>
      </c>
      <c r="AE40" s="55">
        <f t="shared" si="30"/>
        <v>1273397.3900000001</v>
      </c>
      <c r="AF40" s="55">
        <f>SUM(AF29:AF39)</f>
        <v>0</v>
      </c>
      <c r="AG40" s="55"/>
      <c r="AH40" s="42">
        <f>SUM(AH24:AH39)</f>
        <v>18183303.510000002</v>
      </c>
      <c r="AI40" s="56">
        <f>SUM(AI24:AI39)</f>
        <v>89026.889999999374</v>
      </c>
    </row>
    <row r="41" spans="1:35" x14ac:dyDescent="0.25">
      <c r="A41" s="6" t="s">
        <v>45</v>
      </c>
      <c r="B41" s="37"/>
      <c r="I41" s="51"/>
      <c r="J41" s="92">
        <f t="shared" si="29"/>
        <v>0</v>
      </c>
      <c r="K41" s="92">
        <f t="shared" si="29"/>
        <v>0</v>
      </c>
      <c r="L41" s="92">
        <f t="shared" si="29"/>
        <v>0</v>
      </c>
      <c r="M41" s="92">
        <f t="shared" si="29"/>
        <v>0</v>
      </c>
      <c r="N41" s="92">
        <f t="shared" si="29"/>
        <v>0</v>
      </c>
      <c r="O41" s="92">
        <f t="shared" si="29"/>
        <v>0</v>
      </c>
      <c r="P41" s="144">
        <v>0</v>
      </c>
      <c r="Q41" s="40">
        <f t="shared" si="13"/>
        <v>0</v>
      </c>
      <c r="R41" s="51">
        <f t="shared" ref="R41:W50" si="31">R115+R189+R263+R339+R415+R492+R566+R643+R717+R790+R863+R936</f>
        <v>0</v>
      </c>
      <c r="S41" s="80">
        <f t="shared" si="31"/>
        <v>0</v>
      </c>
      <c r="T41" s="80">
        <f t="shared" si="31"/>
        <v>0</v>
      </c>
      <c r="U41" s="80">
        <f t="shared" si="31"/>
        <v>0</v>
      </c>
      <c r="V41" s="80">
        <f t="shared" si="31"/>
        <v>0</v>
      </c>
      <c r="W41" s="80">
        <f t="shared" si="31"/>
        <v>0</v>
      </c>
      <c r="X41" s="80">
        <f t="shared" si="15"/>
        <v>0</v>
      </c>
    </row>
    <row r="42" spans="1:35" x14ac:dyDescent="0.25">
      <c r="A42" s="31">
        <v>5</v>
      </c>
      <c r="B42" s="38"/>
      <c r="C42" s="33"/>
      <c r="D42" s="33"/>
      <c r="E42" s="33"/>
      <c r="F42" s="35"/>
      <c r="G42" s="35"/>
      <c r="H42" s="35"/>
      <c r="I42" s="51">
        <f t="shared" ref="I42:I48" si="32">I116+I190+I264+I340+I416+I493+I567+I644+I718+I791+I864+I937</f>
        <v>3924524.350000001</v>
      </c>
      <c r="J42" s="92">
        <f t="shared" si="29"/>
        <v>587544.80499999993</v>
      </c>
      <c r="K42" s="92">
        <f t="shared" si="29"/>
        <v>1505613.1800000006</v>
      </c>
      <c r="L42" s="92">
        <f t="shared" si="29"/>
        <v>621394.93500000017</v>
      </c>
      <c r="M42" s="92">
        <f t="shared" si="29"/>
        <v>119394.65999999997</v>
      </c>
      <c r="N42" s="92">
        <f t="shared" si="29"/>
        <v>206228.65000000002</v>
      </c>
      <c r="O42" s="92">
        <f t="shared" si="29"/>
        <v>884348.11999999988</v>
      </c>
      <c r="P42" s="144">
        <f t="shared" si="9"/>
        <v>1.0101421207897461</v>
      </c>
      <c r="Q42" s="40">
        <f t="shared" si="13"/>
        <v>3924524.3500000006</v>
      </c>
      <c r="R42" s="51">
        <f t="shared" si="31"/>
        <v>3964327.3500000006</v>
      </c>
      <c r="S42" s="80">
        <f t="shared" si="31"/>
        <v>596255.14279255341</v>
      </c>
      <c r="T42" s="80">
        <f t="shared" si="31"/>
        <v>1520851.1996245829</v>
      </c>
      <c r="U42" s="80">
        <f t="shared" si="31"/>
        <v>627375.10733457014</v>
      </c>
      <c r="V42" s="80">
        <f t="shared" si="31"/>
        <v>120603.03024829339</v>
      </c>
      <c r="W42" s="80">
        <f t="shared" si="31"/>
        <v>208802.09</v>
      </c>
      <c r="X42" s="80">
        <f t="shared" si="15"/>
        <v>890440.78000000014</v>
      </c>
      <c r="Y42" s="41"/>
      <c r="Z42" s="40">
        <f t="shared" ref="Z42:Z47" si="33">SUM(S42:Y42)</f>
        <v>3964327.3499999996</v>
      </c>
      <c r="AA42" s="54">
        <f t="shared" ref="AA42:AA47" si="34">Z42-AF42-AE42-AD42-AC42-AB42</f>
        <v>597463.51304084645</v>
      </c>
      <c r="AB42" s="54">
        <f t="shared" ref="AB42:AF47" si="35">T42</f>
        <v>1520851.1996245829</v>
      </c>
      <c r="AC42" s="54">
        <f t="shared" si="35"/>
        <v>627375.10733457014</v>
      </c>
      <c r="AD42" s="54">
        <f t="shared" ref="AD42:AD47" si="36">M42</f>
        <v>119394.65999999997</v>
      </c>
      <c r="AE42" s="54">
        <f t="shared" si="35"/>
        <v>208802.09</v>
      </c>
      <c r="AF42" s="54">
        <f t="shared" si="35"/>
        <v>890440.78000000014</v>
      </c>
      <c r="AG42" s="54"/>
      <c r="AH42" s="42">
        <f t="shared" ref="AH42:AH47" si="37">SUM(AA42:AG42)</f>
        <v>3964327.3499999996</v>
      </c>
      <c r="AI42" s="56">
        <f t="shared" ref="AI42:AI47" si="38">I42-Z42</f>
        <v>-39802.999999998603</v>
      </c>
    </row>
    <row r="43" spans="1:35" x14ac:dyDescent="0.25">
      <c r="A43" s="31">
        <v>13</v>
      </c>
      <c r="B43" s="38"/>
      <c r="C43" s="33"/>
      <c r="D43" s="33"/>
      <c r="E43" s="33"/>
      <c r="F43" s="35"/>
      <c r="G43" s="35"/>
      <c r="H43" s="35"/>
      <c r="I43" s="51">
        <f t="shared" si="32"/>
        <v>1446759.3299999996</v>
      </c>
      <c r="J43" s="92">
        <f t="shared" ref="J43:O52" si="39">J117+J191+J265+J341+J417+J494+J568+J645+J719+J792+J865+J938</f>
        <v>281453.85399999999</v>
      </c>
      <c r="K43" s="92">
        <f t="shared" si="39"/>
        <v>785305.60000000009</v>
      </c>
      <c r="L43" s="92">
        <f t="shared" si="39"/>
        <v>218949.95600000001</v>
      </c>
      <c r="M43" s="92">
        <f t="shared" si="39"/>
        <v>59051.299999999988</v>
      </c>
      <c r="N43" s="92">
        <f t="shared" si="39"/>
        <v>101998.62000000002</v>
      </c>
      <c r="O43" s="92">
        <f t="shared" si="39"/>
        <v>0</v>
      </c>
      <c r="P43" s="144">
        <f t="shared" si="9"/>
        <v>0.97686452106723276</v>
      </c>
      <c r="Q43" s="40">
        <f>J43+K43+L43+M43+N43+O43</f>
        <v>1446759.3300000003</v>
      </c>
      <c r="R43" s="51">
        <f t="shared" si="31"/>
        <v>1413287.86</v>
      </c>
      <c r="S43" s="80">
        <f t="shared" si="31"/>
        <v>275419.32654918556</v>
      </c>
      <c r="T43" s="80">
        <f t="shared" si="31"/>
        <v>766805.06049833214</v>
      </c>
      <c r="U43" s="80">
        <f t="shared" si="31"/>
        <v>213732.65680172897</v>
      </c>
      <c r="V43" s="80">
        <f t="shared" si="31"/>
        <v>57660.146150753484</v>
      </c>
      <c r="W43" s="80">
        <f t="shared" si="31"/>
        <v>99670.669999999984</v>
      </c>
      <c r="X43" s="80">
        <f t="shared" si="15"/>
        <v>0</v>
      </c>
      <c r="Y43" s="41"/>
      <c r="Z43" s="40">
        <f t="shared" si="33"/>
        <v>1413287.8599999999</v>
      </c>
      <c r="AA43" s="54">
        <f t="shared" si="34"/>
        <v>274028.17269993876</v>
      </c>
      <c r="AB43" s="54">
        <f t="shared" si="35"/>
        <v>766805.06049833214</v>
      </c>
      <c r="AC43" s="54">
        <f t="shared" si="35"/>
        <v>213732.65680172897</v>
      </c>
      <c r="AD43" s="54">
        <f t="shared" si="36"/>
        <v>59051.299999999988</v>
      </c>
      <c r="AE43" s="54">
        <f t="shared" si="35"/>
        <v>99670.669999999984</v>
      </c>
      <c r="AF43" s="54">
        <f t="shared" si="35"/>
        <v>0</v>
      </c>
      <c r="AG43" s="54"/>
      <c r="AH43" s="42">
        <f t="shared" si="37"/>
        <v>1413287.8599999999</v>
      </c>
      <c r="AI43" s="56">
        <f t="shared" si="38"/>
        <v>33471.469999999739</v>
      </c>
    </row>
    <row r="44" spans="1:35" x14ac:dyDescent="0.25">
      <c r="A44" s="31">
        <v>15</v>
      </c>
      <c r="B44" s="38"/>
      <c r="C44" s="33"/>
      <c r="D44" s="33"/>
      <c r="E44" s="33"/>
      <c r="F44" s="35"/>
      <c r="G44" s="35"/>
      <c r="H44" s="35"/>
      <c r="I44" s="51">
        <f t="shared" si="32"/>
        <v>3115859.8999999994</v>
      </c>
      <c r="J44" s="92">
        <f t="shared" si="39"/>
        <v>591081.2000000003</v>
      </c>
      <c r="K44" s="92">
        <f t="shared" si="39"/>
        <v>1640614.6799999995</v>
      </c>
      <c r="L44" s="92">
        <f t="shared" si="39"/>
        <v>540322.20000000007</v>
      </c>
      <c r="M44" s="92">
        <f t="shared" si="39"/>
        <v>126075.18</v>
      </c>
      <c r="N44" s="92">
        <f t="shared" si="39"/>
        <v>217766.64</v>
      </c>
      <c r="O44" s="92">
        <f t="shared" si="39"/>
        <v>0</v>
      </c>
      <c r="P44" s="144">
        <f t="shared" si="9"/>
        <v>0.97418635221692751</v>
      </c>
      <c r="Q44" s="40">
        <f>J44+K44+L44+M44+N44+O44</f>
        <v>3115859.9000000004</v>
      </c>
      <c r="R44" s="51">
        <f t="shared" si="31"/>
        <v>3035428.19</v>
      </c>
      <c r="S44" s="80">
        <f t="shared" si="31"/>
        <v>576292.05804121529</v>
      </c>
      <c r="T44" s="80">
        <f t="shared" si="31"/>
        <v>1598162.6731994613</v>
      </c>
      <c r="U44" s="80">
        <f t="shared" si="31"/>
        <v>526292.54872303782</v>
      </c>
      <c r="V44" s="80">
        <f t="shared" si="31"/>
        <v>122812.90003628592</v>
      </c>
      <c r="W44" s="80">
        <f t="shared" si="31"/>
        <v>211868.01</v>
      </c>
      <c r="X44" s="80">
        <f t="shared" si="15"/>
        <v>0</v>
      </c>
      <c r="Y44" s="41"/>
      <c r="Z44" s="40">
        <f t="shared" si="33"/>
        <v>3035428.1900000004</v>
      </c>
      <c r="AA44" s="54">
        <f t="shared" si="34"/>
        <v>573029.77807750134</v>
      </c>
      <c r="AB44" s="54">
        <f t="shared" si="35"/>
        <v>1598162.6731994613</v>
      </c>
      <c r="AC44" s="54">
        <f t="shared" si="35"/>
        <v>526292.54872303782</v>
      </c>
      <c r="AD44" s="54">
        <f t="shared" si="36"/>
        <v>126075.18</v>
      </c>
      <c r="AE44" s="54">
        <f t="shared" si="35"/>
        <v>211868.01</v>
      </c>
      <c r="AF44" s="54">
        <f t="shared" si="35"/>
        <v>0</v>
      </c>
      <c r="AG44" s="54"/>
      <c r="AH44" s="42">
        <f t="shared" si="37"/>
        <v>3035428.1900000004</v>
      </c>
      <c r="AI44" s="56">
        <f t="shared" si="38"/>
        <v>80431.709999999031</v>
      </c>
    </row>
    <row r="45" spans="1:35" x14ac:dyDescent="0.25">
      <c r="A45" s="31">
        <v>16</v>
      </c>
      <c r="B45" s="38"/>
      <c r="C45" s="33"/>
      <c r="D45" s="33"/>
      <c r="E45" s="33"/>
      <c r="F45" s="35"/>
      <c r="G45" s="35"/>
      <c r="H45" s="35"/>
      <c r="I45" s="51">
        <f t="shared" si="32"/>
        <v>2292837.75</v>
      </c>
      <c r="J45" s="92">
        <f t="shared" si="39"/>
        <v>466059.16799999983</v>
      </c>
      <c r="K45" s="92">
        <f t="shared" si="39"/>
        <v>1248050.2440000002</v>
      </c>
      <c r="L45" s="92">
        <f t="shared" si="39"/>
        <v>329867.7900000001</v>
      </c>
      <c r="M45" s="92">
        <f t="shared" si="39"/>
        <v>93210.347999999998</v>
      </c>
      <c r="N45" s="92">
        <f t="shared" si="39"/>
        <v>155650.19999999998</v>
      </c>
      <c r="O45" s="92">
        <f t="shared" si="39"/>
        <v>0</v>
      </c>
      <c r="P45" s="144">
        <f t="shared" si="9"/>
        <v>0.99611709114611369</v>
      </c>
      <c r="Q45" s="40">
        <f t="shared" si="13"/>
        <v>2292837.75</v>
      </c>
      <c r="R45" s="51">
        <f t="shared" si="31"/>
        <v>2283934.87</v>
      </c>
      <c r="S45" s="80">
        <f t="shared" si="31"/>
        <v>464513.79788764607</v>
      </c>
      <c r="T45" s="80">
        <f t="shared" si="31"/>
        <v>1243052.7072885437</v>
      </c>
      <c r="U45" s="80">
        <f t="shared" si="31"/>
        <v>328529.01671399677</v>
      </c>
      <c r="V45" s="80">
        <f t="shared" si="31"/>
        <v>92837.108109813635</v>
      </c>
      <c r="W45" s="80">
        <f t="shared" si="31"/>
        <v>155002.23999999999</v>
      </c>
      <c r="X45" s="80">
        <f t="shared" si="15"/>
        <v>0</v>
      </c>
      <c r="Y45" s="41"/>
      <c r="Z45" s="40">
        <f t="shared" si="33"/>
        <v>2283934.87</v>
      </c>
      <c r="AA45" s="54">
        <f t="shared" si="34"/>
        <v>464140.55799745955</v>
      </c>
      <c r="AB45" s="54">
        <f t="shared" si="35"/>
        <v>1243052.7072885437</v>
      </c>
      <c r="AC45" s="54">
        <f t="shared" si="35"/>
        <v>328529.01671399677</v>
      </c>
      <c r="AD45" s="54">
        <f t="shared" si="36"/>
        <v>93210.347999999998</v>
      </c>
      <c r="AE45" s="54">
        <f t="shared" si="35"/>
        <v>155002.23999999999</v>
      </c>
      <c r="AF45" s="54">
        <f t="shared" si="35"/>
        <v>0</v>
      </c>
      <c r="AG45" s="54"/>
      <c r="AH45" s="42">
        <f t="shared" si="37"/>
        <v>2283934.87</v>
      </c>
      <c r="AI45" s="56">
        <f t="shared" si="38"/>
        <v>8902.8799999998882</v>
      </c>
    </row>
    <row r="46" spans="1:35" x14ac:dyDescent="0.25">
      <c r="A46" s="31">
        <v>17</v>
      </c>
      <c r="B46" s="38"/>
      <c r="C46" s="33"/>
      <c r="D46" s="33"/>
      <c r="E46" s="33"/>
      <c r="F46" s="35"/>
      <c r="G46" s="35"/>
      <c r="H46" s="35"/>
      <c r="I46" s="51">
        <f t="shared" si="32"/>
        <v>1467719.19</v>
      </c>
      <c r="J46" s="92">
        <f t="shared" si="39"/>
        <v>280113.25200000009</v>
      </c>
      <c r="K46" s="92">
        <f t="shared" si="39"/>
        <v>804670.51999999979</v>
      </c>
      <c r="L46" s="92">
        <f t="shared" si="39"/>
        <v>219984.61800000005</v>
      </c>
      <c r="M46" s="92">
        <f t="shared" si="39"/>
        <v>59748.92</v>
      </c>
      <c r="N46" s="92">
        <f t="shared" si="39"/>
        <v>103201.88000000002</v>
      </c>
      <c r="O46" s="92">
        <f t="shared" si="39"/>
        <v>0</v>
      </c>
      <c r="P46" s="144">
        <f t="shared" si="9"/>
        <v>1.0274954366441171</v>
      </c>
      <c r="Q46" s="40">
        <f t="shared" si="13"/>
        <v>1467719.19</v>
      </c>
      <c r="R46" s="51">
        <f t="shared" si="31"/>
        <v>1508074.7699999998</v>
      </c>
      <c r="S46" s="80">
        <f t="shared" si="31"/>
        <v>287560.55692100938</v>
      </c>
      <c r="T46" s="80">
        <f t="shared" si="31"/>
        <v>826771.52348358824</v>
      </c>
      <c r="U46" s="80">
        <f t="shared" si="31"/>
        <v>225999.23147752733</v>
      </c>
      <c r="V46" s="80">
        <f t="shared" si="31"/>
        <v>61389.978117874947</v>
      </c>
      <c r="W46" s="80">
        <f t="shared" si="31"/>
        <v>106353.48000000001</v>
      </c>
      <c r="X46" s="80">
        <f t="shared" si="15"/>
        <v>0</v>
      </c>
      <c r="Y46" s="41"/>
      <c r="Z46" s="40">
        <f t="shared" si="33"/>
        <v>1508074.77</v>
      </c>
      <c r="AA46" s="54">
        <f t="shared" si="34"/>
        <v>289201.61503888445</v>
      </c>
      <c r="AB46" s="54">
        <f t="shared" si="35"/>
        <v>826771.52348358824</v>
      </c>
      <c r="AC46" s="54">
        <f t="shared" si="35"/>
        <v>225999.23147752733</v>
      </c>
      <c r="AD46" s="54">
        <f t="shared" si="36"/>
        <v>59748.92</v>
      </c>
      <c r="AE46" s="54">
        <f t="shared" si="35"/>
        <v>106353.48000000001</v>
      </c>
      <c r="AF46" s="54">
        <f t="shared" si="35"/>
        <v>0</v>
      </c>
      <c r="AG46" s="54"/>
      <c r="AH46" s="42">
        <f t="shared" si="37"/>
        <v>1508074.77</v>
      </c>
      <c r="AI46" s="56">
        <f t="shared" si="38"/>
        <v>-40355.580000000075</v>
      </c>
    </row>
    <row r="47" spans="1:35" x14ac:dyDescent="0.25">
      <c r="A47" s="31" t="s">
        <v>38</v>
      </c>
      <c r="B47" s="38"/>
      <c r="C47" s="33"/>
      <c r="D47" s="33"/>
      <c r="E47" s="33"/>
      <c r="F47" s="35"/>
      <c r="G47" s="35"/>
      <c r="H47" s="35"/>
      <c r="I47" s="51">
        <f t="shared" si="32"/>
        <v>1137913.5200000003</v>
      </c>
      <c r="J47" s="92">
        <f t="shared" si="39"/>
        <v>203928.12799999988</v>
      </c>
      <c r="K47" s="92">
        <f t="shared" si="39"/>
        <v>711637.95599999977</v>
      </c>
      <c r="L47" s="92">
        <f t="shared" si="39"/>
        <v>86611.704000000012</v>
      </c>
      <c r="M47" s="92">
        <f t="shared" si="39"/>
        <v>49769.412000000004</v>
      </c>
      <c r="N47" s="92">
        <f t="shared" si="39"/>
        <v>85966.319999999992</v>
      </c>
      <c r="O47" s="92">
        <f t="shared" si="39"/>
        <v>0</v>
      </c>
      <c r="P47" s="144">
        <f t="shared" si="9"/>
        <v>0.98319100734474074</v>
      </c>
      <c r="Q47" s="40">
        <f t="shared" si="13"/>
        <v>1137913.5199999998</v>
      </c>
      <c r="R47" s="51">
        <f t="shared" si="31"/>
        <v>1118786.3400000001</v>
      </c>
      <c r="S47" s="80">
        <f t="shared" si="31"/>
        <v>200217.88766026223</v>
      </c>
      <c r="T47" s="80">
        <f t="shared" si="31"/>
        <v>699658.56828800938</v>
      </c>
      <c r="U47" s="80">
        <f t="shared" si="31"/>
        <v>85135.127559288041</v>
      </c>
      <c r="V47" s="80">
        <f t="shared" si="31"/>
        <v>48931.616492440255</v>
      </c>
      <c r="W47" s="80">
        <f t="shared" si="31"/>
        <v>84843.14</v>
      </c>
      <c r="X47" s="80">
        <f t="shared" si="15"/>
        <v>0</v>
      </c>
      <c r="Y47" s="41"/>
      <c r="Z47" s="40">
        <f t="shared" si="33"/>
        <v>1118786.3399999999</v>
      </c>
      <c r="AA47" s="54">
        <f t="shared" si="34"/>
        <v>199380.09215270239</v>
      </c>
      <c r="AB47" s="54">
        <f t="shared" si="35"/>
        <v>699658.56828800938</v>
      </c>
      <c r="AC47" s="54">
        <f t="shared" si="35"/>
        <v>85135.127559288041</v>
      </c>
      <c r="AD47" s="54">
        <f t="shared" si="36"/>
        <v>49769.412000000004</v>
      </c>
      <c r="AE47" s="54">
        <f t="shared" si="35"/>
        <v>84843.14</v>
      </c>
      <c r="AF47" s="54">
        <f t="shared" si="35"/>
        <v>0</v>
      </c>
      <c r="AG47" s="54"/>
      <c r="AH47" s="42">
        <f t="shared" si="37"/>
        <v>1118786.3399999999</v>
      </c>
      <c r="AI47" s="56">
        <f t="shared" si="38"/>
        <v>19127.1800000004</v>
      </c>
    </row>
    <row r="48" spans="1:35" s="74" customFormat="1" x14ac:dyDescent="0.25">
      <c r="A48" s="32" t="s">
        <v>37</v>
      </c>
      <c r="B48" s="53"/>
      <c r="C48" s="33"/>
      <c r="D48" s="34"/>
      <c r="E48" s="34"/>
      <c r="F48" s="35"/>
      <c r="G48" s="35"/>
      <c r="H48" s="35"/>
      <c r="I48" s="51">
        <f t="shared" si="32"/>
        <v>13385614.040000001</v>
      </c>
      <c r="J48" s="92">
        <f t="shared" si="39"/>
        <v>2410180.4070000001</v>
      </c>
      <c r="K48" s="92">
        <f t="shared" si="39"/>
        <v>6695892.1799999997</v>
      </c>
      <c r="L48" s="92">
        <f t="shared" si="39"/>
        <v>2017131.2030000002</v>
      </c>
      <c r="M48" s="92">
        <f t="shared" si="39"/>
        <v>507249.82000000007</v>
      </c>
      <c r="N48" s="92">
        <f t="shared" si="39"/>
        <v>870812.31</v>
      </c>
      <c r="O48" s="92">
        <f t="shared" si="39"/>
        <v>884348.11999999988</v>
      </c>
      <c r="P48" s="144">
        <f t="shared" si="9"/>
        <v>0.99538499617459442</v>
      </c>
      <c r="Q48" s="40">
        <f t="shared" si="13"/>
        <v>13385614.039999999</v>
      </c>
      <c r="R48" s="51">
        <f t="shared" si="31"/>
        <v>13323839.379999999</v>
      </c>
      <c r="S48" s="80">
        <f t="shared" si="31"/>
        <v>2400258.7698518722</v>
      </c>
      <c r="T48" s="80">
        <f t="shared" si="31"/>
        <v>6655301.7323825173</v>
      </c>
      <c r="U48" s="80">
        <f t="shared" si="31"/>
        <v>2007063.6886101491</v>
      </c>
      <c r="V48" s="80">
        <f t="shared" si="31"/>
        <v>504234.77915546164</v>
      </c>
      <c r="W48" s="80">
        <f t="shared" si="31"/>
        <v>866539.63</v>
      </c>
      <c r="X48" s="80">
        <f t="shared" si="15"/>
        <v>890440.78000000014</v>
      </c>
      <c r="Y48" s="43"/>
      <c r="Z48" s="40">
        <f t="shared" ref="Z48:AF48" si="40">SUM(Z42:Z47)</f>
        <v>13323839.379999999</v>
      </c>
      <c r="AA48" s="55">
        <f t="shared" si="40"/>
        <v>2397243.7290073326</v>
      </c>
      <c r="AB48" s="55">
        <f t="shared" si="40"/>
        <v>6655301.7323825182</v>
      </c>
      <c r="AC48" s="55">
        <f t="shared" si="40"/>
        <v>2007063.6886101491</v>
      </c>
      <c r="AD48" s="55">
        <f t="shared" si="40"/>
        <v>507249.81999999995</v>
      </c>
      <c r="AE48" s="55">
        <f t="shared" si="40"/>
        <v>866539.63</v>
      </c>
      <c r="AF48" s="55">
        <f t="shared" si="40"/>
        <v>890440.78000000014</v>
      </c>
      <c r="AG48" s="55"/>
      <c r="AH48" s="42">
        <f>SUM(AH42:AH47)</f>
        <v>13323839.379999999</v>
      </c>
      <c r="AI48" s="56">
        <f>SUM(AI42:AI47)</f>
        <v>61774.660000000382</v>
      </c>
    </row>
    <row r="49" spans="1:35" x14ac:dyDescent="0.25">
      <c r="A49" t="s">
        <v>40</v>
      </c>
      <c r="I49" s="51"/>
      <c r="J49" s="92">
        <f t="shared" si="39"/>
        <v>0</v>
      </c>
      <c r="K49" s="92">
        <f t="shared" si="39"/>
        <v>0</v>
      </c>
      <c r="L49" s="92">
        <f t="shared" si="39"/>
        <v>0</v>
      </c>
      <c r="M49" s="92">
        <f t="shared" si="39"/>
        <v>0</v>
      </c>
      <c r="N49" s="92">
        <f t="shared" si="39"/>
        <v>0</v>
      </c>
      <c r="O49" s="92">
        <f t="shared" si="39"/>
        <v>0</v>
      </c>
      <c r="P49" s="144">
        <v>0</v>
      </c>
      <c r="Q49" s="40">
        <f t="shared" si="13"/>
        <v>0</v>
      </c>
      <c r="R49" s="51">
        <f t="shared" si="31"/>
        <v>0</v>
      </c>
      <c r="S49" s="80">
        <f t="shared" si="31"/>
        <v>0</v>
      </c>
      <c r="T49" s="80">
        <f t="shared" si="31"/>
        <v>0</v>
      </c>
      <c r="U49" s="80">
        <f t="shared" si="31"/>
        <v>0</v>
      </c>
      <c r="V49" s="80">
        <f t="shared" si="31"/>
        <v>0</v>
      </c>
      <c r="W49" s="80">
        <f t="shared" si="31"/>
        <v>2985.79</v>
      </c>
      <c r="X49" s="80">
        <f t="shared" si="15"/>
        <v>0</v>
      </c>
    </row>
    <row r="50" spans="1:35" x14ac:dyDescent="0.25">
      <c r="A50" s="31">
        <v>2</v>
      </c>
      <c r="B50" s="38"/>
      <c r="C50" s="33"/>
      <c r="D50" s="33"/>
      <c r="E50" s="33"/>
      <c r="F50" s="35"/>
      <c r="G50" s="35"/>
      <c r="H50" s="35"/>
      <c r="I50" s="51">
        <f>I124+I198+I272+I348+I424+I501+I575+I652+I726+I799+I872+I945</f>
        <v>3325371.13</v>
      </c>
      <c r="J50" s="92">
        <f t="shared" si="39"/>
        <v>637520.82400000002</v>
      </c>
      <c r="K50" s="92">
        <f t="shared" si="39"/>
        <v>1804938.9750000001</v>
      </c>
      <c r="L50" s="92">
        <f t="shared" si="39"/>
        <v>509472.84600000002</v>
      </c>
      <c r="M50" s="92">
        <f t="shared" si="39"/>
        <v>136926.405</v>
      </c>
      <c r="N50" s="92">
        <f t="shared" si="39"/>
        <v>236512.08</v>
      </c>
      <c r="O50" s="92">
        <f t="shared" si="39"/>
        <v>0</v>
      </c>
      <c r="P50" s="144">
        <f t="shared" si="9"/>
        <v>1.0150631577775202</v>
      </c>
      <c r="Q50" s="40">
        <f t="shared" si="13"/>
        <v>3325371.13</v>
      </c>
      <c r="R50" s="51">
        <f t="shared" si="31"/>
        <v>3375461.7200000007</v>
      </c>
      <c r="S50" s="80">
        <f t="shared" si="31"/>
        <v>646850.77179487667</v>
      </c>
      <c r="T50" s="80">
        <f t="shared" si="31"/>
        <v>1832044.2274148923</v>
      </c>
      <c r="U50" s="80">
        <f t="shared" si="31"/>
        <v>517047.38526220468</v>
      </c>
      <c r="V50" s="80">
        <f t="shared" si="31"/>
        <v>138982.66552802626</v>
      </c>
      <c r="W50" s="80">
        <f t="shared" si="31"/>
        <v>240536.66999999998</v>
      </c>
      <c r="X50" s="80">
        <f t="shared" si="15"/>
        <v>0</v>
      </c>
      <c r="Y50" s="41"/>
      <c r="Z50" s="40">
        <f>SUM(S50:Y50)</f>
        <v>3375461.72</v>
      </c>
      <c r="AA50" s="54">
        <f>Z50-AF50-AE50-AD50-AC50-AB50</f>
        <v>648907.0323229034</v>
      </c>
      <c r="AB50" s="54">
        <f t="shared" ref="AB50:AF53" si="41">T50</f>
        <v>1832044.2274148923</v>
      </c>
      <c r="AC50" s="54">
        <f t="shared" si="41"/>
        <v>517047.38526220468</v>
      </c>
      <c r="AD50" s="54">
        <f>M50</f>
        <v>136926.405</v>
      </c>
      <c r="AE50" s="54">
        <f t="shared" si="41"/>
        <v>240536.66999999998</v>
      </c>
      <c r="AF50" s="54">
        <f t="shared" si="41"/>
        <v>0</v>
      </c>
      <c r="AG50" s="54"/>
      <c r="AH50" s="42">
        <f>SUM(AA50:AG50)</f>
        <v>3375461.72</v>
      </c>
      <c r="AI50" s="56">
        <f>I50-Z50</f>
        <v>-50090.590000000317</v>
      </c>
    </row>
    <row r="51" spans="1:35" x14ac:dyDescent="0.25">
      <c r="A51" s="31">
        <v>6</v>
      </c>
      <c r="B51" s="38"/>
      <c r="C51" s="33"/>
      <c r="D51" s="33"/>
      <c r="E51" s="33"/>
      <c r="F51" s="35"/>
      <c r="G51" s="35"/>
      <c r="H51" s="35"/>
      <c r="I51" s="51">
        <f>I125+I199+I273+I349+I425+I502+I576+I653+I727+I800+I873+I946</f>
        <v>1735452.8800000004</v>
      </c>
      <c r="J51" s="92">
        <f t="shared" si="39"/>
        <v>303983.37799999991</v>
      </c>
      <c r="K51" s="92">
        <f t="shared" si="39"/>
        <v>967235.24700000044</v>
      </c>
      <c r="L51" s="92">
        <f t="shared" si="39"/>
        <v>265682.38200000004</v>
      </c>
      <c r="M51" s="92">
        <f t="shared" si="39"/>
        <v>72802.653000000006</v>
      </c>
      <c r="N51" s="92">
        <f t="shared" si="39"/>
        <v>125749.22000000003</v>
      </c>
      <c r="O51" s="92">
        <f t="shared" si="39"/>
        <v>0</v>
      </c>
      <c r="P51" s="144">
        <f t="shared" si="9"/>
        <v>0.97178518612386633</v>
      </c>
      <c r="Q51" s="40">
        <f t="shared" si="13"/>
        <v>1735452.8800000004</v>
      </c>
      <c r="R51" s="51">
        <f t="shared" ref="R51:W60" si="42">R125+R199+R273+R349+R425+R502+R576+R653+R727+R800+R873+R946</f>
        <v>1686487.4000000001</v>
      </c>
      <c r="S51" s="80">
        <f t="shared" si="42"/>
        <v>295409.96327566059</v>
      </c>
      <c r="T51" s="80">
        <f t="shared" si="42"/>
        <v>939894.78339698049</v>
      </c>
      <c r="U51" s="80">
        <f t="shared" si="42"/>
        <v>258146.63468457561</v>
      </c>
      <c r="V51" s="80">
        <f t="shared" si="42"/>
        <v>70744.768642783471</v>
      </c>
      <c r="W51" s="80">
        <f t="shared" si="42"/>
        <v>122291.25000000003</v>
      </c>
      <c r="X51" s="80">
        <f t="shared" si="15"/>
        <v>0</v>
      </c>
      <c r="Y51" s="41"/>
      <c r="Z51" s="40">
        <f>SUM(S51:Y51)</f>
        <v>1686487.4000000001</v>
      </c>
      <c r="AA51" s="54">
        <f>Z51-AF51-AE51-AD51-AC51-AB51</f>
        <v>293352.07891844423</v>
      </c>
      <c r="AB51" s="54">
        <f t="shared" si="41"/>
        <v>939894.78339698049</v>
      </c>
      <c r="AC51" s="54">
        <f t="shared" si="41"/>
        <v>258146.63468457561</v>
      </c>
      <c r="AD51" s="54">
        <f>M51</f>
        <v>72802.653000000006</v>
      </c>
      <c r="AE51" s="54">
        <f t="shared" si="41"/>
        <v>122291.25000000003</v>
      </c>
      <c r="AF51" s="54">
        <f t="shared" si="41"/>
        <v>0</v>
      </c>
      <c r="AG51" s="54"/>
      <c r="AH51" s="42">
        <f>SUM(AA51:AG51)</f>
        <v>1686487.4000000004</v>
      </c>
      <c r="AI51" s="56">
        <f>I51-Z51</f>
        <v>48965.480000000214</v>
      </c>
    </row>
    <row r="52" spans="1:35" x14ac:dyDescent="0.25">
      <c r="A52" s="31">
        <v>14</v>
      </c>
      <c r="B52" s="38"/>
      <c r="C52" s="33"/>
      <c r="D52" s="33"/>
      <c r="E52" s="33"/>
      <c r="F52" s="35"/>
      <c r="G52" s="35"/>
      <c r="H52" s="35"/>
      <c r="I52" s="51">
        <f>I126+I200+I274+I350+I426+I503+I577+I654+I728+I801+I874+I947</f>
        <v>2075551.9600000002</v>
      </c>
      <c r="J52" s="92">
        <f t="shared" si="39"/>
        <v>350388.55200000003</v>
      </c>
      <c r="K52" s="92">
        <f t="shared" si="39"/>
        <v>1176802.8200000003</v>
      </c>
      <c r="L52" s="92">
        <f t="shared" si="39"/>
        <v>314778.04800000007</v>
      </c>
      <c r="M52" s="92">
        <f t="shared" si="39"/>
        <v>85646.329999999987</v>
      </c>
      <c r="N52" s="92">
        <f t="shared" si="39"/>
        <v>147936.21</v>
      </c>
      <c r="O52" s="92">
        <f t="shared" si="39"/>
        <v>0</v>
      </c>
      <c r="P52" s="144">
        <f t="shared" si="9"/>
        <v>0.98384023592452008</v>
      </c>
      <c r="Q52" s="40">
        <f t="shared" si="13"/>
        <v>2075551.9600000004</v>
      </c>
      <c r="R52" s="51">
        <f t="shared" si="42"/>
        <v>2042011.5300000003</v>
      </c>
      <c r="S52" s="80">
        <f t="shared" si="42"/>
        <v>344594.00659433246</v>
      </c>
      <c r="T52" s="80">
        <f t="shared" si="42"/>
        <v>1157730.7777902596</v>
      </c>
      <c r="U52" s="80">
        <f t="shared" si="42"/>
        <v>309668.37649456668</v>
      </c>
      <c r="V52" s="80">
        <f t="shared" si="42"/>
        <v>84258.289120841189</v>
      </c>
      <c r="W52" s="80">
        <f t="shared" si="42"/>
        <v>145760.08000000002</v>
      </c>
      <c r="X52" s="80">
        <f t="shared" si="15"/>
        <v>0</v>
      </c>
      <c r="Y52" s="41"/>
      <c r="Z52" s="40">
        <f>SUM(S52:Y52)</f>
        <v>2042011.5299999998</v>
      </c>
      <c r="AA52" s="54">
        <f>Z52-AF52-AE52-AD52-AC52-AB52</f>
        <v>343205.9657151734</v>
      </c>
      <c r="AB52" s="54">
        <f t="shared" si="41"/>
        <v>1157730.7777902596</v>
      </c>
      <c r="AC52" s="54">
        <f t="shared" si="41"/>
        <v>309668.37649456668</v>
      </c>
      <c r="AD52" s="54">
        <f>M52</f>
        <v>85646.329999999987</v>
      </c>
      <c r="AE52" s="54">
        <f t="shared" si="41"/>
        <v>145760.08000000002</v>
      </c>
      <c r="AF52" s="54">
        <f t="shared" si="41"/>
        <v>0</v>
      </c>
      <c r="AG52" s="54"/>
      <c r="AH52" s="42">
        <f>SUM(AA52:AG52)</f>
        <v>2042011.5299999998</v>
      </c>
      <c r="AI52" s="56">
        <f>I52-Z52</f>
        <v>33540.4300000004</v>
      </c>
    </row>
    <row r="53" spans="1:35" x14ac:dyDescent="0.25">
      <c r="A53" s="31">
        <v>24</v>
      </c>
      <c r="B53" s="38"/>
      <c r="C53" s="33"/>
      <c r="D53" s="33"/>
      <c r="E53" s="33"/>
      <c r="F53" s="35"/>
      <c r="G53" s="35"/>
      <c r="H53" s="35"/>
      <c r="I53" s="51">
        <f>I127+I201+I275+I351+I427+I504+I578+I655+I729+I802+I875+I948</f>
        <v>939086.93999999971</v>
      </c>
      <c r="J53" s="92">
        <f t="shared" ref="J53:O54" si="43">J127+J201+J275+J351+J427+J504+J578+J655+J729+J802+J875+J948</f>
        <v>163780.57199999993</v>
      </c>
      <c r="K53" s="92">
        <f t="shared" si="43"/>
        <v>556400.13400000008</v>
      </c>
      <c r="L53" s="92">
        <f t="shared" si="43"/>
        <v>118408.42800000001</v>
      </c>
      <c r="M53" s="92">
        <f t="shared" si="43"/>
        <v>36838.186000000002</v>
      </c>
      <c r="N53" s="92">
        <f t="shared" si="43"/>
        <v>63659.62</v>
      </c>
      <c r="O53" s="92">
        <f t="shared" si="43"/>
        <v>0</v>
      </c>
      <c r="P53" s="144">
        <f t="shared" si="9"/>
        <v>1.0970233171382409</v>
      </c>
      <c r="Q53" s="40">
        <f t="shared" si="13"/>
        <v>939086.94000000006</v>
      </c>
      <c r="R53" s="51">
        <f t="shared" si="42"/>
        <v>1030200.2699999998</v>
      </c>
      <c r="S53" s="80">
        <f t="shared" si="42"/>
        <v>179537.584136513</v>
      </c>
      <c r="T53" s="80">
        <f t="shared" si="42"/>
        <v>610259.25139828795</v>
      </c>
      <c r="U53" s="80">
        <f t="shared" si="42"/>
        <v>129808.19957468458</v>
      </c>
      <c r="V53" s="80">
        <f t="shared" si="42"/>
        <v>40404.094890514338</v>
      </c>
      <c r="W53" s="80">
        <f t="shared" si="42"/>
        <v>70191.14</v>
      </c>
      <c r="X53" s="80">
        <f t="shared" si="15"/>
        <v>0</v>
      </c>
      <c r="Y53" s="41"/>
      <c r="Z53" s="40">
        <f>SUM(S53:Y53)</f>
        <v>1030200.27</v>
      </c>
      <c r="AA53" s="54">
        <f>Z53-AF53-AE53-AD53-AC53-AB53</f>
        <v>183103.49302702746</v>
      </c>
      <c r="AB53" s="54">
        <f t="shared" si="41"/>
        <v>610259.25139828795</v>
      </c>
      <c r="AC53" s="54">
        <f t="shared" si="41"/>
        <v>129808.19957468458</v>
      </c>
      <c r="AD53" s="54">
        <f>M53</f>
        <v>36838.186000000002</v>
      </c>
      <c r="AE53" s="54">
        <f t="shared" si="41"/>
        <v>70191.14</v>
      </c>
      <c r="AF53" s="54">
        <f t="shared" si="41"/>
        <v>0</v>
      </c>
      <c r="AG53" s="54"/>
      <c r="AH53" s="42">
        <f>SUM(AA53:AG53)</f>
        <v>1030200.27</v>
      </c>
      <c r="AI53" s="56">
        <f>I53-Z53</f>
        <v>-91113.330000000307</v>
      </c>
    </row>
    <row r="54" spans="1:35" s="74" customFormat="1" x14ac:dyDescent="0.25">
      <c r="A54" s="32" t="s">
        <v>37</v>
      </c>
      <c r="B54" s="53"/>
      <c r="C54" s="33"/>
      <c r="D54" s="34"/>
      <c r="E54" s="34"/>
      <c r="F54" s="35"/>
      <c r="G54" s="35"/>
      <c r="H54" s="35"/>
      <c r="I54" s="51">
        <f>I128+I202+I276+I352+I428+I505+I579+I656+I730+I803+I876+I949</f>
        <v>8075462.9100000001</v>
      </c>
      <c r="J54" s="92">
        <f t="shared" si="43"/>
        <v>1455673.3259999999</v>
      </c>
      <c r="K54" s="92">
        <f t="shared" si="43"/>
        <v>4505377.1760000009</v>
      </c>
      <c r="L54" s="92">
        <f t="shared" si="43"/>
        <v>1208341.7039999999</v>
      </c>
      <c r="M54" s="92">
        <f t="shared" si="43"/>
        <v>332213.57400000002</v>
      </c>
      <c r="N54" s="92">
        <f t="shared" si="43"/>
        <v>573857.13</v>
      </c>
      <c r="O54" s="92">
        <f t="shared" si="43"/>
        <v>0</v>
      </c>
      <c r="P54" s="144">
        <f t="shared" si="9"/>
        <v>0.93797431979041801</v>
      </c>
      <c r="Q54" s="40">
        <f t="shared" si="13"/>
        <v>8075462.9100000001</v>
      </c>
      <c r="R54" s="51">
        <f t="shared" si="42"/>
        <v>7574576.8300000001</v>
      </c>
      <c r="S54" s="80">
        <f t="shared" si="42"/>
        <v>1466392.3258013825</v>
      </c>
      <c r="T54" s="80">
        <f t="shared" si="42"/>
        <v>4539929.0400004201</v>
      </c>
      <c r="U54" s="80">
        <f t="shared" si="42"/>
        <v>1214670.5960160315</v>
      </c>
      <c r="V54" s="80">
        <f t="shared" si="42"/>
        <v>334389.81818216533</v>
      </c>
      <c r="W54" s="80">
        <f t="shared" si="42"/>
        <v>578779.14</v>
      </c>
      <c r="X54" s="80">
        <f t="shared" ref="X54:X73" si="44">X128+X202+X276+X352+X428+X505+X579+X656+X730+X803+X876+X949</f>
        <v>0</v>
      </c>
      <c r="Y54" s="43"/>
      <c r="Z54" s="40">
        <f>SUM(Z50:Z53)</f>
        <v>8134160.9199999999</v>
      </c>
      <c r="AA54" s="55">
        <f>SUM(AA50:AA53)</f>
        <v>1468568.5699835485</v>
      </c>
      <c r="AB54" s="55">
        <f>SUM(AB50:AB53)</f>
        <v>4539929.0400004201</v>
      </c>
      <c r="AC54" s="55">
        <f>SUM(AC50:AC53)</f>
        <v>1214670.5960160315</v>
      </c>
      <c r="AD54" s="55">
        <f>SUM(AD50:AD53)</f>
        <v>332213.57400000002</v>
      </c>
      <c r="AE54" s="55">
        <f>AE50+AE51+AE52+AE53</f>
        <v>578779.14</v>
      </c>
      <c r="AF54" s="55">
        <f>SUM(AF50:AF53)</f>
        <v>0</v>
      </c>
      <c r="AG54" s="55"/>
      <c r="AH54" s="42">
        <f>SUM(AH50:AH53)</f>
        <v>8134160.9199999999</v>
      </c>
      <c r="AI54" s="56">
        <f>SUM(AI50:AI53)</f>
        <v>-58698.010000000009</v>
      </c>
    </row>
    <row r="55" spans="1:35" x14ac:dyDescent="0.25">
      <c r="A55" t="s">
        <v>41</v>
      </c>
      <c r="I55" s="51"/>
      <c r="J55" s="92"/>
      <c r="K55" s="92"/>
      <c r="L55" s="92"/>
      <c r="M55" s="92"/>
      <c r="N55" s="92"/>
      <c r="O55" s="92"/>
      <c r="P55" s="144">
        <v>0</v>
      </c>
      <c r="Q55" s="40">
        <f t="shared" si="13"/>
        <v>0</v>
      </c>
      <c r="R55" s="51">
        <f t="shared" si="42"/>
        <v>80689.23</v>
      </c>
      <c r="S55" s="80">
        <f t="shared" si="42"/>
        <v>0</v>
      </c>
      <c r="T55" s="80">
        <f t="shared" si="42"/>
        <v>0</v>
      </c>
      <c r="U55" s="80">
        <f t="shared" si="42"/>
        <v>0</v>
      </c>
      <c r="V55" s="80">
        <f t="shared" si="42"/>
        <v>0</v>
      </c>
      <c r="W55" s="80">
        <f t="shared" si="42"/>
        <v>0</v>
      </c>
      <c r="X55" s="80">
        <f t="shared" si="44"/>
        <v>0</v>
      </c>
    </row>
    <row r="56" spans="1:35" x14ac:dyDescent="0.25">
      <c r="A56" s="31">
        <v>15</v>
      </c>
      <c r="B56" s="38"/>
      <c r="C56" s="33"/>
      <c r="D56" s="33"/>
      <c r="E56" s="33"/>
      <c r="F56" s="35"/>
      <c r="G56" s="35"/>
      <c r="H56" s="35"/>
      <c r="I56" s="51">
        <f t="shared" ref="I56:O68" si="45">I130+I204+I278+I354+I430+I507+I581+I658+I732+I805+I878+I951</f>
        <v>1148135.28</v>
      </c>
      <c r="J56" s="92">
        <f t="shared" si="45"/>
        <v>171312.93400000004</v>
      </c>
      <c r="K56" s="92">
        <f t="shared" si="45"/>
        <v>512031.18800000002</v>
      </c>
      <c r="L56" s="92">
        <f t="shared" si="45"/>
        <v>381236.43200000003</v>
      </c>
      <c r="M56" s="92">
        <f t="shared" si="45"/>
        <v>30658.165999999997</v>
      </c>
      <c r="N56" s="92">
        <f t="shared" si="45"/>
        <v>52896.560000000005</v>
      </c>
      <c r="O56" s="92">
        <f t="shared" si="45"/>
        <v>0</v>
      </c>
      <c r="P56" s="144">
        <f t="shared" si="9"/>
        <v>0.90669771074363281</v>
      </c>
      <c r="Q56" s="40">
        <f t="shared" si="13"/>
        <v>1148135.28</v>
      </c>
      <c r="R56" s="51">
        <f t="shared" si="42"/>
        <v>1041011.6299999999</v>
      </c>
      <c r="S56" s="80">
        <f t="shared" si="42"/>
        <v>154570.49803148539</v>
      </c>
      <c r="T56" s="80">
        <f t="shared" si="42"/>
        <v>464345.31881545583</v>
      </c>
      <c r="U56" s="80">
        <f t="shared" si="42"/>
        <v>345740.90638106031</v>
      </c>
      <c r="V56" s="80">
        <f t="shared" si="42"/>
        <v>27802.946771998519</v>
      </c>
      <c r="W56" s="80">
        <f t="shared" si="42"/>
        <v>48551.959999999992</v>
      </c>
      <c r="X56" s="80">
        <f t="shared" si="44"/>
        <v>0</v>
      </c>
      <c r="Y56" s="41"/>
      <c r="Z56" s="40">
        <f>SUM(S56:Y56)</f>
        <v>1041011.63</v>
      </c>
      <c r="AA56" s="54">
        <f t="shared" ref="AA56:AA67" si="46">Z56-AF56-AE56-AD56-AC56-AB56</f>
        <v>151715.27880348399</v>
      </c>
      <c r="AB56" s="54">
        <f t="shared" ref="AB56:AB67" si="47">T56</f>
        <v>464345.31881545583</v>
      </c>
      <c r="AC56" s="54">
        <f t="shared" ref="AC56:AC67" si="48">U56</f>
        <v>345740.90638106031</v>
      </c>
      <c r="AD56" s="54">
        <f t="shared" ref="AD56:AD67" si="49">M56</f>
        <v>30658.165999999997</v>
      </c>
      <c r="AE56" s="54">
        <f t="shared" ref="AE56:AE67" si="50">W56</f>
        <v>48551.959999999992</v>
      </c>
      <c r="AF56" s="54">
        <f t="shared" ref="AF56:AF67" si="51">X56</f>
        <v>0</v>
      </c>
      <c r="AG56" s="54"/>
      <c r="AH56" s="42">
        <f t="shared" ref="AH56:AH67" si="52">SUM(AA56:AG56)</f>
        <v>1041011.6300000001</v>
      </c>
      <c r="AI56" s="56">
        <f t="shared" ref="AI56:AI67" si="53">I56-Z56</f>
        <v>107123.65000000002</v>
      </c>
    </row>
    <row r="57" spans="1:35" x14ac:dyDescent="0.25">
      <c r="A57" s="31">
        <v>17</v>
      </c>
      <c r="B57" s="38"/>
      <c r="C57" s="33"/>
      <c r="D57" s="33"/>
      <c r="E57" s="33"/>
      <c r="F57" s="35"/>
      <c r="G57" s="35"/>
      <c r="H57" s="35"/>
      <c r="I57" s="51">
        <f t="shared" si="45"/>
        <v>901453.47</v>
      </c>
      <c r="J57" s="92">
        <f t="shared" si="45"/>
        <v>121992.749</v>
      </c>
      <c r="K57" s="92">
        <f t="shared" si="45"/>
        <v>441021.48800000001</v>
      </c>
      <c r="L57" s="92">
        <f t="shared" si="45"/>
        <v>267518.78600000002</v>
      </c>
      <c r="M57" s="92">
        <f t="shared" si="45"/>
        <v>26551.476999999995</v>
      </c>
      <c r="N57" s="92">
        <f t="shared" si="45"/>
        <v>44368.97</v>
      </c>
      <c r="O57" s="92">
        <f t="shared" si="45"/>
        <v>0</v>
      </c>
      <c r="P57" s="144">
        <f t="shared" si="9"/>
        <v>0.96144027267430687</v>
      </c>
      <c r="Q57" s="40">
        <f t="shared" si="13"/>
        <v>901453.47</v>
      </c>
      <c r="R57" s="51">
        <f t="shared" si="42"/>
        <v>866693.67</v>
      </c>
      <c r="S57" s="80">
        <f t="shared" si="42"/>
        <v>116981.42709537897</v>
      </c>
      <c r="T57" s="80">
        <f t="shared" si="42"/>
        <v>424098.73607395776</v>
      </c>
      <c r="U57" s="80">
        <f t="shared" si="42"/>
        <v>257124.85157645092</v>
      </c>
      <c r="V57" s="80">
        <f t="shared" si="42"/>
        <v>25526.275254212367</v>
      </c>
      <c r="W57" s="80">
        <f t="shared" si="42"/>
        <v>42962.380000000005</v>
      </c>
      <c r="X57" s="80">
        <f t="shared" si="44"/>
        <v>0</v>
      </c>
      <c r="Y57" s="41"/>
      <c r="Z57" s="40">
        <f t="shared" ref="Z57:Z67" si="54">SUM(S57:Y57)</f>
        <v>866693.67</v>
      </c>
      <c r="AA57" s="54">
        <f t="shared" si="46"/>
        <v>115956.22534959135</v>
      </c>
      <c r="AB57" s="54">
        <f t="shared" si="47"/>
        <v>424098.73607395776</v>
      </c>
      <c r="AC57" s="54">
        <f t="shared" si="48"/>
        <v>257124.85157645092</v>
      </c>
      <c r="AD57" s="54">
        <f t="shared" si="49"/>
        <v>26551.476999999995</v>
      </c>
      <c r="AE57" s="54">
        <f t="shared" si="50"/>
        <v>42962.380000000005</v>
      </c>
      <c r="AF57" s="54">
        <f t="shared" si="51"/>
        <v>0</v>
      </c>
      <c r="AG57" s="54"/>
      <c r="AH57" s="42">
        <f t="shared" si="52"/>
        <v>866693.67</v>
      </c>
      <c r="AI57" s="56">
        <f t="shared" si="53"/>
        <v>34759.79999999993</v>
      </c>
    </row>
    <row r="58" spans="1:35" x14ac:dyDescent="0.25">
      <c r="A58" s="31">
        <v>18</v>
      </c>
      <c r="B58" s="38"/>
      <c r="C58" s="33"/>
      <c r="D58" s="33"/>
      <c r="E58" s="33"/>
      <c r="F58" s="35"/>
      <c r="G58" s="35"/>
      <c r="H58" s="35"/>
      <c r="I58" s="51">
        <f t="shared" si="45"/>
        <v>1717754.0199999996</v>
      </c>
      <c r="J58" s="92">
        <f t="shared" si="45"/>
        <v>278885.62299999996</v>
      </c>
      <c r="K58" s="92">
        <f t="shared" si="45"/>
        <v>680720.05199999979</v>
      </c>
      <c r="L58" s="92">
        <f t="shared" si="45"/>
        <v>228546.83699999997</v>
      </c>
      <c r="M58" s="92">
        <f t="shared" si="45"/>
        <v>52258.668000000012</v>
      </c>
      <c r="N58" s="92">
        <f t="shared" si="45"/>
        <v>90266.04</v>
      </c>
      <c r="O58" s="92">
        <f t="shared" si="45"/>
        <v>387076.8</v>
      </c>
      <c r="P58" s="144">
        <f t="shared" si="9"/>
        <v>1.0157238636530743</v>
      </c>
      <c r="Q58" s="40">
        <f t="shared" si="13"/>
        <v>1717754.02</v>
      </c>
      <c r="R58" s="51">
        <f t="shared" si="42"/>
        <v>1744763.7499999998</v>
      </c>
      <c r="S58" s="80">
        <f t="shared" si="42"/>
        <v>284495.46860295255</v>
      </c>
      <c r="T58" s="80">
        <f t="shared" si="42"/>
        <v>691404.86831696436</v>
      </c>
      <c r="U58" s="80">
        <f t="shared" si="42"/>
        <v>232279.87503381571</v>
      </c>
      <c r="V58" s="80">
        <f t="shared" si="42"/>
        <v>53078.938046267453</v>
      </c>
      <c r="W58" s="80">
        <f t="shared" si="42"/>
        <v>91763.09</v>
      </c>
      <c r="X58" s="80">
        <f t="shared" si="44"/>
        <v>391741.51</v>
      </c>
      <c r="Y58" s="41"/>
      <c r="Z58" s="40">
        <f t="shared" si="54"/>
        <v>1744763.7500000002</v>
      </c>
      <c r="AA58" s="54">
        <f t="shared" si="46"/>
        <v>285315.73864921997</v>
      </c>
      <c r="AB58" s="54">
        <f t="shared" si="47"/>
        <v>691404.86831696436</v>
      </c>
      <c r="AC58" s="54">
        <f t="shared" si="48"/>
        <v>232279.87503381571</v>
      </c>
      <c r="AD58" s="54">
        <f t="shared" si="49"/>
        <v>52258.668000000012</v>
      </c>
      <c r="AE58" s="54">
        <f t="shared" si="50"/>
        <v>91763.09</v>
      </c>
      <c r="AF58" s="54">
        <f t="shared" si="51"/>
        <v>391741.51</v>
      </c>
      <c r="AG58" s="54"/>
      <c r="AH58" s="42">
        <f t="shared" si="52"/>
        <v>1744763.7500000002</v>
      </c>
      <c r="AI58" s="56">
        <f t="shared" si="53"/>
        <v>-27009.73000000068</v>
      </c>
    </row>
    <row r="59" spans="1:35" x14ac:dyDescent="0.25">
      <c r="A59" s="31">
        <v>19</v>
      </c>
      <c r="B59" s="38"/>
      <c r="C59" s="33"/>
      <c r="D59" s="33"/>
      <c r="E59" s="33"/>
      <c r="F59" s="35"/>
      <c r="G59" s="35"/>
      <c r="H59" s="35"/>
      <c r="I59" s="51">
        <f t="shared" si="45"/>
        <v>1197073.06</v>
      </c>
      <c r="J59" s="92">
        <f t="shared" si="45"/>
        <v>184952.03</v>
      </c>
      <c r="K59" s="92">
        <f t="shared" si="45"/>
        <v>491707.31999999989</v>
      </c>
      <c r="L59" s="92">
        <f t="shared" si="45"/>
        <v>173210.022</v>
      </c>
      <c r="M59" s="92">
        <f t="shared" si="45"/>
        <v>34263.767999999989</v>
      </c>
      <c r="N59" s="92">
        <f t="shared" si="45"/>
        <v>59181.719999999987</v>
      </c>
      <c r="O59" s="92">
        <f t="shared" si="45"/>
        <v>253758.19999999998</v>
      </c>
      <c r="P59" s="144">
        <f t="shared" si="9"/>
        <v>1.0120153902720024</v>
      </c>
      <c r="Q59" s="40">
        <f t="shared" si="13"/>
        <v>1197073.0599999998</v>
      </c>
      <c r="R59" s="51">
        <f t="shared" si="42"/>
        <v>1211456.3600000001</v>
      </c>
      <c r="S59" s="80">
        <f t="shared" si="42"/>
        <v>187277.31726681767</v>
      </c>
      <c r="T59" s="80">
        <f t="shared" si="42"/>
        <v>497597.97151141975</v>
      </c>
      <c r="U59" s="80">
        <f t="shared" si="42"/>
        <v>175259.23343318404</v>
      </c>
      <c r="V59" s="80">
        <f t="shared" si="42"/>
        <v>34674.24778857857</v>
      </c>
      <c r="W59" s="80">
        <f t="shared" si="42"/>
        <v>60146.3</v>
      </c>
      <c r="X59" s="80">
        <f t="shared" si="44"/>
        <v>256501.29</v>
      </c>
      <c r="Y59" s="41"/>
      <c r="Z59" s="40">
        <f t="shared" si="54"/>
        <v>1211456.3600000001</v>
      </c>
      <c r="AA59" s="54">
        <f t="shared" si="46"/>
        <v>187687.79705539613</v>
      </c>
      <c r="AB59" s="54">
        <f t="shared" si="47"/>
        <v>497597.97151141975</v>
      </c>
      <c r="AC59" s="54">
        <f t="shared" si="48"/>
        <v>175259.23343318404</v>
      </c>
      <c r="AD59" s="54">
        <f t="shared" si="49"/>
        <v>34263.767999999989</v>
      </c>
      <c r="AE59" s="54">
        <f t="shared" si="50"/>
        <v>60146.3</v>
      </c>
      <c r="AF59" s="54">
        <f t="shared" si="51"/>
        <v>256501.29</v>
      </c>
      <c r="AG59" s="54"/>
      <c r="AH59" s="42">
        <f t="shared" si="52"/>
        <v>1211456.3599999999</v>
      </c>
      <c r="AI59" s="56">
        <f t="shared" si="53"/>
        <v>-14383.300000000047</v>
      </c>
    </row>
    <row r="60" spans="1:35" x14ac:dyDescent="0.25">
      <c r="A60" s="31">
        <v>20</v>
      </c>
      <c r="B60" s="38"/>
      <c r="C60" s="33"/>
      <c r="D60" s="33"/>
      <c r="E60" s="33"/>
      <c r="F60" s="35"/>
      <c r="G60" s="35"/>
      <c r="H60" s="35"/>
      <c r="I60" s="51">
        <f t="shared" si="45"/>
        <v>1692869.5300000005</v>
      </c>
      <c r="J60" s="92">
        <f t="shared" si="45"/>
        <v>254499.22299999994</v>
      </c>
      <c r="K60" s="92">
        <f t="shared" si="45"/>
        <v>699489.48000000033</v>
      </c>
      <c r="L60" s="92">
        <f t="shared" si="45"/>
        <v>218166.01499999998</v>
      </c>
      <c r="M60" s="92">
        <f t="shared" si="45"/>
        <v>52291.932000000001</v>
      </c>
      <c r="N60" s="92">
        <f t="shared" si="45"/>
        <v>87321.840000000026</v>
      </c>
      <c r="O60" s="92">
        <f t="shared" si="45"/>
        <v>381101.03999999992</v>
      </c>
      <c r="P60" s="144">
        <f t="shared" si="9"/>
        <v>1.0054792999907083</v>
      </c>
      <c r="Q60" s="40">
        <f t="shared" si="13"/>
        <v>1692869.5300000003</v>
      </c>
      <c r="R60" s="51">
        <f t="shared" si="42"/>
        <v>1702145.27</v>
      </c>
      <c r="S60" s="80">
        <f t="shared" si="42"/>
        <v>254794.49542801472</v>
      </c>
      <c r="T60" s="80">
        <f t="shared" si="42"/>
        <v>703293.6814832763</v>
      </c>
      <c r="U60" s="80">
        <f t="shared" si="42"/>
        <v>218863.45932733803</v>
      </c>
      <c r="V60" s="80">
        <f t="shared" si="42"/>
        <v>52576.323761371124</v>
      </c>
      <c r="W60" s="80">
        <f t="shared" si="42"/>
        <v>89728.530000000013</v>
      </c>
      <c r="X60" s="80">
        <f t="shared" si="44"/>
        <v>382888.77999999997</v>
      </c>
      <c r="Y60" s="41"/>
      <c r="Z60" s="40">
        <f t="shared" si="54"/>
        <v>1702145.2700000003</v>
      </c>
      <c r="AA60" s="54">
        <f t="shared" si="46"/>
        <v>255078.88718938583</v>
      </c>
      <c r="AB60" s="54">
        <f t="shared" si="47"/>
        <v>703293.6814832763</v>
      </c>
      <c r="AC60" s="54">
        <f t="shared" si="48"/>
        <v>218863.45932733803</v>
      </c>
      <c r="AD60" s="54">
        <f t="shared" si="49"/>
        <v>52291.932000000001</v>
      </c>
      <c r="AE60" s="54">
        <f t="shared" si="50"/>
        <v>89728.530000000013</v>
      </c>
      <c r="AF60" s="54">
        <f t="shared" si="51"/>
        <v>382888.77999999997</v>
      </c>
      <c r="AG60" s="54"/>
      <c r="AH60" s="42">
        <f t="shared" si="52"/>
        <v>1702145.2700000003</v>
      </c>
      <c r="AI60" s="56">
        <f t="shared" si="53"/>
        <v>-9275.7399999997579</v>
      </c>
    </row>
    <row r="61" spans="1:35" x14ac:dyDescent="0.25">
      <c r="A61" s="31">
        <v>42</v>
      </c>
      <c r="B61" s="38"/>
      <c r="C61" s="33"/>
      <c r="D61" s="33"/>
      <c r="E61" s="33"/>
      <c r="F61" s="35"/>
      <c r="G61" s="35"/>
      <c r="H61" s="35"/>
      <c r="I61" s="51">
        <f t="shared" si="45"/>
        <v>1262772.6600000001</v>
      </c>
      <c r="J61" s="92">
        <f t="shared" si="45"/>
        <v>205054.96699999995</v>
      </c>
      <c r="K61" s="92">
        <f t="shared" si="45"/>
        <v>500265.37200000003</v>
      </c>
      <c r="L61" s="92">
        <f t="shared" si="45"/>
        <v>179548.29299999998</v>
      </c>
      <c r="M61" s="92">
        <f t="shared" si="45"/>
        <v>37289.868000000009</v>
      </c>
      <c r="N61" s="92">
        <f t="shared" si="45"/>
        <v>64410.960000000014</v>
      </c>
      <c r="O61" s="92">
        <f t="shared" si="45"/>
        <v>276203.2</v>
      </c>
      <c r="P61" s="144">
        <f t="shared" si="9"/>
        <v>1.0312433514358792</v>
      </c>
      <c r="Q61" s="40">
        <f t="shared" si="13"/>
        <v>1262772.6599999999</v>
      </c>
      <c r="R61" s="51">
        <f t="shared" ref="R61:W70" si="55">R135+R209+R283+R359+R435+R512+R586+R663+R737+R810+R883+R956</f>
        <v>1302225.9100000001</v>
      </c>
      <c r="S61" s="80">
        <f t="shared" si="55"/>
        <v>211968.74871184773</v>
      </c>
      <c r="T61" s="80">
        <f t="shared" si="55"/>
        <v>515894.68379775551</v>
      </c>
      <c r="U61" s="80">
        <f t="shared" si="55"/>
        <v>185098.17786558811</v>
      </c>
      <c r="V61" s="80">
        <f t="shared" si="55"/>
        <v>38454.879624808505</v>
      </c>
      <c r="W61" s="80">
        <f t="shared" si="55"/>
        <v>66604.179999999993</v>
      </c>
      <c r="X61" s="80">
        <f t="shared" si="44"/>
        <v>284205.24</v>
      </c>
      <c r="Y61" s="41"/>
      <c r="Z61" s="40">
        <f t="shared" si="54"/>
        <v>1302225.9099999999</v>
      </c>
      <c r="AA61" s="54">
        <f t="shared" si="46"/>
        <v>213133.76033665636</v>
      </c>
      <c r="AB61" s="54">
        <f t="shared" si="47"/>
        <v>515894.68379775551</v>
      </c>
      <c r="AC61" s="54">
        <f t="shared" si="48"/>
        <v>185098.17786558811</v>
      </c>
      <c r="AD61" s="54">
        <f t="shared" si="49"/>
        <v>37289.868000000009</v>
      </c>
      <c r="AE61" s="54">
        <f t="shared" si="50"/>
        <v>66604.179999999993</v>
      </c>
      <c r="AF61" s="54">
        <f t="shared" si="51"/>
        <v>284205.24</v>
      </c>
      <c r="AG61" s="54"/>
      <c r="AH61" s="42">
        <f t="shared" si="52"/>
        <v>1302225.9099999999</v>
      </c>
      <c r="AI61" s="56">
        <f t="shared" si="53"/>
        <v>-39453.249999999767</v>
      </c>
    </row>
    <row r="62" spans="1:35" x14ac:dyDescent="0.25">
      <c r="A62" s="31">
        <v>43</v>
      </c>
      <c r="B62" s="38"/>
      <c r="C62" s="33"/>
      <c r="D62" s="33"/>
      <c r="E62" s="33"/>
      <c r="F62" s="35"/>
      <c r="G62" s="35"/>
      <c r="H62" s="35"/>
      <c r="I62" s="51">
        <f t="shared" si="45"/>
        <v>1341073.3400000001</v>
      </c>
      <c r="J62" s="92">
        <f t="shared" si="45"/>
        <v>233998.8490000001</v>
      </c>
      <c r="K62" s="92">
        <f t="shared" si="45"/>
        <v>532536.31200000003</v>
      </c>
      <c r="L62" s="92">
        <f t="shared" si="45"/>
        <v>189080.03100000005</v>
      </c>
      <c r="M62" s="92">
        <f t="shared" si="45"/>
        <v>38038.307999999997</v>
      </c>
      <c r="N62" s="92">
        <f t="shared" si="45"/>
        <v>65702.75999999998</v>
      </c>
      <c r="O62" s="92">
        <f t="shared" si="45"/>
        <v>281717.07999999996</v>
      </c>
      <c r="P62" s="144">
        <f t="shared" si="9"/>
        <v>0.98407242216894708</v>
      </c>
      <c r="Q62" s="40">
        <f t="shared" si="13"/>
        <v>1341073.3399999999</v>
      </c>
      <c r="R62" s="51">
        <f t="shared" si="55"/>
        <v>1319713.29</v>
      </c>
      <c r="S62" s="80">
        <f t="shared" si="55"/>
        <v>239902.73947468327</v>
      </c>
      <c r="T62" s="80">
        <f t="shared" si="55"/>
        <v>524027.84898149967</v>
      </c>
      <c r="U62" s="80">
        <f t="shared" si="55"/>
        <v>186299.48090228136</v>
      </c>
      <c r="V62" s="80">
        <f t="shared" si="55"/>
        <v>37430.560641535689</v>
      </c>
      <c r="W62" s="80">
        <f t="shared" si="55"/>
        <v>63033.990000000005</v>
      </c>
      <c r="X62" s="80">
        <f t="shared" si="44"/>
        <v>269018.67</v>
      </c>
      <c r="Y62" s="41"/>
      <c r="Z62" s="40">
        <f t="shared" si="54"/>
        <v>1319713.29</v>
      </c>
      <c r="AA62" s="54">
        <f t="shared" si="46"/>
        <v>239294.99211621913</v>
      </c>
      <c r="AB62" s="54">
        <f t="shared" si="47"/>
        <v>524027.84898149967</v>
      </c>
      <c r="AC62" s="54">
        <f t="shared" si="48"/>
        <v>186299.48090228136</v>
      </c>
      <c r="AD62" s="54">
        <f t="shared" si="49"/>
        <v>38038.307999999997</v>
      </c>
      <c r="AE62" s="54">
        <f t="shared" si="50"/>
        <v>63033.990000000005</v>
      </c>
      <c r="AF62" s="54">
        <f t="shared" si="51"/>
        <v>269018.67</v>
      </c>
      <c r="AG62" s="54"/>
      <c r="AH62" s="42">
        <f t="shared" si="52"/>
        <v>1319713.29</v>
      </c>
      <c r="AI62" s="56">
        <f t="shared" si="53"/>
        <v>21360.050000000047</v>
      </c>
    </row>
    <row r="63" spans="1:35" x14ac:dyDescent="0.25">
      <c r="A63" s="31">
        <v>44</v>
      </c>
      <c r="B63" s="38"/>
      <c r="C63" s="33"/>
      <c r="D63" s="33"/>
      <c r="E63" s="33"/>
      <c r="F63" s="35"/>
      <c r="G63" s="35"/>
      <c r="H63" s="35"/>
      <c r="I63" s="51">
        <f t="shared" si="45"/>
        <v>1306935.1199999999</v>
      </c>
      <c r="J63" s="92">
        <f t="shared" si="45"/>
        <v>220683.80100000012</v>
      </c>
      <c r="K63" s="92">
        <f t="shared" si="45"/>
        <v>513155.66400000005</v>
      </c>
      <c r="L63" s="92">
        <f t="shared" si="45"/>
        <v>186613.31700000001</v>
      </c>
      <c r="M63" s="92">
        <f t="shared" si="45"/>
        <v>38139.947999999989</v>
      </c>
      <c r="N63" s="92">
        <f t="shared" si="45"/>
        <v>65878.8</v>
      </c>
      <c r="O63" s="92">
        <f t="shared" si="45"/>
        <v>282463.59000000003</v>
      </c>
      <c r="P63" s="144">
        <f t="shared" si="9"/>
        <v>0.95948551753663192</v>
      </c>
      <c r="Q63" s="40">
        <f t="shared" si="13"/>
        <v>1306935.1200000003</v>
      </c>
      <c r="R63" s="51">
        <f t="shared" si="55"/>
        <v>1253985.32</v>
      </c>
      <c r="S63" s="80">
        <f t="shared" si="55"/>
        <v>212566.27365988138</v>
      </c>
      <c r="T63" s="80">
        <f t="shared" si="55"/>
        <v>492340.22038468061</v>
      </c>
      <c r="U63" s="80">
        <f t="shared" si="55"/>
        <v>178714.87173765758</v>
      </c>
      <c r="V63" s="80">
        <f t="shared" si="55"/>
        <v>36592.854217780325</v>
      </c>
      <c r="W63" s="80">
        <f t="shared" si="55"/>
        <v>63359.38</v>
      </c>
      <c r="X63" s="80">
        <f t="shared" si="44"/>
        <v>270411.72000000003</v>
      </c>
      <c r="Y63" s="41"/>
      <c r="Z63" s="40">
        <f t="shared" si="54"/>
        <v>1253985.3199999998</v>
      </c>
      <c r="AA63" s="54">
        <f t="shared" si="46"/>
        <v>211019.17987766169</v>
      </c>
      <c r="AB63" s="54">
        <f t="shared" si="47"/>
        <v>492340.22038468061</v>
      </c>
      <c r="AC63" s="54">
        <f t="shared" si="48"/>
        <v>178714.87173765758</v>
      </c>
      <c r="AD63" s="54">
        <f t="shared" si="49"/>
        <v>38139.947999999989</v>
      </c>
      <c r="AE63" s="54">
        <f t="shared" si="50"/>
        <v>63359.38</v>
      </c>
      <c r="AF63" s="54">
        <f t="shared" si="51"/>
        <v>270411.72000000003</v>
      </c>
      <c r="AG63" s="54"/>
      <c r="AH63" s="42">
        <f t="shared" si="52"/>
        <v>1253985.3199999998</v>
      </c>
      <c r="AI63" s="56">
        <f t="shared" si="53"/>
        <v>52949.800000000047</v>
      </c>
    </row>
    <row r="64" spans="1:35" x14ac:dyDescent="0.25">
      <c r="A64" s="31">
        <v>65</v>
      </c>
      <c r="B64" s="75"/>
      <c r="C64" s="33"/>
      <c r="D64" s="33"/>
      <c r="E64" s="33"/>
      <c r="F64" s="35"/>
      <c r="G64" s="35"/>
      <c r="H64" s="35"/>
      <c r="I64" s="51">
        <f t="shared" si="45"/>
        <v>2540874.61</v>
      </c>
      <c r="J64" s="92">
        <f t="shared" si="45"/>
        <v>427977.57999999996</v>
      </c>
      <c r="K64" s="92">
        <f t="shared" si="45"/>
        <v>1290964.5899999999</v>
      </c>
      <c r="L64" s="92">
        <f t="shared" si="45"/>
        <v>552445.42500000005</v>
      </c>
      <c r="M64" s="92">
        <f t="shared" si="45"/>
        <v>98811.404999999999</v>
      </c>
      <c r="N64" s="92">
        <f t="shared" si="45"/>
        <v>170675.61000000004</v>
      </c>
      <c r="O64" s="92">
        <f t="shared" si="45"/>
        <v>0</v>
      </c>
      <c r="P64" s="144">
        <f t="shared" si="9"/>
        <v>0.96172647811219625</v>
      </c>
      <c r="Q64" s="40">
        <f t="shared" si="13"/>
        <v>2540874.6099999994</v>
      </c>
      <c r="R64" s="51">
        <f t="shared" si="55"/>
        <v>2443626.39</v>
      </c>
      <c r="S64" s="80">
        <f t="shared" si="55"/>
        <v>410615.54660708382</v>
      </c>
      <c r="T64" s="80">
        <f t="shared" si="55"/>
        <v>1241510.7492571438</v>
      </c>
      <c r="U64" s="80">
        <f t="shared" si="55"/>
        <v>531217.27346698486</v>
      </c>
      <c r="V64" s="80">
        <f t="shared" si="55"/>
        <v>95026.170668787367</v>
      </c>
      <c r="W64" s="80">
        <f t="shared" si="55"/>
        <v>165256.65000000002</v>
      </c>
      <c r="X64" s="80">
        <f t="shared" si="44"/>
        <v>0</v>
      </c>
      <c r="Y64" s="41"/>
      <c r="Z64" s="40">
        <f t="shared" si="54"/>
        <v>2443626.3899999997</v>
      </c>
      <c r="AA64" s="54">
        <f t="shared" si="46"/>
        <v>406830.3122758714</v>
      </c>
      <c r="AB64" s="54">
        <f t="shared" si="47"/>
        <v>1241510.7492571438</v>
      </c>
      <c r="AC64" s="54">
        <f t="shared" si="48"/>
        <v>531217.27346698486</v>
      </c>
      <c r="AD64" s="54">
        <f t="shared" si="49"/>
        <v>98811.404999999999</v>
      </c>
      <c r="AE64" s="54">
        <f t="shared" si="50"/>
        <v>165256.65000000002</v>
      </c>
      <c r="AF64" s="54">
        <f t="shared" si="51"/>
        <v>0</v>
      </c>
      <c r="AG64" s="54"/>
      <c r="AH64" s="42">
        <f t="shared" si="52"/>
        <v>2443626.3899999997</v>
      </c>
      <c r="AI64" s="56">
        <f t="shared" si="53"/>
        <v>97248.220000000205</v>
      </c>
    </row>
    <row r="65" spans="1:37" x14ac:dyDescent="0.25">
      <c r="A65" s="31">
        <v>66</v>
      </c>
      <c r="B65" s="75"/>
      <c r="C65" s="33"/>
      <c r="D65" s="33"/>
      <c r="E65" s="33"/>
      <c r="F65" s="35"/>
      <c r="G65" s="35"/>
      <c r="H65" s="35"/>
      <c r="I65" s="51">
        <f t="shared" si="45"/>
        <v>1348990.15</v>
      </c>
      <c r="J65" s="92">
        <f t="shared" si="45"/>
        <v>181057.84800000003</v>
      </c>
      <c r="K65" s="92">
        <f t="shared" si="45"/>
        <v>561271.76399999997</v>
      </c>
      <c r="L65" s="92">
        <f t="shared" si="45"/>
        <v>516234.06</v>
      </c>
      <c r="M65" s="92">
        <f t="shared" si="45"/>
        <v>33778.277999999998</v>
      </c>
      <c r="N65" s="92">
        <f t="shared" si="45"/>
        <v>56648.19999999999</v>
      </c>
      <c r="O65" s="92">
        <f t="shared" si="45"/>
        <v>0</v>
      </c>
      <c r="P65" s="144">
        <f t="shared" si="9"/>
        <v>0.822958499734042</v>
      </c>
      <c r="Q65" s="40">
        <f t="shared" si="13"/>
        <v>1348990.15</v>
      </c>
      <c r="R65" s="51">
        <f t="shared" si="55"/>
        <v>1110162.9100000001</v>
      </c>
      <c r="S65" s="80">
        <f t="shared" si="55"/>
        <v>148383.45599531662</v>
      </c>
      <c r="T65" s="80">
        <f t="shared" si="55"/>
        <v>461762.69948380446</v>
      </c>
      <c r="U65" s="80">
        <f t="shared" si="55"/>
        <v>425135.4128934326</v>
      </c>
      <c r="V65" s="80">
        <f t="shared" si="55"/>
        <v>27795.141627446214</v>
      </c>
      <c r="W65" s="80">
        <f t="shared" si="55"/>
        <v>47086.200000000004</v>
      </c>
      <c r="X65" s="80">
        <f t="shared" si="44"/>
        <v>0</v>
      </c>
      <c r="Y65" s="41"/>
      <c r="Z65" s="40">
        <f t="shared" si="54"/>
        <v>1110162.9099999999</v>
      </c>
      <c r="AA65" s="54">
        <f t="shared" si="46"/>
        <v>142400.31962276291</v>
      </c>
      <c r="AB65" s="54">
        <f t="shared" si="47"/>
        <v>461762.69948380446</v>
      </c>
      <c r="AC65" s="54">
        <f t="shared" si="48"/>
        <v>425135.4128934326</v>
      </c>
      <c r="AD65" s="54">
        <f t="shared" si="49"/>
        <v>33778.277999999998</v>
      </c>
      <c r="AE65" s="54">
        <f t="shared" si="50"/>
        <v>47086.200000000004</v>
      </c>
      <c r="AF65" s="54">
        <f t="shared" si="51"/>
        <v>0</v>
      </c>
      <c r="AG65" s="54"/>
      <c r="AH65" s="42">
        <f t="shared" si="52"/>
        <v>1110162.9099999999</v>
      </c>
      <c r="AI65" s="56">
        <f t="shared" si="53"/>
        <v>238827.24</v>
      </c>
    </row>
    <row r="66" spans="1:37" x14ac:dyDescent="0.25">
      <c r="A66" s="31" t="s">
        <v>58</v>
      </c>
      <c r="B66" s="75"/>
      <c r="C66" s="33"/>
      <c r="D66" s="33"/>
      <c r="E66" s="33"/>
      <c r="F66" s="35"/>
      <c r="G66" s="35"/>
      <c r="H66" s="35"/>
      <c r="I66" s="51">
        <f t="shared" si="45"/>
        <v>1339507.75</v>
      </c>
      <c r="J66" s="92">
        <f t="shared" si="45"/>
        <v>176001.15199999997</v>
      </c>
      <c r="K66" s="92">
        <f t="shared" si="45"/>
        <v>556491.45200000005</v>
      </c>
      <c r="L66" s="92">
        <f t="shared" si="45"/>
        <v>516809.33800000005</v>
      </c>
      <c r="M66" s="92">
        <f t="shared" si="45"/>
        <v>33746.137999999999</v>
      </c>
      <c r="N66" s="92">
        <f t="shared" si="45"/>
        <v>56459.670000000013</v>
      </c>
      <c r="O66" s="92">
        <f t="shared" si="45"/>
        <v>0</v>
      </c>
      <c r="P66" s="144">
        <f t="shared" si="9"/>
        <v>0.89708243942597565</v>
      </c>
      <c r="Q66" s="40">
        <f t="shared" si="13"/>
        <v>1339507.75</v>
      </c>
      <c r="R66" s="51">
        <f t="shared" si="55"/>
        <v>1201648.8799999999</v>
      </c>
      <c r="S66" s="80">
        <f t="shared" si="55"/>
        <v>157209.68758197167</v>
      </c>
      <c r="T66" s="80">
        <f t="shared" si="55"/>
        <v>499225.95369047002</v>
      </c>
      <c r="U66" s="80">
        <f t="shared" si="55"/>
        <v>463616.54574848153</v>
      </c>
      <c r="V66" s="80">
        <f t="shared" si="55"/>
        <v>30273.362979076825</v>
      </c>
      <c r="W66" s="80">
        <f t="shared" si="55"/>
        <v>51323.33</v>
      </c>
      <c r="X66" s="80">
        <f t="shared" si="44"/>
        <v>0</v>
      </c>
      <c r="Y66" s="41"/>
      <c r="Z66" s="40">
        <f t="shared" si="54"/>
        <v>1201648.8800000001</v>
      </c>
      <c r="AA66" s="54">
        <f t="shared" si="46"/>
        <v>153736.91256104846</v>
      </c>
      <c r="AB66" s="54">
        <f t="shared" si="47"/>
        <v>499225.95369047002</v>
      </c>
      <c r="AC66" s="54">
        <f t="shared" si="48"/>
        <v>463616.54574848153</v>
      </c>
      <c r="AD66" s="54">
        <f t="shared" si="49"/>
        <v>33746.137999999999</v>
      </c>
      <c r="AE66" s="54">
        <f t="shared" si="50"/>
        <v>51323.33</v>
      </c>
      <c r="AF66" s="54">
        <f t="shared" si="51"/>
        <v>0</v>
      </c>
      <c r="AG66" s="54"/>
      <c r="AH66" s="42">
        <f t="shared" si="52"/>
        <v>1201648.8800000001</v>
      </c>
      <c r="AI66" s="56">
        <f t="shared" si="53"/>
        <v>137858.86999999988</v>
      </c>
    </row>
    <row r="67" spans="1:37" x14ac:dyDescent="0.25">
      <c r="A67" s="31">
        <v>67</v>
      </c>
      <c r="B67" s="75"/>
      <c r="C67" s="33"/>
      <c r="D67" s="33"/>
      <c r="E67" s="33"/>
      <c r="F67" s="35"/>
      <c r="G67" s="35"/>
      <c r="H67" s="35"/>
      <c r="I67" s="51">
        <f t="shared" si="45"/>
        <v>3118525.9399999995</v>
      </c>
      <c r="J67" s="92">
        <f t="shared" si="45"/>
        <v>620387.46199999982</v>
      </c>
      <c r="K67" s="92">
        <f t="shared" si="45"/>
        <v>1795116.7000000004</v>
      </c>
      <c r="L67" s="92">
        <f t="shared" si="45"/>
        <v>352343.79599999991</v>
      </c>
      <c r="M67" s="92">
        <f t="shared" si="45"/>
        <v>128580.45200000002</v>
      </c>
      <c r="N67" s="92">
        <f t="shared" si="45"/>
        <v>222097.53</v>
      </c>
      <c r="O67" s="92">
        <f t="shared" si="45"/>
        <v>0</v>
      </c>
      <c r="P67" s="144">
        <f t="shared" si="9"/>
        <v>1.0083660359099018</v>
      </c>
      <c r="Q67" s="40">
        <f t="shared" si="13"/>
        <v>3118525.9400000004</v>
      </c>
      <c r="R67" s="51">
        <f t="shared" si="55"/>
        <v>3144615.6399999997</v>
      </c>
      <c r="S67" s="80">
        <f t="shared" si="55"/>
        <v>625125.9124054662</v>
      </c>
      <c r="T67" s="80">
        <f t="shared" si="55"/>
        <v>1810027.3720150066</v>
      </c>
      <c r="U67" s="80">
        <f t="shared" si="55"/>
        <v>355217.53335147584</v>
      </c>
      <c r="V67" s="80">
        <f t="shared" si="55"/>
        <v>129648.47222805163</v>
      </c>
      <c r="W67" s="80">
        <f t="shared" si="55"/>
        <v>224596.35</v>
      </c>
      <c r="X67" s="80">
        <f t="shared" si="44"/>
        <v>0</v>
      </c>
      <c r="Y67" s="41"/>
      <c r="Z67" s="40">
        <f t="shared" si="54"/>
        <v>3144615.64</v>
      </c>
      <c r="AA67" s="54">
        <f t="shared" si="46"/>
        <v>626193.93263351754</v>
      </c>
      <c r="AB67" s="54">
        <f t="shared" si="47"/>
        <v>1810027.3720150066</v>
      </c>
      <c r="AC67" s="54">
        <f t="shared" si="48"/>
        <v>355217.53335147584</v>
      </c>
      <c r="AD67" s="54">
        <f t="shared" si="49"/>
        <v>128580.45200000002</v>
      </c>
      <c r="AE67" s="54">
        <f t="shared" si="50"/>
        <v>224596.35</v>
      </c>
      <c r="AF67" s="54">
        <f t="shared" si="51"/>
        <v>0</v>
      </c>
      <c r="AG67" s="54"/>
      <c r="AH67" s="42">
        <f t="shared" si="52"/>
        <v>3144615.64</v>
      </c>
      <c r="AI67" s="56">
        <f t="shared" si="53"/>
        <v>-26089.700000000652</v>
      </c>
    </row>
    <row r="68" spans="1:37" s="74" customFormat="1" x14ac:dyDescent="0.25">
      <c r="A68" s="32" t="s">
        <v>37</v>
      </c>
      <c r="B68" s="53"/>
      <c r="C68" s="33"/>
      <c r="D68" s="34"/>
      <c r="E68" s="34"/>
      <c r="F68" s="35"/>
      <c r="G68" s="35"/>
      <c r="H68" s="35"/>
      <c r="I68" s="51">
        <f t="shared" si="45"/>
        <v>18915964.929999996</v>
      </c>
      <c r="J68" s="92">
        <f t="shared" si="45"/>
        <v>3076804.2179999999</v>
      </c>
      <c r="K68" s="92">
        <f t="shared" si="45"/>
        <v>8574771.3820000011</v>
      </c>
      <c r="L68" s="92">
        <f t="shared" si="45"/>
        <v>3761752.3519999995</v>
      </c>
      <c r="M68" s="92">
        <f t="shared" si="45"/>
        <v>604408.40800000005</v>
      </c>
      <c r="N68" s="92">
        <f t="shared" si="45"/>
        <v>1035908.66</v>
      </c>
      <c r="O68" s="92">
        <f t="shared" si="45"/>
        <v>1862319.9099999995</v>
      </c>
      <c r="P68" s="144">
        <f t="shared" si="9"/>
        <v>0.96965970744163377</v>
      </c>
      <c r="Q68" s="40">
        <f t="shared" si="13"/>
        <v>18915964.93</v>
      </c>
      <c r="R68" s="51">
        <f t="shared" si="55"/>
        <v>18342049.02</v>
      </c>
      <c r="S68" s="80">
        <f t="shared" si="55"/>
        <v>3003891.5708609</v>
      </c>
      <c r="T68" s="80">
        <f t="shared" si="55"/>
        <v>8325530.1038114345</v>
      </c>
      <c r="U68" s="80">
        <f t="shared" si="55"/>
        <v>3554567.621717751</v>
      </c>
      <c r="V68" s="80">
        <f t="shared" si="55"/>
        <v>588880.17360991449</v>
      </c>
      <c r="W68" s="80">
        <f t="shared" si="55"/>
        <v>1014412.34</v>
      </c>
      <c r="X68" s="80">
        <f t="shared" si="44"/>
        <v>1854767.2100000002</v>
      </c>
      <c r="Y68" s="43"/>
      <c r="Z68" s="40">
        <f>SUM(Z56:Z67)</f>
        <v>18342049.02</v>
      </c>
      <c r="AA68" s="55">
        <f t="shared" ref="AA68:AF68" si="56">SUM(AA56:AA67)</f>
        <v>2988363.3364708144</v>
      </c>
      <c r="AB68" s="55">
        <f t="shared" si="56"/>
        <v>8325530.1038114345</v>
      </c>
      <c r="AC68" s="55">
        <f t="shared" si="56"/>
        <v>3554567.621717751</v>
      </c>
      <c r="AD68" s="55">
        <f t="shared" si="56"/>
        <v>604408.40800000005</v>
      </c>
      <c r="AE68" s="55">
        <f t="shared" si="56"/>
        <v>1014412.3399999999</v>
      </c>
      <c r="AF68" s="55">
        <f t="shared" si="56"/>
        <v>1854767.21</v>
      </c>
      <c r="AG68" s="55"/>
      <c r="AH68" s="42">
        <f>SUM(AH56:AH67)</f>
        <v>18342049.02</v>
      </c>
      <c r="AI68" s="56">
        <f>SUM(AI56:AI67)</f>
        <v>573915.90999999922</v>
      </c>
    </row>
    <row r="69" spans="1:37" x14ac:dyDescent="0.25">
      <c r="A69" t="s">
        <v>60</v>
      </c>
      <c r="I69" s="51"/>
      <c r="J69" s="92"/>
      <c r="K69" s="92"/>
      <c r="L69" s="92"/>
      <c r="M69" s="92"/>
      <c r="N69" s="92"/>
      <c r="O69" s="92"/>
      <c r="P69" s="144">
        <v>0</v>
      </c>
      <c r="Q69" s="40">
        <f t="shared" si="13"/>
        <v>0</v>
      </c>
      <c r="R69" s="51">
        <f t="shared" si="55"/>
        <v>0</v>
      </c>
      <c r="S69" s="80">
        <f t="shared" si="55"/>
        <v>0</v>
      </c>
      <c r="T69" s="80">
        <f t="shared" si="55"/>
        <v>0</v>
      </c>
      <c r="U69" s="80">
        <f t="shared" si="55"/>
        <v>0</v>
      </c>
      <c r="V69" s="80">
        <f t="shared" si="55"/>
        <v>0</v>
      </c>
      <c r="W69" s="80">
        <f t="shared" si="55"/>
        <v>0</v>
      </c>
      <c r="X69" s="80">
        <f t="shared" si="44"/>
        <v>0</v>
      </c>
    </row>
    <row r="70" spans="1:37" x14ac:dyDescent="0.25">
      <c r="A70" s="31">
        <v>1</v>
      </c>
      <c r="B70" s="38"/>
      <c r="C70" s="33"/>
      <c r="D70" s="33"/>
      <c r="E70" s="33"/>
      <c r="F70" s="35"/>
      <c r="G70" s="35"/>
      <c r="H70" s="35"/>
      <c r="I70" s="51">
        <f t="shared" ref="I70:O72" si="57">I144+I218+I292+I368+I444+I521+I595+I672+I746+I819+I892+I965</f>
        <v>1157037.4799999997</v>
      </c>
      <c r="J70" s="92">
        <f t="shared" si="57"/>
        <v>157575.12</v>
      </c>
      <c r="K70" s="92">
        <f t="shared" si="57"/>
        <v>534134.88000000012</v>
      </c>
      <c r="L70" s="92">
        <f t="shared" si="57"/>
        <v>378805.82999999996</v>
      </c>
      <c r="M70" s="92">
        <f t="shared" si="57"/>
        <v>32365.650000000005</v>
      </c>
      <c r="N70" s="92">
        <f t="shared" si="57"/>
        <v>54156</v>
      </c>
      <c r="O70" s="92">
        <f t="shared" si="57"/>
        <v>0</v>
      </c>
      <c r="P70" s="144">
        <f t="shared" si="9"/>
        <v>0.81208514524525188</v>
      </c>
      <c r="Q70" s="40">
        <f t="shared" si="13"/>
        <v>1157037.48</v>
      </c>
      <c r="R70" s="51">
        <f t="shared" si="55"/>
        <v>939612.95000000007</v>
      </c>
      <c r="S70" s="80">
        <f t="shared" si="55"/>
        <v>126509.24910532712</v>
      </c>
      <c r="T70" s="80">
        <f t="shared" si="55"/>
        <v>435013.97251773765</v>
      </c>
      <c r="U70" s="80">
        <f t="shared" si="55"/>
        <v>306794.49632482789</v>
      </c>
      <c r="V70" s="80">
        <f t="shared" si="55"/>
        <v>26360.342052107342</v>
      </c>
      <c r="W70" s="80">
        <f t="shared" si="55"/>
        <v>44934.89</v>
      </c>
      <c r="X70" s="80">
        <f t="shared" si="44"/>
        <v>0</v>
      </c>
      <c r="Y70" s="41"/>
      <c r="Z70" s="40">
        <f>SUM(S70:Y70)</f>
        <v>939612.95</v>
      </c>
      <c r="AA70" s="54">
        <f>Z70-AF70-AE70-AD70-AC70-AB70</f>
        <v>120503.94115743437</v>
      </c>
      <c r="AB70" s="54">
        <f t="shared" ref="AB70:AF72" si="58">T70</f>
        <v>435013.97251773765</v>
      </c>
      <c r="AC70" s="54">
        <f t="shared" si="58"/>
        <v>306794.49632482789</v>
      </c>
      <c r="AD70" s="54">
        <f>M70</f>
        <v>32365.650000000005</v>
      </c>
      <c r="AE70" s="54">
        <f t="shared" si="58"/>
        <v>44934.89</v>
      </c>
      <c r="AF70" s="54">
        <f t="shared" si="58"/>
        <v>0</v>
      </c>
      <c r="AG70" s="54"/>
      <c r="AH70" s="42">
        <f>SUM(AA70:AG70)</f>
        <v>939612.95</v>
      </c>
      <c r="AI70" s="56">
        <f>I70-Z70</f>
        <v>217424.5299999998</v>
      </c>
    </row>
    <row r="71" spans="1:37" x14ac:dyDescent="0.25">
      <c r="A71" s="31">
        <v>2</v>
      </c>
      <c r="B71" s="38"/>
      <c r="C71" s="33"/>
      <c r="D71" s="33"/>
      <c r="E71" s="33"/>
      <c r="F71" s="35"/>
      <c r="G71" s="35"/>
      <c r="H71" s="35"/>
      <c r="I71" s="51">
        <f t="shared" si="57"/>
        <v>1156141.3399999999</v>
      </c>
      <c r="J71" s="92">
        <f t="shared" si="57"/>
        <v>159276.38000000003</v>
      </c>
      <c r="K71" s="92">
        <f t="shared" si="57"/>
        <v>521379.43200000009</v>
      </c>
      <c r="L71" s="92">
        <f t="shared" si="57"/>
        <v>392833.43999999994</v>
      </c>
      <c r="M71" s="92">
        <f t="shared" si="57"/>
        <v>30921.047999999995</v>
      </c>
      <c r="N71" s="92">
        <f t="shared" si="57"/>
        <v>51731.039999999986</v>
      </c>
      <c r="O71" s="92">
        <f t="shared" si="57"/>
        <v>0</v>
      </c>
      <c r="P71" s="144">
        <f t="shared" si="9"/>
        <v>0.89304516176196935</v>
      </c>
      <c r="Q71" s="40">
        <f t="shared" si="13"/>
        <v>1156141.3400000001</v>
      </c>
      <c r="R71" s="51">
        <f t="shared" ref="R71:W73" si="59">R145+R219+R293+R369+R445+R522+R596+R673+R747+R820+R893+R966</f>
        <v>1032486.4299999999</v>
      </c>
      <c r="S71" s="80">
        <f t="shared" si="59"/>
        <v>140797.56439734984</v>
      </c>
      <c r="T71" s="80">
        <f t="shared" si="59"/>
        <v>466360.40216272941</v>
      </c>
      <c r="U71" s="80">
        <f t="shared" si="59"/>
        <v>350327.64873968193</v>
      </c>
      <c r="V71" s="80">
        <f t="shared" si="59"/>
        <v>27650.55470023887</v>
      </c>
      <c r="W71" s="80">
        <f t="shared" si="59"/>
        <v>47350.260000000009</v>
      </c>
      <c r="X71" s="80">
        <f t="shared" si="44"/>
        <v>0</v>
      </c>
      <c r="Y71" s="41"/>
      <c r="Z71" s="40">
        <f>SUM(S71:Y71)</f>
        <v>1032486.43</v>
      </c>
      <c r="AA71" s="54">
        <f>Z71-AF71-AE71-AD71-AC71-AB71</f>
        <v>137527.07109758875</v>
      </c>
      <c r="AB71" s="54">
        <f t="shared" si="58"/>
        <v>466360.40216272941</v>
      </c>
      <c r="AC71" s="54">
        <f t="shared" si="58"/>
        <v>350327.64873968193</v>
      </c>
      <c r="AD71" s="54">
        <f>M71</f>
        <v>30921.047999999995</v>
      </c>
      <c r="AE71" s="54">
        <f t="shared" si="58"/>
        <v>47350.260000000009</v>
      </c>
      <c r="AF71" s="54">
        <f t="shared" si="58"/>
        <v>0</v>
      </c>
      <c r="AG71" s="54"/>
      <c r="AH71" s="42">
        <f>SUM(AA71:AG71)</f>
        <v>1032486.43</v>
      </c>
      <c r="AI71" s="56">
        <f>I71-Z71</f>
        <v>123654.9099999998</v>
      </c>
    </row>
    <row r="72" spans="1:37" x14ac:dyDescent="0.25">
      <c r="A72" s="31">
        <v>3</v>
      </c>
      <c r="B72" s="38"/>
      <c r="C72" s="33"/>
      <c r="D72" s="33"/>
      <c r="E72" s="33"/>
      <c r="F72" s="35"/>
      <c r="G72" s="35"/>
      <c r="H72" s="35"/>
      <c r="I72" s="51">
        <f t="shared" si="57"/>
        <v>1183622.6499999999</v>
      </c>
      <c r="J72" s="92">
        <f t="shared" si="57"/>
        <v>164596.20200000002</v>
      </c>
      <c r="K72" s="92">
        <f t="shared" si="57"/>
        <v>549731.58000000007</v>
      </c>
      <c r="L72" s="92">
        <f t="shared" si="57"/>
        <v>382310.34599999996</v>
      </c>
      <c r="M72" s="92">
        <f t="shared" si="57"/>
        <v>32541.762000000002</v>
      </c>
      <c r="N72" s="92">
        <f t="shared" si="57"/>
        <v>54442.759999999995</v>
      </c>
      <c r="O72" s="92">
        <f t="shared" si="57"/>
        <v>0</v>
      </c>
      <c r="P72" s="144">
        <f t="shared" si="9"/>
        <v>0.7331979748782268</v>
      </c>
      <c r="Q72" s="40">
        <f t="shared" si="13"/>
        <v>1183622.6500000001</v>
      </c>
      <c r="R72" s="51">
        <f t="shared" si="59"/>
        <v>867829.7300000001</v>
      </c>
      <c r="S72" s="80">
        <f t="shared" si="59"/>
        <v>119877.79025797878</v>
      </c>
      <c r="T72" s="80">
        <f t="shared" si="59"/>
        <v>403224.8339248097</v>
      </c>
      <c r="U72" s="80">
        <f t="shared" si="59"/>
        <v>280204.3571889429</v>
      </c>
      <c r="V72" s="80">
        <f t="shared" si="59"/>
        <v>23866.698628268579</v>
      </c>
      <c r="W72" s="80">
        <f t="shared" si="59"/>
        <v>40656.049999999996</v>
      </c>
      <c r="X72" s="80">
        <f t="shared" si="44"/>
        <v>0</v>
      </c>
      <c r="Y72" s="41"/>
      <c r="Z72" s="40">
        <f>SUM(S72:Y72)</f>
        <v>867829.73</v>
      </c>
      <c r="AA72" s="54">
        <f>Z72-AF72-AE72-AD72-AC72-AB72</f>
        <v>111202.72688624734</v>
      </c>
      <c r="AB72" s="54">
        <f t="shared" si="58"/>
        <v>403224.8339248097</v>
      </c>
      <c r="AC72" s="54">
        <f t="shared" si="58"/>
        <v>280204.3571889429</v>
      </c>
      <c r="AD72" s="54">
        <f>M72</f>
        <v>32541.762000000002</v>
      </c>
      <c r="AE72" s="54">
        <f t="shared" si="58"/>
        <v>40656.049999999996</v>
      </c>
      <c r="AF72" s="54">
        <f t="shared" si="58"/>
        <v>0</v>
      </c>
      <c r="AG72" s="54"/>
      <c r="AH72" s="42">
        <f>SUM(AA72:AG72)</f>
        <v>867829.73</v>
      </c>
      <c r="AI72" s="56">
        <f>I72-Z72</f>
        <v>315792.91999999993</v>
      </c>
    </row>
    <row r="73" spans="1:37" s="74" customFormat="1" x14ac:dyDescent="0.25">
      <c r="A73" s="32" t="s">
        <v>37</v>
      </c>
      <c r="B73" s="53"/>
      <c r="C73" s="33"/>
      <c r="D73" s="34"/>
      <c r="E73" s="34"/>
      <c r="F73" s="35"/>
      <c r="G73" s="35"/>
      <c r="H73" s="35"/>
      <c r="I73" s="51">
        <f>I147+I221+I295+I371+I447+I524+I598+I675+I749+I822+I895+I968</f>
        <v>3496801.4700000007</v>
      </c>
      <c r="J73" s="92">
        <f t="shared" ref="J73:M73" si="60">J147+J221+J295+J371+J447+J524+J598+J675+J749+J822+J895+J968</f>
        <v>481447.70200000011</v>
      </c>
      <c r="K73" s="92">
        <f t="shared" si="60"/>
        <v>1605245.8919999998</v>
      </c>
      <c r="L73" s="92">
        <f t="shared" si="60"/>
        <v>1153949.6159999999</v>
      </c>
      <c r="M73" s="92">
        <f t="shared" si="60"/>
        <v>95828.460000000021</v>
      </c>
      <c r="N73" s="92">
        <f>N147+N221+N295+N371+N447+N524+N598+N675+N749+N822+N895+N968</f>
        <v>160329.80000000002</v>
      </c>
      <c r="O73" s="92">
        <f>O147+O221+O295+O371+O447+O524+O598+O675+O749+O822+O895+O968</f>
        <v>0</v>
      </c>
      <c r="P73" s="144">
        <f t="shared" si="9"/>
        <v>0.81215051365212299</v>
      </c>
      <c r="Q73" s="40">
        <f t="shared" si="13"/>
        <v>3496801.4699999997</v>
      </c>
      <c r="R73" s="51">
        <f t="shared" si="59"/>
        <v>2839929.1099999994</v>
      </c>
      <c r="S73" s="80">
        <f t="shared" si="59"/>
        <v>387184.60376065574</v>
      </c>
      <c r="T73" s="80">
        <f t="shared" si="59"/>
        <v>1304599.2086052769</v>
      </c>
      <c r="U73" s="80">
        <f t="shared" si="59"/>
        <v>937326.50225345278</v>
      </c>
      <c r="V73" s="80">
        <f t="shared" si="59"/>
        <v>77877.595380614803</v>
      </c>
      <c r="W73" s="80">
        <f t="shared" si="59"/>
        <v>132941.20000000001</v>
      </c>
      <c r="X73" s="80">
        <f t="shared" si="44"/>
        <v>0</v>
      </c>
      <c r="Y73" s="43"/>
      <c r="Z73" s="40">
        <f>SUM(Z70:Z72)</f>
        <v>2839929.11</v>
      </c>
      <c r="AA73" s="55">
        <f>SUM(AA70:AA72)</f>
        <v>369233.73914127046</v>
      </c>
      <c r="AB73" s="55">
        <f>SUM(AB70:AB72)</f>
        <v>1304599.2086052769</v>
      </c>
      <c r="AC73" s="55">
        <f>SUM(AC70:AC72)</f>
        <v>937326.50225345278</v>
      </c>
      <c r="AD73" s="55">
        <f>SUM(AD70:AD72)</f>
        <v>95828.46</v>
      </c>
      <c r="AE73" s="55">
        <f>AE70+AE71+AE72</f>
        <v>132941.20000000001</v>
      </c>
      <c r="AF73" s="55">
        <f>SUM(AF70:AF72)</f>
        <v>0</v>
      </c>
      <c r="AG73" s="55"/>
      <c r="AH73" s="42">
        <f>SUM(AH70:AH72)</f>
        <v>2839929.11</v>
      </c>
      <c r="AI73" s="56">
        <f>SUM(AI70:AI72)</f>
        <v>656872.35999999952</v>
      </c>
    </row>
    <row r="74" spans="1:37" s="74" customFormat="1" x14ac:dyDescent="0.25">
      <c r="A74" s="67" t="s">
        <v>61</v>
      </c>
      <c r="B74" s="68">
        <f>B22+B40+B48+B54+B68+B73</f>
        <v>0</v>
      </c>
      <c r="C74" s="67"/>
      <c r="D74" s="67"/>
      <c r="E74" s="67"/>
      <c r="F74" s="67"/>
      <c r="G74" s="67"/>
      <c r="H74" s="67"/>
      <c r="I74" s="80">
        <f>I73+I68+I54+I40+I48+I22</f>
        <v>80786255.609999985</v>
      </c>
      <c r="J74" s="80">
        <f t="shared" ref="J74:O74" si="61">J22+J40+J48+J54+J68+J73</f>
        <v>13988316.534999998</v>
      </c>
      <c r="K74" s="80">
        <f t="shared" si="61"/>
        <v>40865374.387999989</v>
      </c>
      <c r="L74" s="80">
        <f t="shared" si="61"/>
        <v>14207945.040999999</v>
      </c>
      <c r="M74" s="80">
        <f t="shared" si="61"/>
        <v>2997115.3360000001</v>
      </c>
      <c r="N74" s="80">
        <f t="shared" si="61"/>
        <v>5120310.42</v>
      </c>
      <c r="O74" s="80">
        <f t="shared" si="61"/>
        <v>3607193.8899999997</v>
      </c>
      <c r="P74" s="144">
        <f t="shared" si="9"/>
        <v>0.97074795542686998</v>
      </c>
      <c r="Q74" s="40">
        <f t="shared" si="13"/>
        <v>80786255.609999985</v>
      </c>
      <c r="R74" s="89">
        <f t="shared" ref="R74:Y74" si="62">R22+R40+R48+R54+R68+R73</f>
        <v>78423092.459999993</v>
      </c>
      <c r="S74" s="89">
        <f t="shared" si="62"/>
        <v>13719747.354359748</v>
      </c>
      <c r="T74" s="89">
        <f t="shared" si="62"/>
        <v>40002646.427010342</v>
      </c>
      <c r="U74" s="89">
        <f t="shared" si="62"/>
        <v>13693280.511230862</v>
      </c>
      <c r="V74" s="89">
        <f t="shared" si="62"/>
        <v>2941643.5773990466</v>
      </c>
      <c r="W74" s="89">
        <f t="shared" si="62"/>
        <v>5053445.1100000003</v>
      </c>
      <c r="X74" s="89">
        <f t="shared" si="62"/>
        <v>3571913.5700000003</v>
      </c>
      <c r="Y74" s="68">
        <f t="shared" si="62"/>
        <v>0</v>
      </c>
      <c r="Z74" s="68">
        <f>Z73+Z68+Z54+Z48+Z40+Z22</f>
        <v>78982676.549999997</v>
      </c>
      <c r="AA74" s="68">
        <f t="shared" ref="AA74:AI74" si="63">AA22+AA40+AA48+AA54+AA68+AA73</f>
        <v>13626522.324612824</v>
      </c>
      <c r="AB74" s="68">
        <f t="shared" si="63"/>
        <v>39813606.771447599</v>
      </c>
      <c r="AC74" s="68">
        <f t="shared" si="63"/>
        <v>13652828.299939575</v>
      </c>
      <c r="AD74" s="68">
        <f t="shared" si="63"/>
        <v>2979122.284</v>
      </c>
      <c r="AE74" s="68">
        <f t="shared" si="63"/>
        <v>5053445.1100000003</v>
      </c>
      <c r="AF74" s="68">
        <f t="shared" si="63"/>
        <v>3571913.5700000003</v>
      </c>
      <c r="AG74" s="68">
        <f t="shared" si="63"/>
        <v>0</v>
      </c>
      <c r="AH74" s="68">
        <f t="shared" si="63"/>
        <v>78697438.359999999</v>
      </c>
      <c r="AI74" s="68">
        <f t="shared" si="63"/>
        <v>1632214.3899999978</v>
      </c>
      <c r="AK74" s="199">
        <f>AI73+AI68+AI54+AI48+AI40+AI22</f>
        <v>1632214.3899999978</v>
      </c>
    </row>
    <row r="75" spans="1:37" x14ac:dyDescent="0.25">
      <c r="B75" s="121">
        <v>1947.3</v>
      </c>
      <c r="I75" s="78">
        <f>J75+K75+N75+O75</f>
        <v>80786255.609999985</v>
      </c>
      <c r="J75" s="78">
        <f>J74+M74</f>
        <v>16985431.870999999</v>
      </c>
      <c r="K75" s="78">
        <f>K74+L74</f>
        <v>55073319.42899999</v>
      </c>
      <c r="N75" s="78">
        <f>N74</f>
        <v>5120310.42</v>
      </c>
      <c r="O75" s="78">
        <f>O74</f>
        <v>3607193.8899999997</v>
      </c>
      <c r="P75" s="145"/>
      <c r="Q75" s="79"/>
      <c r="R75" s="78">
        <f>S75+T75+W75+X75</f>
        <v>78982676.549999997</v>
      </c>
      <c r="S75" s="78">
        <f>S74+V74+X74</f>
        <v>20233304.501758795</v>
      </c>
      <c r="T75" s="78">
        <f>T74+U74</f>
        <v>53695926.938241206</v>
      </c>
      <c r="W75" s="78">
        <f>W74</f>
        <v>5053445.1100000003</v>
      </c>
      <c r="X75" s="78"/>
      <c r="Z75" s="78">
        <f>Z22+Z40+Z48+Z54+Z68+Z73</f>
        <v>78982676.549999997</v>
      </c>
    </row>
    <row r="76" spans="1:37" ht="18.75" x14ac:dyDescent="0.3">
      <c r="A76" s="8"/>
      <c r="B76" s="97" t="s">
        <v>63</v>
      </c>
      <c r="C76" s="97"/>
      <c r="D76" s="9"/>
      <c r="E76" s="10" t="s">
        <v>95</v>
      </c>
      <c r="F76" s="10"/>
      <c r="G76" s="10"/>
      <c r="H76" s="10"/>
      <c r="I76" s="10"/>
      <c r="J76" s="10"/>
      <c r="K76" s="10"/>
      <c r="L76" s="10"/>
      <c r="M76" s="11"/>
      <c r="N76" s="11"/>
      <c r="O76" s="11"/>
      <c r="P76" s="141"/>
      <c r="Q76" s="79"/>
      <c r="R76" s="12"/>
      <c r="S76" s="13"/>
      <c r="T76" s="13"/>
      <c r="U76" s="13"/>
      <c r="V76" s="13"/>
      <c r="W76" s="13"/>
      <c r="X76" s="13"/>
      <c r="Y76" s="13"/>
      <c r="Z76" s="12"/>
      <c r="AA76" s="12"/>
      <c r="AB76" s="12"/>
      <c r="AC76" s="12"/>
      <c r="AD76" s="12"/>
      <c r="AE76" s="12"/>
      <c r="AF76" s="12"/>
      <c r="AG76" s="12"/>
      <c r="AH76" s="11"/>
    </row>
    <row r="77" spans="1:37" ht="18.75" x14ac:dyDescent="0.3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7"/>
      <c r="M77" s="11" t="s">
        <v>52</v>
      </c>
      <c r="N77" s="11"/>
      <c r="O77" s="11"/>
      <c r="P77" s="141" t="s">
        <v>82</v>
      </c>
      <c r="Q77" s="11"/>
      <c r="R77" s="12"/>
      <c r="S77" s="13"/>
      <c r="T77" s="14" t="s">
        <v>53</v>
      </c>
      <c r="U77" s="13"/>
      <c r="V77" s="13"/>
      <c r="W77" s="13"/>
      <c r="X77" s="13"/>
      <c r="Y77" s="13"/>
      <c r="Z77" s="12"/>
      <c r="AA77" s="12"/>
      <c r="AB77" s="12"/>
      <c r="AC77" s="12"/>
      <c r="AD77" s="12"/>
      <c r="AE77" s="12"/>
      <c r="AF77" s="12"/>
      <c r="AG77" s="12"/>
      <c r="AH77" s="11"/>
    </row>
    <row r="78" spans="1:37" ht="6.75" customHeight="1" x14ac:dyDescent="0.3">
      <c r="A78" s="18" t="s">
        <v>0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1"/>
      <c r="N78" s="11"/>
      <c r="O78" s="11"/>
      <c r="P78" s="141"/>
      <c r="Q78" s="11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1"/>
    </row>
    <row r="79" spans="1:37" ht="21.75" customHeight="1" x14ac:dyDescent="0.25">
      <c r="A79" s="206" t="s">
        <v>1</v>
      </c>
      <c r="B79" s="206" t="s">
        <v>39</v>
      </c>
      <c r="C79" s="215" t="s">
        <v>2</v>
      </c>
      <c r="D79" s="216"/>
      <c r="E79" s="216"/>
      <c r="F79" s="216"/>
      <c r="G79" s="216"/>
      <c r="H79" s="217"/>
      <c r="I79" s="44" t="s">
        <v>51</v>
      </c>
      <c r="J79" s="44" t="s">
        <v>55</v>
      </c>
      <c r="K79" s="218" t="s">
        <v>46</v>
      </c>
      <c r="L79" s="211"/>
      <c r="M79" s="46" t="s">
        <v>47</v>
      </c>
      <c r="N79" s="46" t="s">
        <v>48</v>
      </c>
      <c r="O79" s="47" t="s">
        <v>49</v>
      </c>
      <c r="P79" s="219" t="s">
        <v>54</v>
      </c>
      <c r="Q79" s="212" t="s">
        <v>50</v>
      </c>
      <c r="R79" s="45" t="s">
        <v>51</v>
      </c>
      <c r="S79" s="48" t="s">
        <v>55</v>
      </c>
      <c r="T79" s="210" t="s">
        <v>46</v>
      </c>
      <c r="U79" s="211"/>
      <c r="V79" s="49" t="s">
        <v>47</v>
      </c>
      <c r="W79" s="49" t="s">
        <v>48</v>
      </c>
      <c r="X79" s="50" t="s">
        <v>49</v>
      </c>
      <c r="Y79" s="45"/>
      <c r="Z79" s="212" t="s">
        <v>42</v>
      </c>
      <c r="AA79" s="222" t="s">
        <v>3</v>
      </c>
      <c r="AB79" s="225"/>
      <c r="AC79" s="225"/>
      <c r="AD79" s="225"/>
      <c r="AE79" s="225"/>
      <c r="AF79" s="225"/>
      <c r="AG79" s="226"/>
      <c r="AH79" s="200" t="s">
        <v>44</v>
      </c>
      <c r="AI79" s="203" t="s">
        <v>43</v>
      </c>
    </row>
    <row r="80" spans="1:37" ht="15" customHeight="1" x14ac:dyDescent="0.25">
      <c r="A80" s="214"/>
      <c r="B80" s="214"/>
      <c r="C80" s="206" t="s">
        <v>4</v>
      </c>
      <c r="D80" s="206" t="s">
        <v>93</v>
      </c>
      <c r="E80" s="206" t="s">
        <v>6</v>
      </c>
      <c r="F80" s="206" t="s">
        <v>7</v>
      </c>
      <c r="G80" s="206" t="s">
        <v>8</v>
      </c>
      <c r="H80" s="206" t="s">
        <v>9</v>
      </c>
      <c r="I80" s="208"/>
      <c r="J80" s="208" t="s">
        <v>4</v>
      </c>
      <c r="K80" s="208" t="s">
        <v>93</v>
      </c>
      <c r="L80" s="208" t="s">
        <v>6</v>
      </c>
      <c r="M80" s="208" t="s">
        <v>7</v>
      </c>
      <c r="N80" s="208" t="s">
        <v>8</v>
      </c>
      <c r="O80" s="208" t="s">
        <v>9</v>
      </c>
      <c r="P80" s="220"/>
      <c r="Q80" s="212"/>
      <c r="R80" s="208"/>
      <c r="S80" s="208" t="s">
        <v>4</v>
      </c>
      <c r="T80" s="208" t="s">
        <v>5</v>
      </c>
      <c r="U80" s="208" t="s">
        <v>6</v>
      </c>
      <c r="V80" s="208" t="s">
        <v>7</v>
      </c>
      <c r="W80" s="208" t="s">
        <v>8</v>
      </c>
      <c r="X80" s="208" t="s">
        <v>9</v>
      </c>
      <c r="Y80" s="208"/>
      <c r="Z80" s="212"/>
      <c r="AA80" s="227"/>
      <c r="AB80" s="228"/>
      <c r="AC80" s="228"/>
      <c r="AD80" s="228"/>
      <c r="AE80" s="228"/>
      <c r="AF80" s="228"/>
      <c r="AG80" s="228"/>
      <c r="AH80" s="201"/>
      <c r="AI80" s="204"/>
    </row>
    <row r="81" spans="1:35" ht="44.25" customHeight="1" x14ac:dyDescent="0.25">
      <c r="A81" s="207"/>
      <c r="B81" s="207"/>
      <c r="C81" s="207"/>
      <c r="D81" s="207"/>
      <c r="E81" s="207"/>
      <c r="F81" s="207"/>
      <c r="G81" s="207"/>
      <c r="H81" s="207"/>
      <c r="I81" s="209"/>
      <c r="J81" s="209"/>
      <c r="K81" s="209"/>
      <c r="L81" s="209"/>
      <c r="M81" s="209"/>
      <c r="N81" s="209"/>
      <c r="O81" s="209"/>
      <c r="P81" s="221"/>
      <c r="Q81" s="212"/>
      <c r="R81" s="209"/>
      <c r="S81" s="209"/>
      <c r="T81" s="209"/>
      <c r="U81" s="209"/>
      <c r="V81" s="209"/>
      <c r="W81" s="209"/>
      <c r="X81" s="209"/>
      <c r="Y81" s="209"/>
      <c r="Z81" s="212"/>
      <c r="AA81" s="206" t="s">
        <v>4</v>
      </c>
      <c r="AB81" s="206" t="s">
        <v>5</v>
      </c>
      <c r="AC81" s="206" t="s">
        <v>6</v>
      </c>
      <c r="AD81" s="206" t="s">
        <v>7</v>
      </c>
      <c r="AE81" s="206" t="s">
        <v>8</v>
      </c>
      <c r="AF81" s="206" t="s">
        <v>9</v>
      </c>
      <c r="AG81" s="206" t="s">
        <v>10</v>
      </c>
      <c r="AH81" s="201"/>
      <c r="AI81" s="204"/>
    </row>
    <row r="82" spans="1:35" x14ac:dyDescent="0.25">
      <c r="A82" s="19" t="s">
        <v>11</v>
      </c>
      <c r="B82" s="19">
        <v>2</v>
      </c>
      <c r="C82" s="20">
        <v>3</v>
      </c>
      <c r="D82" s="21" t="s">
        <v>12</v>
      </c>
      <c r="E82" s="21" t="s">
        <v>13</v>
      </c>
      <c r="F82" s="21" t="s">
        <v>14</v>
      </c>
      <c r="G82" s="21" t="s">
        <v>15</v>
      </c>
      <c r="H82" s="21" t="s">
        <v>16</v>
      </c>
      <c r="I82" s="22" t="s">
        <v>17</v>
      </c>
      <c r="J82" s="22" t="s">
        <v>18</v>
      </c>
      <c r="K82" s="22" t="s">
        <v>19</v>
      </c>
      <c r="L82" s="22" t="s">
        <v>20</v>
      </c>
      <c r="M82" s="22" t="s">
        <v>21</v>
      </c>
      <c r="N82" s="22" t="s">
        <v>22</v>
      </c>
      <c r="O82" s="22" t="s">
        <v>23</v>
      </c>
      <c r="P82" s="142" t="s">
        <v>24</v>
      </c>
      <c r="Q82" s="23" t="s">
        <v>25</v>
      </c>
      <c r="R82" s="22" t="s">
        <v>26</v>
      </c>
      <c r="S82" s="22" t="s">
        <v>27</v>
      </c>
      <c r="T82" s="22" t="s">
        <v>28</v>
      </c>
      <c r="U82" s="22" t="s">
        <v>29</v>
      </c>
      <c r="V82" s="22" t="s">
        <v>30</v>
      </c>
      <c r="W82" s="22" t="s">
        <v>31</v>
      </c>
      <c r="X82" s="22" t="s">
        <v>32</v>
      </c>
      <c r="Y82" s="22" t="s">
        <v>33</v>
      </c>
      <c r="Z82" s="23" t="s">
        <v>34</v>
      </c>
      <c r="AA82" s="207"/>
      <c r="AB82" s="207"/>
      <c r="AC82" s="207"/>
      <c r="AD82" s="207"/>
      <c r="AE82" s="207"/>
      <c r="AF82" s="207"/>
      <c r="AG82" s="207"/>
      <c r="AH82" s="202"/>
      <c r="AI82" s="205"/>
    </row>
    <row r="83" spans="1:35" x14ac:dyDescent="0.25">
      <c r="A83" s="6" t="s">
        <v>35</v>
      </c>
      <c r="B83" s="37"/>
      <c r="C83" s="7"/>
      <c r="D83" s="24"/>
      <c r="E83" s="24"/>
      <c r="F83" s="24"/>
      <c r="G83" s="25"/>
      <c r="H83" s="25"/>
      <c r="I83" s="26"/>
      <c r="J83" s="26"/>
      <c r="K83" s="26"/>
      <c r="L83" s="26"/>
      <c r="M83" s="26"/>
      <c r="N83" s="26"/>
      <c r="O83" s="27"/>
      <c r="P83" s="143"/>
      <c r="Q83" s="28"/>
      <c r="R83" s="26"/>
      <c r="S83" s="26"/>
      <c r="T83" s="26"/>
      <c r="U83" s="26"/>
      <c r="V83" s="26"/>
      <c r="W83" s="26"/>
      <c r="X83" s="27"/>
      <c r="Y83" s="27"/>
      <c r="Z83" s="28"/>
      <c r="AA83" s="29"/>
      <c r="AB83" s="29"/>
      <c r="AC83" s="29"/>
      <c r="AD83" s="29"/>
      <c r="AE83" s="29"/>
      <c r="AF83" s="29"/>
      <c r="AG83" s="29"/>
      <c r="AH83" s="30"/>
      <c r="AI83" s="36"/>
    </row>
    <row r="84" spans="1:35" x14ac:dyDescent="0.25">
      <c r="A84" s="31">
        <v>1</v>
      </c>
      <c r="B84" s="75">
        <v>9597.4</v>
      </c>
      <c r="C84" s="33">
        <v>2.39</v>
      </c>
      <c r="D84" s="33">
        <v>10.3</v>
      </c>
      <c r="E84" s="33">
        <v>3.25</v>
      </c>
      <c r="F84" s="35">
        <v>0.77</v>
      </c>
      <c r="G84" s="35">
        <v>1.33</v>
      </c>
      <c r="H84" s="35"/>
      <c r="I84" s="51">
        <v>185998</v>
      </c>
      <c r="J84" s="41">
        <f>I84-K84-L84-M84-N84</f>
        <v>35798.712</v>
      </c>
      <c r="K84" s="41">
        <f>B84*D84</f>
        <v>98853.22</v>
      </c>
      <c r="L84" s="41">
        <f>E84*B84</f>
        <v>31191.55</v>
      </c>
      <c r="M84" s="41">
        <f>F84*B84</f>
        <v>7389.9979999999996</v>
      </c>
      <c r="N84" s="41">
        <v>12764.52</v>
      </c>
      <c r="O84" s="41"/>
      <c r="P84" s="144">
        <f>R84/I84</f>
        <v>0.94128603533371336</v>
      </c>
      <c r="Q84" s="40">
        <f>J84+K84+L84+M84+N84+O84</f>
        <v>185997.99999999997</v>
      </c>
      <c r="R84" s="51">
        <v>175077.32</v>
      </c>
      <c r="S84" s="41">
        <f>R84-T84-U84-V84-W84-X84</f>
        <v>33622.802112271325</v>
      </c>
      <c r="T84" s="41">
        <f>P84*K84</f>
        <v>93049.155533771336</v>
      </c>
      <c r="U84" s="41">
        <f>L84*P84</f>
        <v>29360.170435413285</v>
      </c>
      <c r="V84" s="41">
        <f>P84*M84</f>
        <v>6956.1019185440709</v>
      </c>
      <c r="W84" s="51">
        <v>12089.09</v>
      </c>
      <c r="X84" s="51"/>
      <c r="Y84" s="41"/>
      <c r="Z84" s="40">
        <f>SUM(S84:Y84)</f>
        <v>175077.32</v>
      </c>
      <c r="AA84" s="54">
        <f>Z84-AF84-AE84-AD84-AC84-AB84</f>
        <v>33188.9060308154</v>
      </c>
      <c r="AB84" s="54">
        <f>T84</f>
        <v>93049.155533771336</v>
      </c>
      <c r="AC84" s="54">
        <f>U84</f>
        <v>29360.170435413285</v>
      </c>
      <c r="AD84" s="54">
        <f t="shared" ref="AD84:AD95" si="64">M84</f>
        <v>7389.9979999999996</v>
      </c>
      <c r="AE84" s="54">
        <f>W84</f>
        <v>12089.09</v>
      </c>
      <c r="AF84" s="54">
        <f>X84</f>
        <v>0</v>
      </c>
      <c r="AG84" s="54"/>
      <c r="AH84" s="42">
        <f t="shared" ref="AH84:AH94" si="65">SUM(AA84:AG84)</f>
        <v>175077.32</v>
      </c>
      <c r="AI84" s="56">
        <f t="shared" ref="AI84:AI95" si="66">I84-Z84</f>
        <v>10920.679999999993</v>
      </c>
    </row>
    <row r="85" spans="1:35" x14ac:dyDescent="0.25">
      <c r="A85" s="31">
        <v>2</v>
      </c>
      <c r="B85" s="75">
        <v>7617.2</v>
      </c>
      <c r="C85" s="33">
        <v>2.35</v>
      </c>
      <c r="D85" s="33">
        <v>9.4600000000000009</v>
      </c>
      <c r="E85" s="33">
        <v>3.58</v>
      </c>
      <c r="F85" s="35">
        <v>0.77</v>
      </c>
      <c r="G85" s="35">
        <v>1.33</v>
      </c>
      <c r="H85" s="35"/>
      <c r="I85" s="51">
        <v>141070.57999999999</v>
      </c>
      <c r="J85" s="41">
        <f t="shared" ref="J85:J94" si="67">I85-K85-L85-M85-N85</f>
        <v>25746.117999999988</v>
      </c>
      <c r="K85" s="41">
        <f t="shared" ref="K85:K95" si="68">B85*D85</f>
        <v>72058.712</v>
      </c>
      <c r="L85" s="41">
        <f t="shared" ref="L85:L95" si="69">E85*B85</f>
        <v>27269.576000000001</v>
      </c>
      <c r="M85" s="41">
        <f t="shared" ref="M85:M95" si="70">F85*B85</f>
        <v>5865.2439999999997</v>
      </c>
      <c r="N85" s="41">
        <v>10130.93</v>
      </c>
      <c r="O85" s="41"/>
      <c r="P85" s="144">
        <f t="shared" ref="P85:P148" si="71">R85/I85</f>
        <v>0.78911421502626566</v>
      </c>
      <c r="Q85" s="40">
        <f t="shared" ref="Q85:Q96" si="72">J85+K85+L85+M85+N85+O85</f>
        <v>141070.57999999999</v>
      </c>
      <c r="R85" s="51">
        <v>111320.8</v>
      </c>
      <c r="S85" s="41">
        <f t="shared" ref="S85:S95" si="73">R85-T85-U85-V85-W85-X85</f>
        <v>20226.868569979641</v>
      </c>
      <c r="T85" s="41">
        <f t="shared" ref="T85:T95" si="74">P85*K85</f>
        <v>56862.553955683747</v>
      </c>
      <c r="U85" s="41">
        <f t="shared" ref="U85:U95" si="75">L85*P85</f>
        <v>21518.810059339095</v>
      </c>
      <c r="V85" s="41">
        <f t="shared" ref="V85:V95" si="76">P85*M85</f>
        <v>4628.3474149975145</v>
      </c>
      <c r="W85" s="51">
        <v>8084.22</v>
      </c>
      <c r="X85" s="51"/>
      <c r="Y85" s="41"/>
      <c r="Z85" s="40">
        <f t="shared" ref="Z85:Z96" si="77">SUM(S85:Y85)</f>
        <v>111320.8</v>
      </c>
      <c r="AA85" s="54">
        <f t="shared" ref="AA85:AA95" si="78">Z85-AF85-AE85-AD85-AC85-AB85</f>
        <v>18989.97198497715</v>
      </c>
      <c r="AB85" s="54">
        <f t="shared" ref="AB85:AB95" si="79">T85</f>
        <v>56862.553955683747</v>
      </c>
      <c r="AC85" s="54">
        <f t="shared" ref="AC85:AC95" si="80">U85</f>
        <v>21518.810059339095</v>
      </c>
      <c r="AD85" s="54">
        <f t="shared" si="64"/>
        <v>5865.2439999999997</v>
      </c>
      <c r="AE85" s="54">
        <f t="shared" ref="AE85:AE95" si="81">W85</f>
        <v>8084.22</v>
      </c>
      <c r="AF85" s="54">
        <f t="shared" ref="AF85:AF95" si="82">X85</f>
        <v>0</v>
      </c>
      <c r="AG85" s="54"/>
      <c r="AH85" s="42">
        <f t="shared" si="65"/>
        <v>111320.8</v>
      </c>
      <c r="AI85" s="56">
        <f t="shared" si="66"/>
        <v>29749.779999999984</v>
      </c>
    </row>
    <row r="86" spans="1:35" x14ac:dyDescent="0.25">
      <c r="A86" s="31">
        <v>5</v>
      </c>
      <c r="B86" s="75">
        <v>7603.1</v>
      </c>
      <c r="C86" s="33">
        <v>2.37</v>
      </c>
      <c r="D86" s="33">
        <v>10.16</v>
      </c>
      <c r="E86" s="33">
        <v>3.02</v>
      </c>
      <c r="F86" s="35">
        <v>0.77</v>
      </c>
      <c r="G86" s="35">
        <v>1.33</v>
      </c>
      <c r="H86" s="35"/>
      <c r="I86" s="51">
        <v>141274.6</v>
      </c>
      <c r="J86" s="41">
        <f t="shared" si="67"/>
        <v>25109.435000000005</v>
      </c>
      <c r="K86" s="41">
        <f t="shared" si="68"/>
        <v>77247.495999999999</v>
      </c>
      <c r="L86" s="41">
        <f t="shared" si="69"/>
        <v>22961.362000000001</v>
      </c>
      <c r="M86" s="41">
        <f t="shared" si="70"/>
        <v>5854.3870000000006</v>
      </c>
      <c r="N86" s="41">
        <v>10101.92</v>
      </c>
      <c r="O86" s="41"/>
      <c r="P86" s="144">
        <f t="shared" si="71"/>
        <v>0.811175823537989</v>
      </c>
      <c r="Q86" s="40">
        <f t="shared" si="72"/>
        <v>141274.6</v>
      </c>
      <c r="R86" s="51">
        <v>114598.54</v>
      </c>
      <c r="S86" s="41">
        <f t="shared" si="73"/>
        <v>20286.539890013504</v>
      </c>
      <c r="T86" s="41">
        <f t="shared" si="74"/>
        <v>62661.301184047508</v>
      </c>
      <c r="U86" s="41">
        <f t="shared" si="75"/>
        <v>18625.701729903885</v>
      </c>
      <c r="V86" s="41">
        <f t="shared" si="76"/>
        <v>4748.9371960350973</v>
      </c>
      <c r="W86" s="51">
        <v>8276.06</v>
      </c>
      <c r="X86" s="51"/>
      <c r="Y86" s="41"/>
      <c r="Z86" s="40">
        <f t="shared" si="77"/>
        <v>114598.54</v>
      </c>
      <c r="AA86" s="54">
        <f t="shared" si="78"/>
        <v>19181.0900860486</v>
      </c>
      <c r="AB86" s="54">
        <f t="shared" si="79"/>
        <v>62661.301184047508</v>
      </c>
      <c r="AC86" s="54">
        <f t="shared" si="80"/>
        <v>18625.701729903885</v>
      </c>
      <c r="AD86" s="54">
        <f t="shared" si="64"/>
        <v>5854.3870000000006</v>
      </c>
      <c r="AE86" s="54">
        <f t="shared" si="81"/>
        <v>8276.06</v>
      </c>
      <c r="AF86" s="54">
        <f t="shared" si="82"/>
        <v>0</v>
      </c>
      <c r="AG86" s="54"/>
      <c r="AH86" s="42">
        <f t="shared" si="65"/>
        <v>114598.54</v>
      </c>
      <c r="AI86" s="56">
        <f t="shared" si="66"/>
        <v>26676.060000000012</v>
      </c>
    </row>
    <row r="87" spans="1:35" x14ac:dyDescent="0.25">
      <c r="A87" s="31">
        <v>7</v>
      </c>
      <c r="B87" s="75">
        <v>9017.7999999999993</v>
      </c>
      <c r="C87" s="33">
        <v>2.37</v>
      </c>
      <c r="D87" s="33">
        <v>10.54</v>
      </c>
      <c r="E87" s="33">
        <v>2.89</v>
      </c>
      <c r="F87" s="35">
        <v>0.77</v>
      </c>
      <c r="G87" s="35">
        <v>1.33</v>
      </c>
      <c r="H87" s="35"/>
      <c r="I87" s="51">
        <v>170256.02</v>
      </c>
      <c r="J87" s="41">
        <f t="shared" si="67"/>
        <v>30209.510000000017</v>
      </c>
      <c r="K87" s="41">
        <f t="shared" si="68"/>
        <v>95047.611999999979</v>
      </c>
      <c r="L87" s="41">
        <f t="shared" si="69"/>
        <v>26061.441999999999</v>
      </c>
      <c r="M87" s="41">
        <f t="shared" si="70"/>
        <v>6943.7059999999992</v>
      </c>
      <c r="N87" s="41">
        <v>11993.75</v>
      </c>
      <c r="O87" s="41"/>
      <c r="P87" s="144">
        <f t="shared" si="71"/>
        <v>0.84787815432311875</v>
      </c>
      <c r="Q87" s="40">
        <f t="shared" si="72"/>
        <v>170256.02000000002</v>
      </c>
      <c r="R87" s="51">
        <v>144356.35999999999</v>
      </c>
      <c r="S87" s="41">
        <f t="shared" si="73"/>
        <v>25515.022195218724</v>
      </c>
      <c r="T87" s="41">
        <f t="shared" si="74"/>
        <v>80588.793835379896</v>
      </c>
      <c r="U87" s="41">
        <f t="shared" si="75"/>
        <v>22096.927341959006</v>
      </c>
      <c r="V87" s="41">
        <f t="shared" si="76"/>
        <v>5887.4166274423651</v>
      </c>
      <c r="W87" s="51">
        <v>10268.200000000001</v>
      </c>
      <c r="X87" s="51"/>
      <c r="Y87" s="41"/>
      <c r="Z87" s="40">
        <f t="shared" si="77"/>
        <v>144356.36000000002</v>
      </c>
      <c r="AA87" s="54">
        <f t="shared" si="78"/>
        <v>24458.732822661099</v>
      </c>
      <c r="AB87" s="54">
        <f t="shared" si="79"/>
        <v>80588.793835379896</v>
      </c>
      <c r="AC87" s="54">
        <f t="shared" si="80"/>
        <v>22096.927341959006</v>
      </c>
      <c r="AD87" s="54">
        <f t="shared" si="64"/>
        <v>6943.7059999999992</v>
      </c>
      <c r="AE87" s="54">
        <f t="shared" si="81"/>
        <v>10268.200000000001</v>
      </c>
      <c r="AF87" s="54">
        <f t="shared" si="82"/>
        <v>0</v>
      </c>
      <c r="AG87" s="54"/>
      <c r="AH87" s="42">
        <f t="shared" si="65"/>
        <v>144356.36000000002</v>
      </c>
      <c r="AI87" s="56">
        <f t="shared" si="66"/>
        <v>25899.659999999974</v>
      </c>
    </row>
    <row r="88" spans="1:35" x14ac:dyDescent="0.25">
      <c r="A88" s="31" t="s">
        <v>36</v>
      </c>
      <c r="B88" s="75">
        <v>2970.7</v>
      </c>
      <c r="C88" s="33">
        <v>2.35</v>
      </c>
      <c r="D88" s="33">
        <v>10.24</v>
      </c>
      <c r="E88" s="33">
        <v>2.94</v>
      </c>
      <c r="F88" s="35">
        <v>0.77</v>
      </c>
      <c r="G88" s="35">
        <v>1.33</v>
      </c>
      <c r="H88" s="35"/>
      <c r="I88" s="51">
        <v>54482.84</v>
      </c>
      <c r="J88" s="41">
        <f t="shared" si="67"/>
        <v>9090.5149999999994</v>
      </c>
      <c r="K88" s="41">
        <f t="shared" si="68"/>
        <v>30419.967999999997</v>
      </c>
      <c r="L88" s="41">
        <f t="shared" si="69"/>
        <v>8733.8580000000002</v>
      </c>
      <c r="M88" s="41">
        <f t="shared" si="70"/>
        <v>2287.4389999999999</v>
      </c>
      <c r="N88" s="41">
        <v>3951.06</v>
      </c>
      <c r="O88" s="41"/>
      <c r="P88" s="144">
        <f t="shared" si="71"/>
        <v>0.92543505441346308</v>
      </c>
      <c r="Q88" s="40">
        <f t="shared" si="72"/>
        <v>54482.839999999989</v>
      </c>
      <c r="R88" s="51">
        <v>50420.33</v>
      </c>
      <c r="S88" s="41">
        <f t="shared" si="73"/>
        <v>8367.3406697622631</v>
      </c>
      <c r="T88" s="41">
        <f t="shared" si="74"/>
        <v>28151.704741335801</v>
      </c>
      <c r="U88" s="41">
        <f t="shared" si="75"/>
        <v>8082.6183534694601</v>
      </c>
      <c r="V88" s="41">
        <f t="shared" si="76"/>
        <v>2116.8762354324776</v>
      </c>
      <c r="W88" s="51">
        <v>3701.79</v>
      </c>
      <c r="X88" s="51"/>
      <c r="Y88" s="41"/>
      <c r="Z88" s="40">
        <f t="shared" si="77"/>
        <v>50420.33</v>
      </c>
      <c r="AA88" s="54">
        <f t="shared" si="78"/>
        <v>8196.7779051947437</v>
      </c>
      <c r="AB88" s="54">
        <f t="shared" si="79"/>
        <v>28151.704741335801</v>
      </c>
      <c r="AC88" s="54">
        <f t="shared" si="80"/>
        <v>8082.6183534694601</v>
      </c>
      <c r="AD88" s="54">
        <f t="shared" si="64"/>
        <v>2287.4389999999999</v>
      </c>
      <c r="AE88" s="54">
        <f t="shared" si="81"/>
        <v>3701.79</v>
      </c>
      <c r="AF88" s="54">
        <f t="shared" si="82"/>
        <v>0</v>
      </c>
      <c r="AG88" s="54"/>
      <c r="AH88" s="42">
        <f t="shared" si="65"/>
        <v>50420.33</v>
      </c>
      <c r="AI88" s="56">
        <f t="shared" si="66"/>
        <v>4062.5099999999948</v>
      </c>
    </row>
    <row r="89" spans="1:35" x14ac:dyDescent="0.25">
      <c r="A89" s="31">
        <v>8</v>
      </c>
      <c r="B89" s="75">
        <v>11006.5</v>
      </c>
      <c r="C89" s="33">
        <v>2.36</v>
      </c>
      <c r="D89" s="33">
        <v>10.4</v>
      </c>
      <c r="E89" s="33">
        <v>2.6</v>
      </c>
      <c r="F89" s="35">
        <v>0.77</v>
      </c>
      <c r="G89" s="35">
        <v>1.33</v>
      </c>
      <c r="H89" s="35"/>
      <c r="I89" s="51">
        <v>203840.57</v>
      </c>
      <c r="J89" s="41">
        <f t="shared" si="67"/>
        <v>37642.375</v>
      </c>
      <c r="K89" s="41">
        <f t="shared" si="68"/>
        <v>114467.6</v>
      </c>
      <c r="L89" s="41">
        <f t="shared" si="69"/>
        <v>28616.9</v>
      </c>
      <c r="M89" s="41">
        <f t="shared" si="70"/>
        <v>8475.005000000001</v>
      </c>
      <c r="N89" s="41">
        <v>14638.69</v>
      </c>
      <c r="O89" s="41"/>
      <c r="P89" s="144">
        <f t="shared" si="71"/>
        <v>0.85176611309515071</v>
      </c>
      <c r="Q89" s="40">
        <f t="shared" si="72"/>
        <v>203840.57</v>
      </c>
      <c r="R89" s="51">
        <v>173624.49</v>
      </c>
      <c r="S89" s="41">
        <f t="shared" si="73"/>
        <v>32009.139523524922</v>
      </c>
      <c r="T89" s="41">
        <f t="shared" si="74"/>
        <v>97499.622727330483</v>
      </c>
      <c r="U89" s="41">
        <f t="shared" si="75"/>
        <v>24374.905681832621</v>
      </c>
      <c r="V89" s="41">
        <f t="shared" si="76"/>
        <v>7218.7220673119682</v>
      </c>
      <c r="W89" s="51">
        <v>12522.1</v>
      </c>
      <c r="X89" s="51"/>
      <c r="Y89" s="41"/>
      <c r="Z89" s="40">
        <f t="shared" si="77"/>
        <v>173624.49</v>
      </c>
      <c r="AA89" s="54">
        <f t="shared" si="78"/>
        <v>30752.856590836876</v>
      </c>
      <c r="AB89" s="54">
        <f t="shared" si="79"/>
        <v>97499.622727330483</v>
      </c>
      <c r="AC89" s="54">
        <f t="shared" si="80"/>
        <v>24374.905681832621</v>
      </c>
      <c r="AD89" s="54">
        <f t="shared" si="64"/>
        <v>8475.005000000001</v>
      </c>
      <c r="AE89" s="54">
        <f t="shared" si="81"/>
        <v>12522.1</v>
      </c>
      <c r="AF89" s="54">
        <f t="shared" si="82"/>
        <v>0</v>
      </c>
      <c r="AG89" s="54"/>
      <c r="AH89" s="42">
        <f t="shared" si="65"/>
        <v>173624.49</v>
      </c>
      <c r="AI89" s="56">
        <f t="shared" si="66"/>
        <v>30216.080000000016</v>
      </c>
    </row>
    <row r="90" spans="1:35" x14ac:dyDescent="0.25">
      <c r="A90" s="31">
        <v>9</v>
      </c>
      <c r="B90" s="75">
        <v>4225.3999999999996</v>
      </c>
      <c r="C90" s="33">
        <v>2.64</v>
      </c>
      <c r="D90" s="33">
        <v>9.84</v>
      </c>
      <c r="E90" s="33">
        <v>3.97</v>
      </c>
      <c r="F90" s="35">
        <v>0.77</v>
      </c>
      <c r="G90" s="35">
        <v>1.33</v>
      </c>
      <c r="H90" s="35">
        <v>5.51</v>
      </c>
      <c r="I90" s="51">
        <v>108384.72</v>
      </c>
      <c r="J90" s="41">
        <f>I90-K90-L90-M90-N90-O90</f>
        <v>17876.568000000014</v>
      </c>
      <c r="K90" s="41">
        <f t="shared" si="68"/>
        <v>41577.935999999994</v>
      </c>
      <c r="L90" s="41">
        <f t="shared" si="69"/>
        <v>16774.838</v>
      </c>
      <c r="M90" s="41">
        <f t="shared" si="70"/>
        <v>3253.558</v>
      </c>
      <c r="N90" s="41">
        <v>5619.85</v>
      </c>
      <c r="O90" s="41">
        <v>23281.97</v>
      </c>
      <c r="P90" s="144">
        <f t="shared" si="71"/>
        <v>0.96936514667381157</v>
      </c>
      <c r="Q90" s="40">
        <f t="shared" si="72"/>
        <v>108384.72000000002</v>
      </c>
      <c r="R90" s="51">
        <v>105064.37</v>
      </c>
      <c r="S90" s="41">
        <f t="shared" si="73"/>
        <v>16084.998944784475</v>
      </c>
      <c r="T90" s="41">
        <f t="shared" si="74"/>
        <v>40304.202029034343</v>
      </c>
      <c r="U90" s="41">
        <f t="shared" si="75"/>
        <v>16260.943298299428</v>
      </c>
      <c r="V90" s="41">
        <f t="shared" si="76"/>
        <v>3153.8857278817532</v>
      </c>
      <c r="W90" s="51">
        <v>5671.47</v>
      </c>
      <c r="X90" s="51">
        <v>23588.87</v>
      </c>
      <c r="Y90" s="41"/>
      <c r="Z90" s="40">
        <f t="shared" si="77"/>
        <v>105064.37000000001</v>
      </c>
      <c r="AA90" s="54">
        <f t="shared" si="78"/>
        <v>15985.32667266624</v>
      </c>
      <c r="AB90" s="54">
        <f t="shared" si="79"/>
        <v>40304.202029034343</v>
      </c>
      <c r="AC90" s="54">
        <f t="shared" si="80"/>
        <v>16260.943298299428</v>
      </c>
      <c r="AD90" s="54">
        <f t="shared" si="64"/>
        <v>3253.558</v>
      </c>
      <c r="AE90" s="54">
        <f t="shared" si="81"/>
        <v>5671.47</v>
      </c>
      <c r="AF90" s="54">
        <f t="shared" si="82"/>
        <v>23588.87</v>
      </c>
      <c r="AG90" s="54"/>
      <c r="AH90" s="42">
        <f t="shared" si="65"/>
        <v>105064.37000000001</v>
      </c>
      <c r="AI90" s="56">
        <f t="shared" si="66"/>
        <v>3320.3499999999913</v>
      </c>
    </row>
    <row r="91" spans="1:35" x14ac:dyDescent="0.25">
      <c r="A91" s="31">
        <v>10</v>
      </c>
      <c r="B91" s="75">
        <v>4147.5</v>
      </c>
      <c r="C91" s="33">
        <v>2.72</v>
      </c>
      <c r="D91" s="33">
        <v>11.17</v>
      </c>
      <c r="E91" s="33">
        <v>4.38</v>
      </c>
      <c r="F91" s="35">
        <v>0.77</v>
      </c>
      <c r="G91" s="35">
        <v>1.33</v>
      </c>
      <c r="H91" s="35">
        <v>5.51</v>
      </c>
      <c r="I91" s="51">
        <v>114831.62</v>
      </c>
      <c r="J91" s="41">
        <f>I91-K91-L91-M91-N91-O91</f>
        <v>18775.209999999995</v>
      </c>
      <c r="K91" s="41">
        <f t="shared" si="68"/>
        <v>46327.574999999997</v>
      </c>
      <c r="L91" s="41">
        <f t="shared" si="69"/>
        <v>18166.05</v>
      </c>
      <c r="M91" s="41">
        <f t="shared" si="70"/>
        <v>3193.5750000000003</v>
      </c>
      <c r="N91" s="41">
        <v>5516.3</v>
      </c>
      <c r="O91" s="41">
        <v>22852.91</v>
      </c>
      <c r="P91" s="144">
        <f t="shared" si="71"/>
        <v>0.8234674386723797</v>
      </c>
      <c r="Q91" s="40">
        <f t="shared" si="72"/>
        <v>114831.62</v>
      </c>
      <c r="R91" s="51">
        <v>94560.1</v>
      </c>
      <c r="S91" s="41">
        <f t="shared" si="73"/>
        <v>14846.804785094908</v>
      </c>
      <c r="T91" s="41">
        <f t="shared" si="74"/>
        <v>38149.249525152569</v>
      </c>
      <c r="U91" s="41">
        <f t="shared" si="75"/>
        <v>14959.150664294382</v>
      </c>
      <c r="V91" s="41">
        <f t="shared" si="76"/>
        <v>2629.8050254581453</v>
      </c>
      <c r="W91" s="51">
        <v>4654.8100000000004</v>
      </c>
      <c r="X91" s="51">
        <v>19320.28</v>
      </c>
      <c r="Y91" s="41"/>
      <c r="Z91" s="40">
        <f t="shared" si="77"/>
        <v>94560.1</v>
      </c>
      <c r="AA91" s="54">
        <f t="shared" si="78"/>
        <v>14283.034810553057</v>
      </c>
      <c r="AB91" s="54">
        <f t="shared" si="79"/>
        <v>38149.249525152569</v>
      </c>
      <c r="AC91" s="54">
        <f t="shared" si="80"/>
        <v>14959.150664294382</v>
      </c>
      <c r="AD91" s="54">
        <f t="shared" si="64"/>
        <v>3193.5750000000003</v>
      </c>
      <c r="AE91" s="54">
        <f t="shared" si="81"/>
        <v>4654.8100000000004</v>
      </c>
      <c r="AF91" s="54">
        <f t="shared" si="82"/>
        <v>19320.28</v>
      </c>
      <c r="AG91" s="54"/>
      <c r="AH91" s="42">
        <f t="shared" si="65"/>
        <v>94560.1</v>
      </c>
      <c r="AI91" s="56">
        <f t="shared" si="66"/>
        <v>20271.51999999999</v>
      </c>
    </row>
    <row r="92" spans="1:35" x14ac:dyDescent="0.25">
      <c r="A92" s="31">
        <v>11</v>
      </c>
      <c r="B92" s="75">
        <v>4203.1000000000004</v>
      </c>
      <c r="C92" s="33">
        <v>2.69</v>
      </c>
      <c r="D92" s="33">
        <v>10.81</v>
      </c>
      <c r="E92" s="33">
        <v>4.09</v>
      </c>
      <c r="F92" s="35">
        <v>0.77</v>
      </c>
      <c r="G92" s="35">
        <v>1.33</v>
      </c>
      <c r="H92" s="35">
        <v>5.51</v>
      </c>
      <c r="I92" s="51">
        <v>113218.05</v>
      </c>
      <c r="J92" s="41">
        <f>I92-K92-L92-M92-N92-O92</f>
        <v>18605.972999999984</v>
      </c>
      <c r="K92" s="41">
        <f t="shared" si="68"/>
        <v>45435.511000000006</v>
      </c>
      <c r="L92" s="41">
        <f t="shared" si="69"/>
        <v>17190.679</v>
      </c>
      <c r="M92" s="41">
        <f t="shared" si="70"/>
        <v>3236.3870000000002</v>
      </c>
      <c r="N92" s="41">
        <v>5590.35</v>
      </c>
      <c r="O92" s="41">
        <v>23159.15</v>
      </c>
      <c r="P92" s="144">
        <f t="shared" si="71"/>
        <v>0.7623614785804913</v>
      </c>
      <c r="Q92" s="40">
        <f t="shared" si="72"/>
        <v>113218.04999999999</v>
      </c>
      <c r="R92" s="51">
        <v>86313.08</v>
      </c>
      <c r="S92" s="41">
        <f t="shared" si="73"/>
        <v>14292.328415158536</v>
      </c>
      <c r="T92" s="41">
        <f t="shared" si="74"/>
        <v>34638.28334602018</v>
      </c>
      <c r="U92" s="41">
        <f t="shared" si="75"/>
        <v>13105.511460242602</v>
      </c>
      <c r="V92" s="41">
        <f t="shared" si="76"/>
        <v>2467.2967785786805</v>
      </c>
      <c r="W92" s="51">
        <v>4224.59</v>
      </c>
      <c r="X92" s="51">
        <v>17585.07</v>
      </c>
      <c r="Y92" s="41"/>
      <c r="Z92" s="40">
        <f t="shared" si="77"/>
        <v>86313.080000000016</v>
      </c>
      <c r="AA92" s="54">
        <f t="shared" si="78"/>
        <v>13523.238193737227</v>
      </c>
      <c r="AB92" s="54">
        <f t="shared" si="79"/>
        <v>34638.28334602018</v>
      </c>
      <c r="AC92" s="54">
        <f t="shared" si="80"/>
        <v>13105.511460242602</v>
      </c>
      <c r="AD92" s="54">
        <f t="shared" si="64"/>
        <v>3236.3870000000002</v>
      </c>
      <c r="AE92" s="54">
        <f t="shared" si="81"/>
        <v>4224.59</v>
      </c>
      <c r="AF92" s="54">
        <f t="shared" si="82"/>
        <v>17585.07</v>
      </c>
      <c r="AG92" s="54"/>
      <c r="AH92" s="42">
        <f t="shared" si="65"/>
        <v>86313.080000000016</v>
      </c>
      <c r="AI92" s="56">
        <f t="shared" si="66"/>
        <v>26904.969999999987</v>
      </c>
    </row>
    <row r="93" spans="1:35" x14ac:dyDescent="0.25">
      <c r="A93" s="31">
        <v>12</v>
      </c>
      <c r="B93" s="75">
        <v>8010.6</v>
      </c>
      <c r="C93" s="33">
        <v>2.35</v>
      </c>
      <c r="D93" s="33">
        <v>9.5299999999999994</v>
      </c>
      <c r="E93" s="33">
        <v>3.36</v>
      </c>
      <c r="F93" s="35">
        <v>0.77</v>
      </c>
      <c r="G93" s="35">
        <v>1.33</v>
      </c>
      <c r="H93" s="35"/>
      <c r="I93" s="51">
        <v>146274.16</v>
      </c>
      <c r="J93" s="41">
        <f t="shared" si="67"/>
        <v>26195.154000000002</v>
      </c>
      <c r="K93" s="41">
        <f t="shared" si="68"/>
        <v>76341.017999999996</v>
      </c>
      <c r="L93" s="41">
        <f t="shared" si="69"/>
        <v>26915.616000000002</v>
      </c>
      <c r="M93" s="41">
        <f t="shared" si="70"/>
        <v>6168.1620000000003</v>
      </c>
      <c r="N93" s="41">
        <v>10654.21</v>
      </c>
      <c r="O93" s="41"/>
      <c r="P93" s="144">
        <f t="shared" si="71"/>
        <v>0.86457744826564031</v>
      </c>
      <c r="Q93" s="40">
        <f t="shared" si="72"/>
        <v>146274.16</v>
      </c>
      <c r="R93" s="51">
        <v>126465.34</v>
      </c>
      <c r="S93" s="41">
        <f t="shared" si="73"/>
        <v>22571.079097331749</v>
      </c>
      <c r="T93" s="41">
        <f t="shared" si="74"/>
        <v>66002.722540441318</v>
      </c>
      <c r="U93" s="41">
        <f t="shared" si="75"/>
        <v>23270.634599777841</v>
      </c>
      <c r="V93" s="41">
        <f t="shared" si="76"/>
        <v>5332.8537624490891</v>
      </c>
      <c r="W93" s="51">
        <v>9288.0499999999993</v>
      </c>
      <c r="X93" s="51"/>
      <c r="Y93" s="41"/>
      <c r="Z93" s="40">
        <f t="shared" si="77"/>
        <v>126465.34</v>
      </c>
      <c r="AA93" s="54">
        <f t="shared" si="78"/>
        <v>21735.770859780838</v>
      </c>
      <c r="AB93" s="54">
        <f t="shared" si="79"/>
        <v>66002.722540441318</v>
      </c>
      <c r="AC93" s="54">
        <f t="shared" si="80"/>
        <v>23270.634599777841</v>
      </c>
      <c r="AD93" s="54">
        <f t="shared" si="64"/>
        <v>6168.1620000000003</v>
      </c>
      <c r="AE93" s="54">
        <f t="shared" si="81"/>
        <v>9288.0499999999993</v>
      </c>
      <c r="AF93" s="54">
        <f t="shared" si="82"/>
        <v>0</v>
      </c>
      <c r="AG93" s="54"/>
      <c r="AH93" s="42">
        <f t="shared" si="65"/>
        <v>126465.34</v>
      </c>
      <c r="AI93" s="56">
        <f t="shared" si="66"/>
        <v>19808.820000000007</v>
      </c>
    </row>
    <row r="94" spans="1:35" x14ac:dyDescent="0.25">
      <c r="A94" s="31">
        <v>16</v>
      </c>
      <c r="B94" s="75">
        <v>7003.3</v>
      </c>
      <c r="C94" s="33">
        <v>2.58</v>
      </c>
      <c r="D94" s="33">
        <v>10.53</v>
      </c>
      <c r="E94" s="33">
        <v>2.87</v>
      </c>
      <c r="F94" s="35">
        <v>0.77</v>
      </c>
      <c r="G94" s="35">
        <v>1.33</v>
      </c>
      <c r="H94" s="35"/>
      <c r="I94" s="51">
        <v>132642.65</v>
      </c>
      <c r="J94" s="41">
        <f t="shared" si="67"/>
        <v>24091.488999999994</v>
      </c>
      <c r="K94" s="41">
        <f t="shared" si="68"/>
        <v>73744.748999999996</v>
      </c>
      <c r="L94" s="41">
        <f t="shared" si="69"/>
        <v>20099.471000000001</v>
      </c>
      <c r="M94" s="41">
        <f t="shared" si="70"/>
        <v>5392.5410000000002</v>
      </c>
      <c r="N94" s="41">
        <v>9314.4</v>
      </c>
      <c r="O94" s="41"/>
      <c r="P94" s="144">
        <f t="shared" si="71"/>
        <v>0.81587528596571313</v>
      </c>
      <c r="Q94" s="40">
        <f t="shared" si="72"/>
        <v>132642.65</v>
      </c>
      <c r="R94" s="51">
        <v>108219.86</v>
      </c>
      <c r="S94" s="41">
        <f t="shared" si="73"/>
        <v>19572.27924081387</v>
      </c>
      <c r="T94" s="41">
        <f t="shared" si="74"/>
        <v>60166.518178844737</v>
      </c>
      <c r="U94" s="41">
        <f t="shared" si="75"/>
        <v>16398.661649884558</v>
      </c>
      <c r="V94" s="41">
        <f t="shared" si="76"/>
        <v>4399.6409304568324</v>
      </c>
      <c r="W94" s="51">
        <v>7682.76</v>
      </c>
      <c r="X94" s="51"/>
      <c r="Y94" s="41"/>
      <c r="Z94" s="40">
        <f t="shared" si="77"/>
        <v>108219.85999999999</v>
      </c>
      <c r="AA94" s="54">
        <f t="shared" si="78"/>
        <v>18579.379171270702</v>
      </c>
      <c r="AB94" s="54">
        <f t="shared" si="79"/>
        <v>60166.518178844737</v>
      </c>
      <c r="AC94" s="54">
        <f t="shared" si="80"/>
        <v>16398.661649884558</v>
      </c>
      <c r="AD94" s="54">
        <f t="shared" si="64"/>
        <v>5392.5410000000002</v>
      </c>
      <c r="AE94" s="54">
        <f t="shared" si="81"/>
        <v>7682.76</v>
      </c>
      <c r="AF94" s="54">
        <f t="shared" si="82"/>
        <v>0</v>
      </c>
      <c r="AG94" s="54"/>
      <c r="AH94" s="42">
        <f t="shared" si="65"/>
        <v>108219.85999999999</v>
      </c>
      <c r="AI94" s="56">
        <f t="shared" si="66"/>
        <v>24422.790000000008</v>
      </c>
    </row>
    <row r="95" spans="1:35" x14ac:dyDescent="0.25">
      <c r="A95" s="31">
        <v>17</v>
      </c>
      <c r="B95" s="139">
        <v>1947.3</v>
      </c>
      <c r="C95" s="33">
        <v>2.44</v>
      </c>
      <c r="D95" s="33">
        <v>12.95</v>
      </c>
      <c r="E95" s="33">
        <v>2.79</v>
      </c>
      <c r="F95" s="35">
        <v>0.77</v>
      </c>
      <c r="G95" s="35"/>
      <c r="H95" s="35"/>
      <c r="I95" s="51">
        <v>38050.239999999998</v>
      </c>
      <c r="J95" s="41">
        <f>I95-K95-L95-M95-N95</f>
        <v>5900.3170000000018</v>
      </c>
      <c r="K95" s="41">
        <f t="shared" si="68"/>
        <v>25217.534999999996</v>
      </c>
      <c r="L95" s="41">
        <f t="shared" si="69"/>
        <v>5432.9669999999996</v>
      </c>
      <c r="M95" s="41">
        <f t="shared" si="70"/>
        <v>1499.421</v>
      </c>
      <c r="N95" s="41">
        <v>0</v>
      </c>
      <c r="O95" s="41"/>
      <c r="P95" s="144">
        <f t="shared" si="71"/>
        <v>0.31212207859924146</v>
      </c>
      <c r="Q95" s="40">
        <f t="shared" si="72"/>
        <v>38050.239999999998</v>
      </c>
      <c r="R95" s="51">
        <v>11876.32</v>
      </c>
      <c r="S95" s="41">
        <f t="shared" si="73"/>
        <v>1841.61920643444</v>
      </c>
      <c r="T95" s="41">
        <f t="shared" si="74"/>
        <v>7870.9494413491211</v>
      </c>
      <c r="U95" s="41">
        <f t="shared" si="75"/>
        <v>1695.7489530010851</v>
      </c>
      <c r="V95" s="41">
        <f t="shared" si="76"/>
        <v>468.00239921535325</v>
      </c>
      <c r="W95" s="51">
        <v>0</v>
      </c>
      <c r="X95" s="51"/>
      <c r="Y95" s="41"/>
      <c r="Z95" s="40">
        <f t="shared" si="77"/>
        <v>11876.319999999998</v>
      </c>
      <c r="AA95" s="54">
        <f t="shared" si="78"/>
        <v>810.20060564979212</v>
      </c>
      <c r="AB95" s="54">
        <f t="shared" si="79"/>
        <v>7870.9494413491211</v>
      </c>
      <c r="AC95" s="54">
        <f t="shared" si="80"/>
        <v>1695.7489530010851</v>
      </c>
      <c r="AD95" s="54">
        <f t="shared" si="64"/>
        <v>1499.421</v>
      </c>
      <c r="AE95" s="54">
        <f t="shared" si="81"/>
        <v>0</v>
      </c>
      <c r="AF95" s="54">
        <f t="shared" si="82"/>
        <v>0</v>
      </c>
      <c r="AG95" s="54"/>
      <c r="AH95" s="42">
        <f t="shared" ref="AH95" si="83">SUM(AA95:AG95)</f>
        <v>11876.319999999998</v>
      </c>
      <c r="AI95" s="56">
        <f t="shared" si="66"/>
        <v>26173.919999999998</v>
      </c>
    </row>
    <row r="96" spans="1:35" x14ac:dyDescent="0.25">
      <c r="A96" s="32" t="s">
        <v>37</v>
      </c>
      <c r="B96" s="53">
        <f>SUM(B84:B95)</f>
        <v>77349.900000000009</v>
      </c>
      <c r="C96" s="33"/>
      <c r="D96" s="34"/>
      <c r="E96" s="34"/>
      <c r="F96" s="35"/>
      <c r="G96" s="35"/>
      <c r="H96" s="35"/>
      <c r="I96" s="43">
        <f>SUM(I84:I95)</f>
        <v>1550324.0499999996</v>
      </c>
      <c r="J96" s="43">
        <f t="shared" ref="J96:O96" si="84">SUM(J84:J95)</f>
        <v>275041.37599999993</v>
      </c>
      <c r="K96" s="43">
        <f t="shared" si="84"/>
        <v>796738.93200000003</v>
      </c>
      <c r="L96" s="43">
        <f t="shared" si="84"/>
        <v>249414.30899999998</v>
      </c>
      <c r="M96" s="43">
        <f t="shared" si="84"/>
        <v>59559.422999999995</v>
      </c>
      <c r="N96" s="43">
        <f t="shared" si="84"/>
        <v>100275.98000000001</v>
      </c>
      <c r="O96" s="43">
        <f t="shared" si="84"/>
        <v>69294.03</v>
      </c>
      <c r="P96" s="144">
        <f t="shared" si="71"/>
        <v>0.83975792673796201</v>
      </c>
      <c r="Q96" s="40">
        <f t="shared" si="72"/>
        <v>1550324.0499999998</v>
      </c>
      <c r="R96" s="43">
        <f>SUM(R84:R95)</f>
        <v>1301896.9100000001</v>
      </c>
      <c r="S96" s="43">
        <f t="shared" ref="S96:X96" si="85">SUM(S84:S95)</f>
        <v>229236.82265038838</v>
      </c>
      <c r="T96" s="43">
        <f t="shared" si="85"/>
        <v>665945.05703839101</v>
      </c>
      <c r="U96" s="43">
        <f t="shared" si="85"/>
        <v>209749.78422741723</v>
      </c>
      <c r="V96" s="43">
        <f t="shared" si="85"/>
        <v>50007.886083803343</v>
      </c>
      <c r="W96" s="43">
        <f t="shared" si="85"/>
        <v>86463.14</v>
      </c>
      <c r="X96" s="43">
        <f t="shared" si="85"/>
        <v>60494.219999999994</v>
      </c>
      <c r="Y96" s="41"/>
      <c r="Z96" s="40">
        <f t="shared" si="77"/>
        <v>1301896.9099999999</v>
      </c>
      <c r="AA96" s="100">
        <f t="shared" ref="AA96:AF96" si="86">SUM(AA84:AA94)</f>
        <v>218875.08512854192</v>
      </c>
      <c r="AB96" s="100">
        <f t="shared" si="86"/>
        <v>658074.10759704188</v>
      </c>
      <c r="AC96" s="100">
        <f t="shared" si="86"/>
        <v>208054.03527441615</v>
      </c>
      <c r="AD96" s="100">
        <f t="shared" si="86"/>
        <v>58060.001999999993</v>
      </c>
      <c r="AE96" s="100">
        <f t="shared" si="86"/>
        <v>86463.14</v>
      </c>
      <c r="AF96" s="100">
        <f t="shared" si="86"/>
        <v>60494.219999999994</v>
      </c>
      <c r="AG96" s="101"/>
      <c r="AH96" s="102">
        <f>SUM(AH84:AH94)</f>
        <v>1290020.5899999999</v>
      </c>
      <c r="AI96" s="103">
        <f>SUM(AI84:AI94)</f>
        <v>222253.21999999994</v>
      </c>
    </row>
    <row r="97" spans="1:36" x14ac:dyDescent="0.25">
      <c r="A97" s="6" t="s">
        <v>56</v>
      </c>
      <c r="B97" s="37"/>
      <c r="C97" s="7"/>
      <c r="D97" s="24"/>
      <c r="E97" s="24"/>
      <c r="F97" s="24"/>
      <c r="G97" s="25"/>
      <c r="H97" s="25"/>
      <c r="I97" s="85"/>
      <c r="J97" s="85"/>
      <c r="K97" s="85"/>
      <c r="L97" s="85"/>
      <c r="M97" s="85"/>
      <c r="N97" s="85"/>
      <c r="O97" s="86"/>
      <c r="P97" s="146"/>
      <c r="Q97" s="87"/>
      <c r="R97" s="85"/>
      <c r="S97" s="85"/>
      <c r="T97" s="85"/>
      <c r="U97" s="85"/>
      <c r="V97" s="85"/>
      <c r="W97" s="85"/>
      <c r="X97" s="86"/>
      <c r="Y97" s="86"/>
      <c r="Z97" s="29"/>
      <c r="AA97" s="29"/>
      <c r="AB97" s="29"/>
      <c r="AC97" s="29"/>
      <c r="AD97" s="29"/>
      <c r="AE97" s="29"/>
      <c r="AF97" s="29"/>
      <c r="AG97" s="29"/>
      <c r="AH97" s="30"/>
      <c r="AI97" s="36"/>
      <c r="AJ97" s="65"/>
    </row>
    <row r="98" spans="1:36" x14ac:dyDescent="0.25">
      <c r="A98" s="31">
        <v>1</v>
      </c>
      <c r="B98" s="38">
        <v>3665.5</v>
      </c>
      <c r="C98" s="33">
        <v>2.96</v>
      </c>
      <c r="D98" s="33">
        <v>12.5</v>
      </c>
      <c r="E98" s="33">
        <v>9.56</v>
      </c>
      <c r="F98" s="35">
        <v>0.77</v>
      </c>
      <c r="G98" s="35">
        <v>1.33</v>
      </c>
      <c r="H98" s="35"/>
      <c r="I98" s="51">
        <v>104356.78</v>
      </c>
      <c r="J98" s="41">
        <f t="shared" ref="J98:J103" si="87">I98-K98-L98-M98-N98</f>
        <v>15798.314999999997</v>
      </c>
      <c r="K98" s="41">
        <f>B98*D98</f>
        <v>45818.75</v>
      </c>
      <c r="L98" s="41">
        <f>E98*B98</f>
        <v>35042.18</v>
      </c>
      <c r="M98" s="41">
        <f>F98*B98</f>
        <v>2822.4349999999999</v>
      </c>
      <c r="N98" s="41">
        <v>4875.1000000000004</v>
      </c>
      <c r="O98" s="41"/>
      <c r="P98" s="144">
        <f t="shared" si="71"/>
        <v>0.9172303898223001</v>
      </c>
      <c r="Q98" s="40">
        <f>J98+K98+L98+M98+N98+O98</f>
        <v>104356.78</v>
      </c>
      <c r="R98" s="51">
        <v>95719.21</v>
      </c>
      <c r="S98" s="41">
        <f>R98-T98-U98-V98-W98-X98</f>
        <v>14442.914499408183</v>
      </c>
      <c r="T98" s="41">
        <f>P98*K98</f>
        <v>42026.34992367051</v>
      </c>
      <c r="U98" s="41">
        <f>L98*P98</f>
        <v>32141.752421623209</v>
      </c>
      <c r="V98" s="41">
        <f t="shared" ref="V98:V113" si="88">P98*M98</f>
        <v>2588.8231552981033</v>
      </c>
      <c r="W98" s="51">
        <v>4519.37</v>
      </c>
      <c r="X98" s="51"/>
      <c r="Y98" s="41"/>
      <c r="Z98" s="40">
        <f>SUM(S98:Y98)</f>
        <v>95719.21</v>
      </c>
      <c r="AA98" s="54">
        <f t="shared" ref="AA98:AA113" si="89">Z98-AF98-AE98-AD98-AC98-AB98</f>
        <v>14209.302654706291</v>
      </c>
      <c r="AB98" s="54">
        <f t="shared" ref="AB98:AB113" si="90">T98</f>
        <v>42026.34992367051</v>
      </c>
      <c r="AC98" s="54">
        <f t="shared" ref="AC98:AC113" si="91">U98</f>
        <v>32141.752421623209</v>
      </c>
      <c r="AD98" s="54">
        <f t="shared" ref="AD98:AD113" si="92">M98</f>
        <v>2822.4349999999999</v>
      </c>
      <c r="AE98" s="54">
        <f t="shared" ref="AE98:AE113" si="93">W98</f>
        <v>4519.37</v>
      </c>
      <c r="AF98" s="54">
        <f t="shared" ref="AF98:AF113" si="94">X98</f>
        <v>0</v>
      </c>
      <c r="AG98" s="54"/>
      <c r="AH98" s="42">
        <f t="shared" ref="AH98:AH113" si="95">SUM(AA98:AG98)</f>
        <v>95719.21</v>
      </c>
      <c r="AI98" s="56">
        <f t="shared" ref="AI98:AI113" si="96">I98-Z98</f>
        <v>8637.5699999999924</v>
      </c>
      <c r="AJ98" s="65"/>
    </row>
    <row r="99" spans="1:36" x14ac:dyDescent="0.25">
      <c r="A99" s="31">
        <v>2</v>
      </c>
      <c r="B99" s="38">
        <v>1470.6</v>
      </c>
      <c r="C99" s="33">
        <v>2.62</v>
      </c>
      <c r="D99" s="33">
        <v>10.84</v>
      </c>
      <c r="E99" s="33">
        <v>2.4</v>
      </c>
      <c r="F99" s="35">
        <v>0.77</v>
      </c>
      <c r="G99" s="35">
        <v>1.33</v>
      </c>
      <c r="H99" s="35"/>
      <c r="I99" s="51">
        <v>27529.599999999999</v>
      </c>
      <c r="J99" s="41">
        <f t="shared" si="87"/>
        <v>4970.6040000000003</v>
      </c>
      <c r="K99" s="41">
        <f t="shared" ref="K99:K113" si="97">B99*D99</f>
        <v>15941.303999999998</v>
      </c>
      <c r="L99" s="41">
        <f t="shared" ref="L99:L113" si="98">E99*B99</f>
        <v>3529.4399999999996</v>
      </c>
      <c r="M99" s="41">
        <f t="shared" ref="M99:M113" si="99">F99*B99</f>
        <v>1132.3619999999999</v>
      </c>
      <c r="N99" s="41">
        <v>1955.89</v>
      </c>
      <c r="O99" s="41"/>
      <c r="P99" s="144">
        <f t="shared" si="71"/>
        <v>0.58310872660699764</v>
      </c>
      <c r="Q99" s="40">
        <f t="shared" ref="Q99:Q114" si="100">J99+K99+L99+M99+N99+O99</f>
        <v>27529.599999999999</v>
      </c>
      <c r="R99" s="51">
        <v>16052.75</v>
      </c>
      <c r="S99" s="41">
        <f t="shared" ref="S99:S113" si="101">R99-T99-U99-V99-W99-X99</f>
        <v>2888.0490961910077</v>
      </c>
      <c r="T99" s="41">
        <f t="shared" ref="T99:T113" si="102">P99*K99</f>
        <v>9295.5134758950371</v>
      </c>
      <c r="U99" s="41">
        <f t="shared" ref="U99:U113" si="103">L99*P99</f>
        <v>2058.0472640358016</v>
      </c>
      <c r="V99" s="41">
        <f t="shared" si="88"/>
        <v>660.29016387815295</v>
      </c>
      <c r="W99" s="51">
        <v>1150.8499999999999</v>
      </c>
      <c r="X99" s="51"/>
      <c r="Y99" s="41"/>
      <c r="Z99" s="40">
        <f t="shared" ref="Z99:Z113" si="104">SUM(S99:Y99)</f>
        <v>16052.75</v>
      </c>
      <c r="AA99" s="54">
        <f t="shared" si="89"/>
        <v>2415.9772600691613</v>
      </c>
      <c r="AB99" s="54">
        <f t="shared" si="90"/>
        <v>9295.5134758950371</v>
      </c>
      <c r="AC99" s="54">
        <f t="shared" si="91"/>
        <v>2058.0472640358016</v>
      </c>
      <c r="AD99" s="54">
        <f t="shared" si="92"/>
        <v>1132.3619999999999</v>
      </c>
      <c r="AE99" s="54">
        <f t="shared" si="93"/>
        <v>1150.8499999999999</v>
      </c>
      <c r="AF99" s="54">
        <f t="shared" si="94"/>
        <v>0</v>
      </c>
      <c r="AG99" s="54"/>
      <c r="AH99" s="42">
        <f t="shared" si="95"/>
        <v>16052.75</v>
      </c>
      <c r="AI99" s="56">
        <f t="shared" si="96"/>
        <v>11476.849999999999</v>
      </c>
      <c r="AJ99" s="65"/>
    </row>
    <row r="100" spans="1:36" x14ac:dyDescent="0.25">
      <c r="A100" s="31">
        <v>3</v>
      </c>
      <c r="B100" s="38">
        <v>1474.6</v>
      </c>
      <c r="C100" s="33">
        <v>2.34</v>
      </c>
      <c r="D100" s="33">
        <v>10.83</v>
      </c>
      <c r="E100" s="33">
        <v>2.15</v>
      </c>
      <c r="F100" s="35">
        <v>0.77</v>
      </c>
      <c r="G100" s="35">
        <v>1.33</v>
      </c>
      <c r="H100" s="35"/>
      <c r="I100" s="51">
        <v>26808.22</v>
      </c>
      <c r="J100" s="41">
        <f t="shared" si="87"/>
        <v>4571.2500000000018</v>
      </c>
      <c r="K100" s="41">
        <f t="shared" si="97"/>
        <v>15969.918</v>
      </c>
      <c r="L100" s="41">
        <f t="shared" si="98"/>
        <v>3170.39</v>
      </c>
      <c r="M100" s="41">
        <f t="shared" si="99"/>
        <v>1135.442</v>
      </c>
      <c r="N100" s="41">
        <v>1961.22</v>
      </c>
      <c r="O100" s="41"/>
      <c r="P100" s="144">
        <f t="shared" si="71"/>
        <v>1.0140747875092042</v>
      </c>
      <c r="Q100" s="40">
        <f t="shared" si="100"/>
        <v>26808.22</v>
      </c>
      <c r="R100" s="51">
        <v>27185.54</v>
      </c>
      <c r="S100" s="41">
        <f t="shared" si="101"/>
        <v>4612.9431271602543</v>
      </c>
      <c r="T100" s="41">
        <f t="shared" si="102"/>
        <v>16194.691202389415</v>
      </c>
      <c r="U100" s="41">
        <f t="shared" si="103"/>
        <v>3215.0125655713059</v>
      </c>
      <c r="V100" s="41">
        <f t="shared" si="88"/>
        <v>1151.4231048790259</v>
      </c>
      <c r="W100" s="51">
        <v>2011.47</v>
      </c>
      <c r="X100" s="51"/>
      <c r="Y100" s="41"/>
      <c r="Z100" s="40">
        <f t="shared" si="104"/>
        <v>27185.54</v>
      </c>
      <c r="AA100" s="54">
        <f t="shared" si="89"/>
        <v>4628.9242320392805</v>
      </c>
      <c r="AB100" s="54">
        <f t="shared" si="90"/>
        <v>16194.691202389415</v>
      </c>
      <c r="AC100" s="54">
        <f t="shared" si="91"/>
        <v>3215.0125655713059</v>
      </c>
      <c r="AD100" s="54">
        <f t="shared" si="92"/>
        <v>1135.442</v>
      </c>
      <c r="AE100" s="54">
        <f t="shared" si="93"/>
        <v>2011.47</v>
      </c>
      <c r="AF100" s="54">
        <f t="shared" si="94"/>
        <v>0</v>
      </c>
      <c r="AG100" s="54"/>
      <c r="AH100" s="42">
        <f t="shared" si="95"/>
        <v>27185.54</v>
      </c>
      <c r="AI100" s="56">
        <f t="shared" si="96"/>
        <v>-377.31999999999971</v>
      </c>
      <c r="AJ100" s="65"/>
    </row>
    <row r="101" spans="1:36" x14ac:dyDescent="0.25">
      <c r="A101" s="31">
        <v>4</v>
      </c>
      <c r="B101" s="38">
        <v>1465.7</v>
      </c>
      <c r="C101" s="33">
        <v>2.5499999999999998</v>
      </c>
      <c r="D101" s="33">
        <v>10.88</v>
      </c>
      <c r="E101" s="33">
        <v>1.98</v>
      </c>
      <c r="F101" s="35">
        <v>0.77</v>
      </c>
      <c r="G101" s="35">
        <v>1.33</v>
      </c>
      <c r="H101" s="35"/>
      <c r="I101" s="51">
        <v>26793.03</v>
      </c>
      <c r="J101" s="41">
        <f t="shared" si="87"/>
        <v>4866.1289999999963</v>
      </c>
      <c r="K101" s="41">
        <f t="shared" si="97"/>
        <v>15946.816000000003</v>
      </c>
      <c r="L101" s="41">
        <f t="shared" si="98"/>
        <v>2902.0860000000002</v>
      </c>
      <c r="M101" s="41">
        <f t="shared" si="99"/>
        <v>1128.5890000000002</v>
      </c>
      <c r="N101" s="41">
        <v>1949.41</v>
      </c>
      <c r="O101" s="41"/>
      <c r="P101" s="144">
        <f t="shared" si="71"/>
        <v>1.0120800073750524</v>
      </c>
      <c r="Q101" s="40">
        <f t="shared" si="100"/>
        <v>26793.03</v>
      </c>
      <c r="R101" s="51">
        <v>27116.69</v>
      </c>
      <c r="S101" s="41">
        <f t="shared" si="101"/>
        <v>4900.5507613849531</v>
      </c>
      <c r="T101" s="41">
        <f t="shared" si="102"/>
        <v>16139.453654888606</v>
      </c>
      <c r="U101" s="41">
        <f t="shared" si="103"/>
        <v>2937.1432202830365</v>
      </c>
      <c r="V101" s="41">
        <f t="shared" si="88"/>
        <v>1142.2223634434033</v>
      </c>
      <c r="W101" s="51">
        <v>1997.32</v>
      </c>
      <c r="X101" s="51"/>
      <c r="Y101" s="41"/>
      <c r="Z101" s="40">
        <f t="shared" si="104"/>
        <v>27116.69</v>
      </c>
      <c r="AA101" s="54">
        <f t="shared" si="89"/>
        <v>4914.1841248283563</v>
      </c>
      <c r="AB101" s="54">
        <f t="shared" si="90"/>
        <v>16139.453654888606</v>
      </c>
      <c r="AC101" s="54">
        <f t="shared" si="91"/>
        <v>2937.1432202830365</v>
      </c>
      <c r="AD101" s="54">
        <f t="shared" si="92"/>
        <v>1128.5890000000002</v>
      </c>
      <c r="AE101" s="54">
        <f t="shared" si="93"/>
        <v>1997.32</v>
      </c>
      <c r="AF101" s="54">
        <f t="shared" si="94"/>
        <v>0</v>
      </c>
      <c r="AG101" s="54"/>
      <c r="AH101" s="42">
        <f t="shared" si="95"/>
        <v>27116.69</v>
      </c>
      <c r="AI101" s="56">
        <f t="shared" si="96"/>
        <v>-323.65999999999985</v>
      </c>
      <c r="AJ101" s="65"/>
    </row>
    <row r="102" spans="1:36" x14ac:dyDescent="0.25">
      <c r="A102" s="31">
        <v>5</v>
      </c>
      <c r="B102" s="38">
        <v>8489.5</v>
      </c>
      <c r="C102" s="33">
        <v>2.59</v>
      </c>
      <c r="D102" s="33">
        <v>9.85</v>
      </c>
      <c r="E102" s="33">
        <v>3.45</v>
      </c>
      <c r="F102" s="35">
        <v>0.77</v>
      </c>
      <c r="G102" s="35">
        <v>1.33</v>
      </c>
      <c r="H102" s="35"/>
      <c r="I102" s="51">
        <v>159093.32</v>
      </c>
      <c r="J102" s="41">
        <f t="shared" si="87"/>
        <v>28354.965000000007</v>
      </c>
      <c r="K102" s="41">
        <f t="shared" si="97"/>
        <v>83621.574999999997</v>
      </c>
      <c r="L102" s="41">
        <f t="shared" si="98"/>
        <v>29288.775000000001</v>
      </c>
      <c r="M102" s="41">
        <f t="shared" si="99"/>
        <v>6536.915</v>
      </c>
      <c r="N102" s="41">
        <v>11291.09</v>
      </c>
      <c r="O102" s="41"/>
      <c r="P102" s="144">
        <f t="shared" si="71"/>
        <v>0.82119337254386293</v>
      </c>
      <c r="Q102" s="40">
        <f t="shared" si="100"/>
        <v>159093.32</v>
      </c>
      <c r="R102" s="51">
        <v>130646.38</v>
      </c>
      <c r="S102" s="41">
        <f t="shared" si="101"/>
        <v>23164.767613509488</v>
      </c>
      <c r="T102" s="41">
        <f t="shared" si="102"/>
        <v>68669.483191679567</v>
      </c>
      <c r="U102" s="41">
        <f t="shared" si="103"/>
        <v>24051.747919928381</v>
      </c>
      <c r="V102" s="41">
        <f t="shared" si="88"/>
        <v>5368.0712748825654</v>
      </c>
      <c r="W102" s="51">
        <v>9392.31</v>
      </c>
      <c r="X102" s="51"/>
      <c r="Y102" s="41"/>
      <c r="Z102" s="40">
        <f t="shared" si="104"/>
        <v>130646.37999999999</v>
      </c>
      <c r="AA102" s="54">
        <f t="shared" si="89"/>
        <v>21995.923888392048</v>
      </c>
      <c r="AB102" s="54">
        <f t="shared" si="90"/>
        <v>68669.483191679567</v>
      </c>
      <c r="AC102" s="54">
        <f t="shared" si="91"/>
        <v>24051.747919928381</v>
      </c>
      <c r="AD102" s="54">
        <f t="shared" si="92"/>
        <v>6536.915</v>
      </c>
      <c r="AE102" s="54">
        <f t="shared" si="93"/>
        <v>9392.31</v>
      </c>
      <c r="AF102" s="54">
        <f t="shared" si="94"/>
        <v>0</v>
      </c>
      <c r="AG102" s="54"/>
      <c r="AH102" s="42">
        <f t="shared" si="95"/>
        <v>130646.37999999999</v>
      </c>
      <c r="AI102" s="56">
        <f t="shared" si="96"/>
        <v>28446.940000000017</v>
      </c>
      <c r="AJ102" s="65"/>
    </row>
    <row r="103" spans="1:36" x14ac:dyDescent="0.25">
      <c r="A103" s="31">
        <v>6</v>
      </c>
      <c r="B103" s="38">
        <v>10701.3</v>
      </c>
      <c r="C103" s="33">
        <v>2.33</v>
      </c>
      <c r="D103" s="33">
        <v>10.08</v>
      </c>
      <c r="E103" s="33">
        <v>2.48</v>
      </c>
      <c r="F103" s="35">
        <v>0.77</v>
      </c>
      <c r="G103" s="35">
        <v>1.33</v>
      </c>
      <c r="H103" s="35"/>
      <c r="I103" s="51">
        <v>190055.28</v>
      </c>
      <c r="J103" s="41">
        <f t="shared" si="87"/>
        <v>33174.190999999999</v>
      </c>
      <c r="K103" s="41">
        <f t="shared" si="97"/>
        <v>107869.10399999999</v>
      </c>
      <c r="L103" s="41">
        <f t="shared" si="98"/>
        <v>26539.223999999998</v>
      </c>
      <c r="M103" s="41">
        <f t="shared" si="99"/>
        <v>8240.0010000000002</v>
      </c>
      <c r="N103" s="41">
        <v>14232.76</v>
      </c>
      <c r="O103" s="41"/>
      <c r="P103" s="144">
        <f t="shared" si="71"/>
        <v>0.88930873164902347</v>
      </c>
      <c r="Q103" s="40">
        <f t="shared" si="100"/>
        <v>190055.27999999997</v>
      </c>
      <c r="R103" s="51">
        <v>169017.82</v>
      </c>
      <c r="S103" s="41">
        <f t="shared" si="101"/>
        <v>29352.095465157399</v>
      </c>
      <c r="T103" s="41">
        <f t="shared" si="102"/>
        <v>95928.936062356603</v>
      </c>
      <c r="U103" s="41">
        <f t="shared" si="103"/>
        <v>23601.56363438932</v>
      </c>
      <c r="V103" s="41">
        <f t="shared" si="88"/>
        <v>7327.9048380966851</v>
      </c>
      <c r="W103" s="51">
        <v>12807.32</v>
      </c>
      <c r="X103" s="51"/>
      <c r="Y103" s="41"/>
      <c r="Z103" s="40">
        <f t="shared" si="104"/>
        <v>169017.82</v>
      </c>
      <c r="AA103" s="54">
        <f t="shared" si="89"/>
        <v>28439.999303254095</v>
      </c>
      <c r="AB103" s="54">
        <f t="shared" si="90"/>
        <v>95928.936062356603</v>
      </c>
      <c r="AC103" s="54">
        <f t="shared" si="91"/>
        <v>23601.56363438932</v>
      </c>
      <c r="AD103" s="54">
        <f t="shared" si="92"/>
        <v>8240.0010000000002</v>
      </c>
      <c r="AE103" s="54">
        <f t="shared" si="93"/>
        <v>12807.32</v>
      </c>
      <c r="AF103" s="54">
        <f t="shared" si="94"/>
        <v>0</v>
      </c>
      <c r="AG103" s="54"/>
      <c r="AH103" s="42">
        <f t="shared" si="95"/>
        <v>169017.82</v>
      </c>
      <c r="AI103" s="56">
        <f t="shared" si="96"/>
        <v>21037.459999999992</v>
      </c>
      <c r="AJ103" s="65"/>
    </row>
    <row r="104" spans="1:36" x14ac:dyDescent="0.25">
      <c r="A104" s="31">
        <v>7</v>
      </c>
      <c r="B104" s="38">
        <v>4988.2</v>
      </c>
      <c r="C104" s="33">
        <v>2.59</v>
      </c>
      <c r="D104" s="33">
        <v>10.53</v>
      </c>
      <c r="E104" s="33">
        <v>3.07</v>
      </c>
      <c r="F104" s="35">
        <v>0.77</v>
      </c>
      <c r="G104" s="35">
        <v>1.33</v>
      </c>
      <c r="H104" s="35"/>
      <c r="I104" s="51">
        <v>96521.98</v>
      </c>
      <c r="J104" s="41">
        <f>I104-K104-L104-M104-N104-O104</f>
        <v>18207.056000000004</v>
      </c>
      <c r="K104" s="41">
        <f t="shared" si="97"/>
        <v>52525.745999999992</v>
      </c>
      <c r="L104" s="41">
        <f t="shared" si="98"/>
        <v>15313.773999999999</v>
      </c>
      <c r="M104" s="41">
        <f t="shared" si="99"/>
        <v>3840.9139999999998</v>
      </c>
      <c r="N104" s="41">
        <v>6634.49</v>
      </c>
      <c r="O104" s="41"/>
      <c r="P104" s="144">
        <f t="shared" si="71"/>
        <v>1.0286919103814489</v>
      </c>
      <c r="Q104" s="40">
        <f t="shared" si="100"/>
        <v>96521.98000000001</v>
      </c>
      <c r="R104" s="51">
        <v>99291.38</v>
      </c>
      <c r="S104" s="41">
        <f t="shared" si="101"/>
        <v>18653.727411568652</v>
      </c>
      <c r="T104" s="41">
        <f t="shared" si="102"/>
        <v>54032.809996950738</v>
      </c>
      <c r="U104" s="41">
        <f t="shared" si="103"/>
        <v>15753.155431209761</v>
      </c>
      <c r="V104" s="41">
        <f t="shared" si="88"/>
        <v>3951.1171602708523</v>
      </c>
      <c r="W104" s="51">
        <v>6900.57</v>
      </c>
      <c r="X104" s="51"/>
      <c r="Y104" s="41"/>
      <c r="Z104" s="40">
        <f t="shared" si="104"/>
        <v>99291.38</v>
      </c>
      <c r="AA104" s="54">
        <f t="shared" si="89"/>
        <v>18763.930571839497</v>
      </c>
      <c r="AB104" s="54">
        <f t="shared" si="90"/>
        <v>54032.809996950738</v>
      </c>
      <c r="AC104" s="54">
        <f t="shared" si="91"/>
        <v>15753.155431209761</v>
      </c>
      <c r="AD104" s="54">
        <f t="shared" si="92"/>
        <v>3840.9139999999998</v>
      </c>
      <c r="AE104" s="54">
        <f t="shared" si="93"/>
        <v>6900.57</v>
      </c>
      <c r="AF104" s="54">
        <f t="shared" si="94"/>
        <v>0</v>
      </c>
      <c r="AG104" s="54"/>
      <c r="AH104" s="42">
        <f t="shared" si="95"/>
        <v>99291.38</v>
      </c>
      <c r="AI104" s="56">
        <f t="shared" si="96"/>
        <v>-2769.4000000000087</v>
      </c>
      <c r="AJ104" s="65"/>
    </row>
    <row r="105" spans="1:36" x14ac:dyDescent="0.25">
      <c r="A105" s="31">
        <v>8</v>
      </c>
      <c r="B105" s="38">
        <v>2363.9</v>
      </c>
      <c r="C105" s="33">
        <v>2.35</v>
      </c>
      <c r="D105" s="33">
        <v>10.25</v>
      </c>
      <c r="E105" s="33">
        <v>3.02</v>
      </c>
      <c r="F105" s="35">
        <v>0.77</v>
      </c>
      <c r="G105" s="35">
        <v>1.33</v>
      </c>
      <c r="H105" s="35"/>
      <c r="I105" s="51">
        <v>43874.21</v>
      </c>
      <c r="J105" s="41">
        <f>I105-K105-L105-M105-N105-O105</f>
        <v>7540.9939999999988</v>
      </c>
      <c r="K105" s="41">
        <f t="shared" si="97"/>
        <v>24229.975000000002</v>
      </c>
      <c r="L105" s="41">
        <f t="shared" si="98"/>
        <v>7138.9780000000001</v>
      </c>
      <c r="M105" s="41">
        <f t="shared" si="99"/>
        <v>1820.2030000000002</v>
      </c>
      <c r="N105" s="41">
        <v>3144.06</v>
      </c>
      <c r="O105" s="41"/>
      <c r="P105" s="144">
        <f t="shared" si="71"/>
        <v>0.8585581370012132</v>
      </c>
      <c r="Q105" s="40">
        <f t="shared" si="100"/>
        <v>43874.21</v>
      </c>
      <c r="R105" s="51">
        <v>37668.559999999998</v>
      </c>
      <c r="S105" s="41">
        <f t="shared" si="101"/>
        <v>6453.1800559973581</v>
      </c>
      <c r="T105" s="41">
        <f t="shared" si="102"/>
        <v>20802.842195585974</v>
      </c>
      <c r="U105" s="41">
        <f t="shared" si="103"/>
        <v>6129.2276517726468</v>
      </c>
      <c r="V105" s="41">
        <f t="shared" si="88"/>
        <v>1562.7500966440193</v>
      </c>
      <c r="W105" s="51">
        <v>2720.56</v>
      </c>
      <c r="X105" s="51"/>
      <c r="Y105" s="41"/>
      <c r="Z105" s="40">
        <f t="shared" si="104"/>
        <v>37668.559999999998</v>
      </c>
      <c r="AA105" s="54">
        <f t="shared" si="89"/>
        <v>6195.7271526413788</v>
      </c>
      <c r="AB105" s="54">
        <f t="shared" si="90"/>
        <v>20802.842195585974</v>
      </c>
      <c r="AC105" s="54">
        <f t="shared" si="91"/>
        <v>6129.2276517726468</v>
      </c>
      <c r="AD105" s="54">
        <f t="shared" si="92"/>
        <v>1820.2030000000002</v>
      </c>
      <c r="AE105" s="54">
        <f t="shared" si="93"/>
        <v>2720.56</v>
      </c>
      <c r="AF105" s="54">
        <f t="shared" si="94"/>
        <v>0</v>
      </c>
      <c r="AG105" s="54"/>
      <c r="AH105" s="42">
        <f t="shared" si="95"/>
        <v>37668.559999999998</v>
      </c>
      <c r="AI105" s="56">
        <f t="shared" si="96"/>
        <v>6205.6500000000015</v>
      </c>
      <c r="AJ105" s="65"/>
    </row>
    <row r="106" spans="1:36" x14ac:dyDescent="0.25">
      <c r="A106" s="31">
        <v>9</v>
      </c>
      <c r="B106" s="38">
        <v>7667.4</v>
      </c>
      <c r="C106" s="33">
        <v>2.36</v>
      </c>
      <c r="D106" s="33">
        <v>10.15</v>
      </c>
      <c r="E106" s="33">
        <v>3.21</v>
      </c>
      <c r="F106" s="35">
        <v>0.77</v>
      </c>
      <c r="G106" s="35">
        <v>1.33</v>
      </c>
      <c r="H106" s="35"/>
      <c r="I106" s="51">
        <v>144300.84</v>
      </c>
      <c r="J106" s="41">
        <f>I106-K106-L106-M106-N106-O106</f>
        <v>25762.887999999995</v>
      </c>
      <c r="K106" s="41">
        <f t="shared" si="97"/>
        <v>77824.11</v>
      </c>
      <c r="L106" s="41">
        <f t="shared" si="98"/>
        <v>24612.353999999999</v>
      </c>
      <c r="M106" s="41">
        <f t="shared" si="99"/>
        <v>5903.8980000000001</v>
      </c>
      <c r="N106" s="41">
        <v>10197.59</v>
      </c>
      <c r="O106" s="41"/>
      <c r="P106" s="144">
        <f t="shared" si="71"/>
        <v>0.85167439080742702</v>
      </c>
      <c r="Q106" s="40">
        <f t="shared" si="100"/>
        <v>144300.83999999997</v>
      </c>
      <c r="R106" s="51">
        <v>122897.33</v>
      </c>
      <c r="S106" s="41">
        <f t="shared" si="101"/>
        <v>21809.988193793884</v>
      </c>
      <c r="T106" s="41">
        <f t="shared" si="102"/>
        <v>66280.80147438019</v>
      </c>
      <c r="U106" s="41">
        <f t="shared" si="103"/>
        <v>20961.71159928674</v>
      </c>
      <c r="V106" s="41">
        <f t="shared" si="88"/>
        <v>5028.1987325391865</v>
      </c>
      <c r="W106" s="51">
        <v>8816.6299999999992</v>
      </c>
      <c r="X106" s="51"/>
      <c r="Y106" s="41"/>
      <c r="Z106" s="40">
        <f t="shared" si="104"/>
        <v>122897.33</v>
      </c>
      <c r="AA106" s="54">
        <f t="shared" si="89"/>
        <v>20934.288926333073</v>
      </c>
      <c r="AB106" s="54">
        <f t="shared" si="90"/>
        <v>66280.80147438019</v>
      </c>
      <c r="AC106" s="54">
        <f t="shared" si="91"/>
        <v>20961.71159928674</v>
      </c>
      <c r="AD106" s="54">
        <f t="shared" si="92"/>
        <v>5903.8980000000001</v>
      </c>
      <c r="AE106" s="54">
        <f t="shared" si="93"/>
        <v>8816.6299999999992</v>
      </c>
      <c r="AF106" s="54">
        <f t="shared" si="94"/>
        <v>0</v>
      </c>
      <c r="AG106" s="54"/>
      <c r="AH106" s="42">
        <f t="shared" si="95"/>
        <v>122897.33</v>
      </c>
      <c r="AI106" s="56">
        <f t="shared" si="96"/>
        <v>21403.509999999995</v>
      </c>
      <c r="AJ106" s="65"/>
    </row>
    <row r="107" spans="1:36" x14ac:dyDescent="0.25">
      <c r="A107" s="31">
        <v>10</v>
      </c>
      <c r="B107" s="38">
        <v>6150.5</v>
      </c>
      <c r="C107" s="33">
        <v>2.59</v>
      </c>
      <c r="D107" s="33">
        <v>9.91</v>
      </c>
      <c r="E107" s="33">
        <v>3.73</v>
      </c>
      <c r="F107" s="35">
        <v>0.77</v>
      </c>
      <c r="G107" s="35">
        <v>1.33</v>
      </c>
      <c r="H107" s="35"/>
      <c r="I107" s="51">
        <v>118889.24</v>
      </c>
      <c r="J107" s="41">
        <f t="shared" ref="J107:J113" si="105">I107-K107-L107-M107-N107</f>
        <v>22080.334999999995</v>
      </c>
      <c r="K107" s="41">
        <f t="shared" si="97"/>
        <v>60951.455000000002</v>
      </c>
      <c r="L107" s="41">
        <f t="shared" si="98"/>
        <v>22941.365000000002</v>
      </c>
      <c r="M107" s="41">
        <f t="shared" si="99"/>
        <v>4735.8850000000002</v>
      </c>
      <c r="N107" s="41">
        <v>8180.2</v>
      </c>
      <c r="O107" s="41"/>
      <c r="P107" s="144">
        <f t="shared" si="71"/>
        <v>0.92229818274555375</v>
      </c>
      <c r="Q107" s="40">
        <f t="shared" si="100"/>
        <v>118889.23999999999</v>
      </c>
      <c r="R107" s="51">
        <v>109651.33</v>
      </c>
      <c r="S107" s="41">
        <f t="shared" si="101"/>
        <v>20256.426439408224</v>
      </c>
      <c r="T107" s="41">
        <f t="shared" si="102"/>
        <v>56215.416182197398</v>
      </c>
      <c r="U107" s="41">
        <f t="shared" si="103"/>
        <v>21158.779249202453</v>
      </c>
      <c r="V107" s="41">
        <f t="shared" si="88"/>
        <v>4367.8981291919272</v>
      </c>
      <c r="W107" s="51">
        <v>7652.81</v>
      </c>
      <c r="X107" s="51"/>
      <c r="Y107" s="41"/>
      <c r="Z107" s="40">
        <f t="shared" si="104"/>
        <v>109651.33</v>
      </c>
      <c r="AA107" s="54">
        <f t="shared" si="89"/>
        <v>19888.439568600152</v>
      </c>
      <c r="AB107" s="54">
        <f t="shared" si="90"/>
        <v>56215.416182197398</v>
      </c>
      <c r="AC107" s="54">
        <f t="shared" si="91"/>
        <v>21158.779249202453</v>
      </c>
      <c r="AD107" s="54">
        <f t="shared" si="92"/>
        <v>4735.8850000000002</v>
      </c>
      <c r="AE107" s="54">
        <f t="shared" si="93"/>
        <v>7652.81</v>
      </c>
      <c r="AF107" s="54">
        <f t="shared" si="94"/>
        <v>0</v>
      </c>
      <c r="AG107" s="54"/>
      <c r="AH107" s="42">
        <f t="shared" si="95"/>
        <v>109651.33</v>
      </c>
      <c r="AI107" s="56">
        <f t="shared" si="96"/>
        <v>9237.9100000000035</v>
      </c>
      <c r="AJ107" s="65"/>
    </row>
    <row r="108" spans="1:36" x14ac:dyDescent="0.25">
      <c r="A108" s="31">
        <v>11</v>
      </c>
      <c r="B108" s="38">
        <v>6020.7</v>
      </c>
      <c r="C108" s="33">
        <v>2.35</v>
      </c>
      <c r="D108" s="33">
        <v>9.6</v>
      </c>
      <c r="E108" s="33">
        <v>3.36</v>
      </c>
      <c r="F108" s="35">
        <v>0.77</v>
      </c>
      <c r="G108" s="35">
        <v>1.33</v>
      </c>
      <c r="H108" s="35"/>
      <c r="I108" s="51">
        <v>111382.92</v>
      </c>
      <c r="J108" s="41">
        <f t="shared" si="105"/>
        <v>20711.139000000003</v>
      </c>
      <c r="K108" s="41">
        <f t="shared" si="97"/>
        <v>57798.719999999994</v>
      </c>
      <c r="L108" s="41">
        <f t="shared" si="98"/>
        <v>20229.552</v>
      </c>
      <c r="M108" s="41">
        <f t="shared" si="99"/>
        <v>4635.9390000000003</v>
      </c>
      <c r="N108" s="41">
        <v>8007.57</v>
      </c>
      <c r="O108" s="41"/>
      <c r="P108" s="144">
        <f t="shared" si="71"/>
        <v>0.8761015602751302</v>
      </c>
      <c r="Q108" s="40">
        <f t="shared" si="100"/>
        <v>111382.91999999998</v>
      </c>
      <c r="R108" s="51">
        <v>97582.75</v>
      </c>
      <c r="S108" s="41">
        <f t="shared" si="101"/>
        <v>18081.635763987422</v>
      </c>
      <c r="T108" s="41">
        <f t="shared" si="102"/>
        <v>50637.548773905371</v>
      </c>
      <c r="U108" s="41">
        <f t="shared" si="103"/>
        <v>17723.142070866881</v>
      </c>
      <c r="V108" s="41">
        <f t="shared" si="88"/>
        <v>4061.5533912403271</v>
      </c>
      <c r="W108" s="51">
        <v>7078.87</v>
      </c>
      <c r="X108" s="51"/>
      <c r="Y108" s="41"/>
      <c r="Z108" s="40">
        <f t="shared" si="104"/>
        <v>97582.75</v>
      </c>
      <c r="AA108" s="54">
        <f t="shared" si="89"/>
        <v>17507.250155227761</v>
      </c>
      <c r="AB108" s="54">
        <f t="shared" si="90"/>
        <v>50637.548773905371</v>
      </c>
      <c r="AC108" s="54">
        <f t="shared" si="91"/>
        <v>17723.142070866881</v>
      </c>
      <c r="AD108" s="54">
        <f t="shared" si="92"/>
        <v>4635.9390000000003</v>
      </c>
      <c r="AE108" s="54">
        <f t="shared" si="93"/>
        <v>7078.87</v>
      </c>
      <c r="AF108" s="54">
        <f t="shared" si="94"/>
        <v>0</v>
      </c>
      <c r="AG108" s="54"/>
      <c r="AH108" s="42">
        <f t="shared" si="95"/>
        <v>97582.750000000015</v>
      </c>
      <c r="AI108" s="56">
        <f t="shared" si="96"/>
        <v>13800.169999999998</v>
      </c>
      <c r="AJ108" s="65"/>
    </row>
    <row r="109" spans="1:36" x14ac:dyDescent="0.25">
      <c r="A109" s="31">
        <v>12</v>
      </c>
      <c r="B109" s="38">
        <v>2819.7</v>
      </c>
      <c r="C109" s="33">
        <v>2.57</v>
      </c>
      <c r="D109" s="33">
        <v>9.9700000000000006</v>
      </c>
      <c r="E109" s="33">
        <v>2.65</v>
      </c>
      <c r="F109" s="35">
        <v>0.77</v>
      </c>
      <c r="G109" s="35">
        <v>1.33</v>
      </c>
      <c r="H109" s="35"/>
      <c r="I109" s="51">
        <v>51882.55</v>
      </c>
      <c r="J109" s="41">
        <f t="shared" si="105"/>
        <v>10376.567000000006</v>
      </c>
      <c r="K109" s="41">
        <f t="shared" si="97"/>
        <v>28112.409</v>
      </c>
      <c r="L109" s="41">
        <f t="shared" si="98"/>
        <v>7472.204999999999</v>
      </c>
      <c r="M109" s="41">
        <f t="shared" si="99"/>
        <v>2171.1689999999999</v>
      </c>
      <c r="N109" s="41">
        <v>3750.2</v>
      </c>
      <c r="O109" s="41"/>
      <c r="P109" s="144">
        <f t="shared" si="71"/>
        <v>0.87961790621316793</v>
      </c>
      <c r="Q109" s="40">
        <f t="shared" si="100"/>
        <v>51882.55000000001</v>
      </c>
      <c r="R109" s="51">
        <v>45636.82</v>
      </c>
      <c r="S109" s="41">
        <f t="shared" si="101"/>
        <v>9101.1272101012801</v>
      </c>
      <c r="T109" s="41">
        <f t="shared" si="102"/>
        <v>24728.178343188218</v>
      </c>
      <c r="U109" s="41">
        <f t="shared" si="103"/>
        <v>6572.685316895564</v>
      </c>
      <c r="V109" s="41">
        <f t="shared" si="88"/>
        <v>1909.7991298149375</v>
      </c>
      <c r="W109" s="51">
        <v>3325.03</v>
      </c>
      <c r="X109" s="51"/>
      <c r="Y109" s="41"/>
      <c r="Z109" s="40">
        <f t="shared" si="104"/>
        <v>45636.819999999992</v>
      </c>
      <c r="AA109" s="54">
        <f t="shared" si="89"/>
        <v>8839.7573399162102</v>
      </c>
      <c r="AB109" s="54">
        <f t="shared" si="90"/>
        <v>24728.178343188218</v>
      </c>
      <c r="AC109" s="54">
        <f t="shared" si="91"/>
        <v>6572.685316895564</v>
      </c>
      <c r="AD109" s="54">
        <f t="shared" si="92"/>
        <v>2171.1689999999999</v>
      </c>
      <c r="AE109" s="54">
        <f t="shared" si="93"/>
        <v>3325.03</v>
      </c>
      <c r="AF109" s="54">
        <f t="shared" si="94"/>
        <v>0</v>
      </c>
      <c r="AG109" s="54"/>
      <c r="AH109" s="42">
        <f t="shared" si="95"/>
        <v>45636.819999999992</v>
      </c>
      <c r="AI109" s="56">
        <f t="shared" si="96"/>
        <v>6245.7300000000105</v>
      </c>
      <c r="AJ109" s="65"/>
    </row>
    <row r="110" spans="1:36" x14ac:dyDescent="0.25">
      <c r="A110" s="31">
        <v>13</v>
      </c>
      <c r="B110" s="38">
        <v>7986.1</v>
      </c>
      <c r="C110" s="33">
        <v>2.35</v>
      </c>
      <c r="D110" s="33">
        <v>9.9600000000000009</v>
      </c>
      <c r="E110" s="33">
        <v>2.77</v>
      </c>
      <c r="F110" s="35">
        <v>0.77</v>
      </c>
      <c r="G110" s="35">
        <v>1.33</v>
      </c>
      <c r="H110" s="35"/>
      <c r="I110" s="51">
        <v>145746.92000000001</v>
      </c>
      <c r="J110" s="41">
        <f t="shared" si="105"/>
        <v>27313.02</v>
      </c>
      <c r="K110" s="41">
        <f t="shared" si="97"/>
        <v>79541.556000000011</v>
      </c>
      <c r="L110" s="41">
        <f t="shared" si="98"/>
        <v>22121.496999999999</v>
      </c>
      <c r="M110" s="41">
        <f t="shared" si="99"/>
        <v>6149.2970000000005</v>
      </c>
      <c r="N110" s="41">
        <v>10621.55</v>
      </c>
      <c r="O110" s="41"/>
      <c r="P110" s="144">
        <f t="shared" si="71"/>
        <v>0.89343452335047624</v>
      </c>
      <c r="Q110" s="40">
        <f t="shared" si="100"/>
        <v>145746.92000000001</v>
      </c>
      <c r="R110" s="51">
        <v>130215.33</v>
      </c>
      <c r="S110" s="41">
        <f t="shared" si="101"/>
        <v>24312.87446645528</v>
      </c>
      <c r="T110" s="41">
        <f t="shared" si="102"/>
        <v>71065.172171415223</v>
      </c>
      <c r="U110" s="41">
        <f t="shared" si="103"/>
        <v>19764.10912799399</v>
      </c>
      <c r="V110" s="41">
        <f t="shared" si="88"/>
        <v>5493.9942341355136</v>
      </c>
      <c r="W110" s="51">
        <v>9579.18</v>
      </c>
      <c r="X110" s="51"/>
      <c r="Y110" s="41"/>
      <c r="Z110" s="40">
        <f t="shared" si="104"/>
        <v>130215.33000000002</v>
      </c>
      <c r="AA110" s="54">
        <f t="shared" si="89"/>
        <v>23657.571700590808</v>
      </c>
      <c r="AB110" s="54">
        <f t="shared" si="90"/>
        <v>71065.172171415223</v>
      </c>
      <c r="AC110" s="54">
        <f t="shared" si="91"/>
        <v>19764.10912799399</v>
      </c>
      <c r="AD110" s="54">
        <f t="shared" si="92"/>
        <v>6149.2970000000005</v>
      </c>
      <c r="AE110" s="54">
        <f t="shared" si="93"/>
        <v>9579.18</v>
      </c>
      <c r="AF110" s="54">
        <f t="shared" si="94"/>
        <v>0</v>
      </c>
      <c r="AG110" s="54"/>
      <c r="AH110" s="42">
        <f t="shared" si="95"/>
        <v>130215.33000000002</v>
      </c>
      <c r="AI110" s="56">
        <f t="shared" si="96"/>
        <v>15531.589999999997</v>
      </c>
      <c r="AJ110" s="65"/>
    </row>
    <row r="111" spans="1:36" x14ac:dyDescent="0.25">
      <c r="A111" s="31">
        <v>14</v>
      </c>
      <c r="B111" s="38">
        <v>6546</v>
      </c>
      <c r="C111" s="33">
        <v>2.57</v>
      </c>
      <c r="D111" s="33">
        <v>10.35</v>
      </c>
      <c r="E111" s="33">
        <v>2.4700000000000002</v>
      </c>
      <c r="F111" s="35">
        <v>0.77</v>
      </c>
      <c r="G111" s="35">
        <v>1.33</v>
      </c>
      <c r="H111" s="35"/>
      <c r="I111" s="51">
        <v>121166.55</v>
      </c>
      <c r="J111" s="41">
        <f t="shared" si="105"/>
        <v>23500.160000000011</v>
      </c>
      <c r="K111" s="41">
        <f t="shared" si="97"/>
        <v>67751.099999999991</v>
      </c>
      <c r="L111" s="41">
        <f t="shared" si="98"/>
        <v>16168.62</v>
      </c>
      <c r="M111" s="41">
        <f t="shared" si="99"/>
        <v>5040.42</v>
      </c>
      <c r="N111" s="41">
        <v>8706.25</v>
      </c>
      <c r="O111" s="41"/>
      <c r="P111" s="144">
        <f t="shared" si="71"/>
        <v>0.84925831427898202</v>
      </c>
      <c r="Q111" s="40">
        <f t="shared" si="100"/>
        <v>121166.55</v>
      </c>
      <c r="R111" s="51">
        <v>102901.7</v>
      </c>
      <c r="S111" s="41">
        <f t="shared" si="101"/>
        <v>19863.711465577762</v>
      </c>
      <c r="T111" s="41">
        <f t="shared" si="102"/>
        <v>57538.184976546734</v>
      </c>
      <c r="U111" s="41">
        <f t="shared" si="103"/>
        <v>13731.334965417434</v>
      </c>
      <c r="V111" s="41">
        <f t="shared" si="88"/>
        <v>4280.6185924580668</v>
      </c>
      <c r="W111" s="51">
        <v>7487.85</v>
      </c>
      <c r="X111" s="51"/>
      <c r="Y111" s="41"/>
      <c r="Z111" s="40">
        <f t="shared" si="104"/>
        <v>102901.70000000001</v>
      </c>
      <c r="AA111" s="54">
        <f t="shared" si="89"/>
        <v>19103.910058035835</v>
      </c>
      <c r="AB111" s="54">
        <f t="shared" si="90"/>
        <v>57538.184976546734</v>
      </c>
      <c r="AC111" s="54">
        <f t="shared" si="91"/>
        <v>13731.334965417434</v>
      </c>
      <c r="AD111" s="54">
        <f t="shared" si="92"/>
        <v>5040.42</v>
      </c>
      <c r="AE111" s="54">
        <f t="shared" si="93"/>
        <v>7487.85</v>
      </c>
      <c r="AF111" s="54">
        <f t="shared" si="94"/>
        <v>0</v>
      </c>
      <c r="AG111" s="54"/>
      <c r="AH111" s="42">
        <f t="shared" si="95"/>
        <v>102901.70000000001</v>
      </c>
      <c r="AI111" s="56">
        <f t="shared" si="96"/>
        <v>18264.849999999991</v>
      </c>
      <c r="AJ111" s="65"/>
    </row>
    <row r="112" spans="1:36" x14ac:dyDescent="0.25">
      <c r="A112" s="31">
        <v>31</v>
      </c>
      <c r="B112" s="38">
        <v>2810.1</v>
      </c>
      <c r="C112" s="33">
        <v>2.38</v>
      </c>
      <c r="D112" s="33">
        <v>10.39</v>
      </c>
      <c r="E112" s="33">
        <v>3.48</v>
      </c>
      <c r="F112" s="35">
        <v>0.77</v>
      </c>
      <c r="G112" s="35">
        <v>1.33</v>
      </c>
      <c r="H112" s="35"/>
      <c r="I112" s="51">
        <v>53223.44</v>
      </c>
      <c r="J112" s="41">
        <f t="shared" si="105"/>
        <v>8346.0360000000001</v>
      </c>
      <c r="K112" s="41">
        <f t="shared" si="97"/>
        <v>29196.939000000002</v>
      </c>
      <c r="L112" s="41">
        <f t="shared" si="98"/>
        <v>9779.1479999999992</v>
      </c>
      <c r="M112" s="41">
        <f t="shared" si="99"/>
        <v>2163.777</v>
      </c>
      <c r="N112" s="41">
        <v>3737.54</v>
      </c>
      <c r="O112" s="41"/>
      <c r="P112" s="144">
        <f t="shared" si="71"/>
        <v>0.81715706463167359</v>
      </c>
      <c r="Q112" s="40">
        <f t="shared" si="100"/>
        <v>53223.44000000001</v>
      </c>
      <c r="R112" s="51">
        <v>43491.91</v>
      </c>
      <c r="S112" s="41">
        <f t="shared" si="101"/>
        <v>6804.5294944137422</v>
      </c>
      <c r="T112" s="41">
        <f t="shared" si="102"/>
        <v>23858.484969470032</v>
      </c>
      <c r="U112" s="41">
        <f t="shared" si="103"/>
        <v>7991.0998742787006</v>
      </c>
      <c r="V112" s="41">
        <f t="shared" si="88"/>
        <v>1768.1456618375289</v>
      </c>
      <c r="W112" s="51">
        <v>3069.65</v>
      </c>
      <c r="X112" s="51"/>
      <c r="Y112" s="41"/>
      <c r="Z112" s="40">
        <f t="shared" si="104"/>
        <v>43491.91</v>
      </c>
      <c r="AA112" s="54">
        <f t="shared" si="89"/>
        <v>6408.8981562512672</v>
      </c>
      <c r="AB112" s="54">
        <f t="shared" si="90"/>
        <v>23858.484969470032</v>
      </c>
      <c r="AC112" s="54">
        <f t="shared" si="91"/>
        <v>7991.0998742787006</v>
      </c>
      <c r="AD112" s="54">
        <f t="shared" si="92"/>
        <v>2163.777</v>
      </c>
      <c r="AE112" s="54">
        <f t="shared" si="93"/>
        <v>3069.65</v>
      </c>
      <c r="AF112" s="54">
        <f t="shared" si="94"/>
        <v>0</v>
      </c>
      <c r="AG112" s="54"/>
      <c r="AH112" s="42">
        <f t="shared" si="95"/>
        <v>43491.91</v>
      </c>
      <c r="AI112" s="56">
        <f t="shared" si="96"/>
        <v>9731.5299999999988</v>
      </c>
      <c r="AJ112" s="65"/>
    </row>
    <row r="113" spans="1:36" x14ac:dyDescent="0.25">
      <c r="A113" s="31">
        <v>32</v>
      </c>
      <c r="B113" s="38">
        <v>5327</v>
      </c>
      <c r="C113" s="33">
        <v>2.48</v>
      </c>
      <c r="D113" s="33">
        <v>9.58</v>
      </c>
      <c r="E113" s="33">
        <v>1.85</v>
      </c>
      <c r="F113" s="35">
        <v>0.77</v>
      </c>
      <c r="G113" s="35">
        <v>1.33</v>
      </c>
      <c r="H113" s="35"/>
      <c r="I113" s="51">
        <v>88641.71</v>
      </c>
      <c r="J113" s="41">
        <f t="shared" si="105"/>
        <v>16567.370000000003</v>
      </c>
      <c r="K113" s="41">
        <f t="shared" si="97"/>
        <v>51032.66</v>
      </c>
      <c r="L113" s="41">
        <f t="shared" si="98"/>
        <v>9854.9500000000007</v>
      </c>
      <c r="M113" s="41">
        <f t="shared" si="99"/>
        <v>4101.79</v>
      </c>
      <c r="N113" s="41">
        <v>7084.94</v>
      </c>
      <c r="O113" s="41"/>
      <c r="P113" s="144">
        <f t="shared" si="71"/>
        <v>0.79887741335314943</v>
      </c>
      <c r="Q113" s="40">
        <f t="shared" si="100"/>
        <v>88641.709999999992</v>
      </c>
      <c r="R113" s="51">
        <v>70813.86</v>
      </c>
      <c r="S113" s="41">
        <f t="shared" si="101"/>
        <v>13201.006232626827</v>
      </c>
      <c r="T113" s="41">
        <f t="shared" si="102"/>
        <v>40768.839417330739</v>
      </c>
      <c r="U113" s="41">
        <f t="shared" si="103"/>
        <v>7872.8969647246204</v>
      </c>
      <c r="V113" s="41">
        <f t="shared" si="88"/>
        <v>3276.8273853178148</v>
      </c>
      <c r="W113" s="51">
        <v>5694.29</v>
      </c>
      <c r="X113" s="51"/>
      <c r="Y113" s="41"/>
      <c r="Z113" s="40">
        <f t="shared" si="104"/>
        <v>70813.86</v>
      </c>
      <c r="AA113" s="54">
        <f t="shared" si="89"/>
        <v>12376.043617944641</v>
      </c>
      <c r="AB113" s="54">
        <f t="shared" si="90"/>
        <v>40768.839417330739</v>
      </c>
      <c r="AC113" s="54">
        <f t="shared" si="91"/>
        <v>7872.8969647246204</v>
      </c>
      <c r="AD113" s="54">
        <f t="shared" si="92"/>
        <v>4101.79</v>
      </c>
      <c r="AE113" s="54">
        <f t="shared" si="93"/>
        <v>5694.29</v>
      </c>
      <c r="AF113" s="54">
        <f t="shared" si="94"/>
        <v>0</v>
      </c>
      <c r="AG113" s="54"/>
      <c r="AH113" s="42">
        <f t="shared" si="95"/>
        <v>70813.86</v>
      </c>
      <c r="AI113" s="56">
        <f t="shared" si="96"/>
        <v>17827.850000000006</v>
      </c>
      <c r="AJ113" s="65"/>
    </row>
    <row r="114" spans="1:36" x14ac:dyDescent="0.25">
      <c r="A114" s="32" t="s">
        <v>37</v>
      </c>
      <c r="B114" s="53">
        <f>SUM(B98:B113)</f>
        <v>79946.8</v>
      </c>
      <c r="C114" s="33"/>
      <c r="D114" s="34"/>
      <c r="E114" s="34"/>
      <c r="F114" s="35"/>
      <c r="G114" s="35"/>
      <c r="H114" s="35"/>
      <c r="I114" s="43">
        <f t="shared" ref="I114:N114" si="106">SUM(I98:I113)</f>
        <v>1510266.5899999999</v>
      </c>
      <c r="J114" s="43">
        <f t="shared" si="106"/>
        <v>272141.01900000003</v>
      </c>
      <c r="K114" s="43">
        <f t="shared" si="106"/>
        <v>814132.13699999999</v>
      </c>
      <c r="L114" s="43">
        <f t="shared" si="106"/>
        <v>256104.538</v>
      </c>
      <c r="M114" s="43">
        <f t="shared" si="106"/>
        <v>61559.036</v>
      </c>
      <c r="N114" s="43">
        <f t="shared" si="106"/>
        <v>106329.86</v>
      </c>
      <c r="O114" s="43">
        <f>SUM(O103:O113)</f>
        <v>0</v>
      </c>
      <c r="P114" s="144">
        <f t="shared" si="71"/>
        <v>0.87791742780988091</v>
      </c>
      <c r="Q114" s="40">
        <f t="shared" si="100"/>
        <v>1510266.59</v>
      </c>
      <c r="R114" s="43">
        <f t="shared" ref="R114:X114" si="107">SUM(R98:R113)</f>
        <v>1325889.3599999999</v>
      </c>
      <c r="S114" s="43">
        <f t="shared" si="107"/>
        <v>237899.52729674175</v>
      </c>
      <c r="T114" s="43">
        <f t="shared" si="107"/>
        <v>714182.70601185027</v>
      </c>
      <c r="U114" s="43">
        <f t="shared" si="107"/>
        <v>225663.40927747986</v>
      </c>
      <c r="V114" s="43">
        <f t="shared" si="107"/>
        <v>53939.637413928111</v>
      </c>
      <c r="W114" s="43">
        <f t="shared" si="107"/>
        <v>94204.08</v>
      </c>
      <c r="X114" s="43">
        <f t="shared" si="107"/>
        <v>0</v>
      </c>
      <c r="Y114" s="43"/>
      <c r="Z114" s="40">
        <f t="shared" ref="Z114:AE114" si="108">SUM(Z98:Z113)</f>
        <v>1325889.3599999999</v>
      </c>
      <c r="AA114" s="100">
        <f t="shared" si="108"/>
        <v>230280.12871066984</v>
      </c>
      <c r="AB114" s="100">
        <f t="shared" si="108"/>
        <v>714182.70601185027</v>
      </c>
      <c r="AC114" s="100">
        <f t="shared" si="108"/>
        <v>225663.40927747986</v>
      </c>
      <c r="AD114" s="100">
        <f t="shared" si="108"/>
        <v>61559.036</v>
      </c>
      <c r="AE114" s="100">
        <f t="shared" si="108"/>
        <v>94204.08</v>
      </c>
      <c r="AF114" s="100">
        <f>SUM(AF103:AF113)</f>
        <v>0</v>
      </c>
      <c r="AG114" s="101"/>
      <c r="AH114" s="102">
        <f>SUM(AH98:AH113)</f>
        <v>1325889.3599999999</v>
      </c>
      <c r="AI114" s="103">
        <f>SUM(AI98:AI113)</f>
        <v>184377.22999999998</v>
      </c>
      <c r="AJ114" s="65"/>
    </row>
    <row r="115" spans="1:36" x14ac:dyDescent="0.25">
      <c r="A115" s="6" t="s">
        <v>45</v>
      </c>
      <c r="B115" s="37"/>
      <c r="P115" s="146"/>
      <c r="Q115" s="87"/>
      <c r="AJ115" s="65"/>
    </row>
    <row r="116" spans="1:36" x14ac:dyDescent="0.25">
      <c r="A116" s="31">
        <v>5</v>
      </c>
      <c r="B116" s="38">
        <v>12921.5</v>
      </c>
      <c r="C116" s="33">
        <v>2.62</v>
      </c>
      <c r="D116" s="33">
        <v>9.7100000000000009</v>
      </c>
      <c r="E116" s="33">
        <v>4.24</v>
      </c>
      <c r="F116" s="35">
        <v>0.77</v>
      </c>
      <c r="G116" s="35">
        <v>1.33</v>
      </c>
      <c r="H116" s="35">
        <v>5.51</v>
      </c>
      <c r="I116" s="51">
        <v>326785.37</v>
      </c>
      <c r="J116" s="41">
        <f>I116-K116-L116-M116-N116-O116</f>
        <v>48197.539999999979</v>
      </c>
      <c r="K116" s="41">
        <f t="shared" ref="K116:K121" si="109">B116*D116</f>
        <v>125467.76500000001</v>
      </c>
      <c r="L116" s="41">
        <f t="shared" ref="L116:L121" si="110">E116*B116</f>
        <v>54787.16</v>
      </c>
      <c r="M116" s="41">
        <f t="shared" ref="M116:M121" si="111">F116*B116</f>
        <v>9949.5550000000003</v>
      </c>
      <c r="N116" s="41">
        <v>17185.72</v>
      </c>
      <c r="O116" s="41">
        <v>71197.63</v>
      </c>
      <c r="P116" s="144">
        <f t="shared" si="71"/>
        <v>0.87198386512835635</v>
      </c>
      <c r="Q116" s="40">
        <f t="shared" ref="Q116:Q148" si="112">J116+K116+L116+M116+N116+O116</f>
        <v>326785.37</v>
      </c>
      <c r="R116" s="51">
        <v>284951.57</v>
      </c>
      <c r="S116" s="41">
        <f t="shared" ref="S116:S121" si="113">R116-T116-U116-V116-W116-X116</f>
        <v>41034.01236487084</v>
      </c>
      <c r="T116" s="41">
        <f t="shared" ref="T116:T121" si="114">P116*K116</f>
        <v>109405.86667371631</v>
      </c>
      <c r="U116" s="41">
        <f t="shared" ref="U116:U121" si="115">L116*P116</f>
        <v>47773.519536205684</v>
      </c>
      <c r="V116" s="41">
        <f t="shared" ref="V116:V121" si="116">P116*M116</f>
        <v>8675.8514252071636</v>
      </c>
      <c r="W116" s="51">
        <v>15152.29</v>
      </c>
      <c r="X116" s="51">
        <v>62910.03</v>
      </c>
      <c r="Y116" s="41"/>
      <c r="Z116" s="40">
        <f t="shared" ref="Z116:Z121" si="117">SUM(S116:Y116)</f>
        <v>284951.57</v>
      </c>
      <c r="AA116" s="54">
        <f t="shared" ref="AA116:AA121" si="118">Z116-AF116-AE116-AD116-AC116-AB116</f>
        <v>39760.308790078008</v>
      </c>
      <c r="AB116" s="54">
        <f t="shared" ref="AB116:AF121" si="119">T116</f>
        <v>109405.86667371631</v>
      </c>
      <c r="AC116" s="54">
        <f t="shared" si="119"/>
        <v>47773.519536205684</v>
      </c>
      <c r="AD116" s="54">
        <f t="shared" ref="AD116:AD121" si="120">M116</f>
        <v>9949.5550000000003</v>
      </c>
      <c r="AE116" s="54">
        <f t="shared" si="119"/>
        <v>15152.29</v>
      </c>
      <c r="AF116" s="54">
        <f t="shared" si="119"/>
        <v>62910.03</v>
      </c>
      <c r="AG116" s="54"/>
      <c r="AH116" s="42">
        <f t="shared" ref="AH116:AH121" si="121">SUM(AA116:AG116)</f>
        <v>284951.57</v>
      </c>
      <c r="AI116" s="56">
        <f t="shared" ref="AI116:AI121" si="122">I116-Z116</f>
        <v>41833.799999999988</v>
      </c>
      <c r="AJ116" s="65"/>
    </row>
    <row r="117" spans="1:36" x14ac:dyDescent="0.25">
      <c r="A117" s="31">
        <v>13</v>
      </c>
      <c r="B117" s="38">
        <v>6390.9</v>
      </c>
      <c r="C117" s="33">
        <v>2.63</v>
      </c>
      <c r="D117" s="33">
        <v>10.24</v>
      </c>
      <c r="E117" s="33">
        <v>2.87</v>
      </c>
      <c r="F117" s="35">
        <v>0.77</v>
      </c>
      <c r="G117" s="35">
        <v>1.33</v>
      </c>
      <c r="H117" s="35"/>
      <c r="I117" s="51">
        <v>119573.96</v>
      </c>
      <c r="J117" s="41">
        <f>I117-K117-L117-M117-N117-O117</f>
        <v>22368.288000000015</v>
      </c>
      <c r="K117" s="41">
        <f t="shared" si="109"/>
        <v>65442.815999999999</v>
      </c>
      <c r="L117" s="41">
        <f t="shared" si="110"/>
        <v>18341.882999999998</v>
      </c>
      <c r="M117" s="41">
        <f t="shared" si="111"/>
        <v>4920.9929999999995</v>
      </c>
      <c r="N117" s="41">
        <v>8499.98</v>
      </c>
      <c r="O117" s="41"/>
      <c r="P117" s="144">
        <f t="shared" si="71"/>
        <v>0.81853490509137605</v>
      </c>
      <c r="Q117" s="40">
        <f t="shared" si="112"/>
        <v>119573.96000000002</v>
      </c>
      <c r="R117" s="51">
        <v>97875.46</v>
      </c>
      <c r="S117" s="41">
        <f t="shared" si="113"/>
        <v>18239.02481771517</v>
      </c>
      <c r="T117" s="41">
        <f t="shared" si="114"/>
        <v>53567.229183472387</v>
      </c>
      <c r="U117" s="41">
        <f t="shared" si="115"/>
        <v>15013.471460602123</v>
      </c>
      <c r="V117" s="41">
        <f t="shared" si="116"/>
        <v>4028.0045382103253</v>
      </c>
      <c r="W117" s="51">
        <v>7027.73</v>
      </c>
      <c r="X117" s="51"/>
      <c r="Y117" s="41"/>
      <c r="Z117" s="40">
        <f t="shared" si="117"/>
        <v>97875.459999999992</v>
      </c>
      <c r="AA117" s="54">
        <f t="shared" si="118"/>
        <v>17346.036355925477</v>
      </c>
      <c r="AB117" s="54">
        <f t="shared" si="119"/>
        <v>53567.229183472387</v>
      </c>
      <c r="AC117" s="54">
        <f t="shared" si="119"/>
        <v>15013.471460602123</v>
      </c>
      <c r="AD117" s="54">
        <f t="shared" si="120"/>
        <v>4920.9929999999995</v>
      </c>
      <c r="AE117" s="54">
        <f t="shared" si="119"/>
        <v>7027.73</v>
      </c>
      <c r="AF117" s="54">
        <f t="shared" si="119"/>
        <v>0</v>
      </c>
      <c r="AG117" s="54"/>
      <c r="AH117" s="42">
        <f t="shared" si="121"/>
        <v>97875.459999999992</v>
      </c>
      <c r="AI117" s="56">
        <f t="shared" si="122"/>
        <v>21698.500000000015</v>
      </c>
      <c r="AJ117" s="65"/>
    </row>
    <row r="118" spans="1:36" x14ac:dyDescent="0.25">
      <c r="A118" s="31">
        <v>15</v>
      </c>
      <c r="B118" s="38">
        <v>13644.5</v>
      </c>
      <c r="C118" s="33">
        <v>2.59</v>
      </c>
      <c r="D118" s="33">
        <v>10.02</v>
      </c>
      <c r="E118" s="33">
        <v>3.31</v>
      </c>
      <c r="F118" s="35">
        <v>0.77</v>
      </c>
      <c r="G118" s="35">
        <v>1.33</v>
      </c>
      <c r="H118" s="35"/>
      <c r="I118" s="51">
        <v>259110.6</v>
      </c>
      <c r="J118" s="41">
        <f>I118-K118-L118-M118-N118-O118</f>
        <v>48575.930000000022</v>
      </c>
      <c r="K118" s="41">
        <f t="shared" si="109"/>
        <v>136717.88999999998</v>
      </c>
      <c r="L118" s="41">
        <f t="shared" si="110"/>
        <v>45163.294999999998</v>
      </c>
      <c r="M118" s="41">
        <f t="shared" si="111"/>
        <v>10506.264999999999</v>
      </c>
      <c r="N118" s="41">
        <v>18147.22</v>
      </c>
      <c r="O118" s="41"/>
      <c r="P118" s="144">
        <f t="shared" si="71"/>
        <v>0.81061913329674662</v>
      </c>
      <c r="Q118" s="40">
        <f t="shared" si="112"/>
        <v>259110.6</v>
      </c>
      <c r="R118" s="51">
        <v>210040.01</v>
      </c>
      <c r="S118" s="41">
        <f t="shared" si="113"/>
        <v>39461.822023828841</v>
      </c>
      <c r="T118" s="41">
        <f t="shared" si="114"/>
        <v>110826.13749795993</v>
      </c>
      <c r="U118" s="41">
        <f t="shared" si="115"/>
        <v>36610.231049725291</v>
      </c>
      <c r="V118" s="41">
        <f t="shared" si="116"/>
        <v>8516.5794284859439</v>
      </c>
      <c r="W118" s="51">
        <v>14625.24</v>
      </c>
      <c r="X118" s="51"/>
      <c r="Y118" s="41"/>
      <c r="Z118" s="40">
        <f t="shared" si="117"/>
        <v>210040.01</v>
      </c>
      <c r="AA118" s="54">
        <f t="shared" si="118"/>
        <v>37472.136452314779</v>
      </c>
      <c r="AB118" s="54">
        <f t="shared" si="119"/>
        <v>110826.13749795993</v>
      </c>
      <c r="AC118" s="54">
        <f t="shared" si="119"/>
        <v>36610.231049725291</v>
      </c>
      <c r="AD118" s="54">
        <f t="shared" si="120"/>
        <v>10506.264999999999</v>
      </c>
      <c r="AE118" s="54">
        <f t="shared" si="119"/>
        <v>14625.24</v>
      </c>
      <c r="AF118" s="54">
        <f t="shared" si="119"/>
        <v>0</v>
      </c>
      <c r="AG118" s="54"/>
      <c r="AH118" s="42">
        <f t="shared" si="121"/>
        <v>210040.01</v>
      </c>
      <c r="AI118" s="56">
        <f t="shared" si="122"/>
        <v>49070.59</v>
      </c>
      <c r="AJ118" s="65"/>
    </row>
    <row r="119" spans="1:36" x14ac:dyDescent="0.25">
      <c r="A119" s="31">
        <v>16</v>
      </c>
      <c r="B119" s="38">
        <v>10087.700000000001</v>
      </c>
      <c r="C119" s="33">
        <v>2.63</v>
      </c>
      <c r="D119" s="33">
        <v>10.31</v>
      </c>
      <c r="E119" s="33">
        <v>2.74</v>
      </c>
      <c r="F119" s="35">
        <v>0.77</v>
      </c>
      <c r="G119" s="35">
        <v>1.33</v>
      </c>
      <c r="H119" s="35"/>
      <c r="I119" s="51">
        <v>191163.1</v>
      </c>
      <c r="J119" s="41">
        <f>I119-K119-L119-M119-N119-O119</f>
        <v>38334.245999999999</v>
      </c>
      <c r="K119" s="41">
        <f t="shared" si="109"/>
        <v>104004.18700000001</v>
      </c>
      <c r="L119" s="41">
        <f t="shared" si="110"/>
        <v>27640.298000000003</v>
      </c>
      <c r="M119" s="41">
        <f t="shared" si="111"/>
        <v>7767.5290000000005</v>
      </c>
      <c r="N119" s="41">
        <v>13416.84</v>
      </c>
      <c r="O119" s="41"/>
      <c r="P119" s="144">
        <f t="shared" si="71"/>
        <v>0.85447473911021532</v>
      </c>
      <c r="Q119" s="40">
        <f t="shared" si="112"/>
        <v>191163.10000000003</v>
      </c>
      <c r="R119" s="51">
        <v>163344.04</v>
      </c>
      <c r="S119" s="41">
        <f t="shared" si="113"/>
        <v>32603.115708520309</v>
      </c>
      <c r="T119" s="41">
        <f t="shared" si="114"/>
        <v>88868.950553195056</v>
      </c>
      <c r="U119" s="41">
        <f t="shared" si="115"/>
        <v>23617.936422478608</v>
      </c>
      <c r="V119" s="41">
        <f t="shared" si="116"/>
        <v>6637.1573158060319</v>
      </c>
      <c r="W119" s="51">
        <v>11616.88</v>
      </c>
      <c r="X119" s="51"/>
      <c r="Y119" s="41"/>
      <c r="Z119" s="40">
        <f t="shared" si="117"/>
        <v>163344.04</v>
      </c>
      <c r="AA119" s="54">
        <f t="shared" si="118"/>
        <v>31472.744024326326</v>
      </c>
      <c r="AB119" s="54">
        <f t="shared" si="119"/>
        <v>88868.950553195056</v>
      </c>
      <c r="AC119" s="54">
        <f t="shared" si="119"/>
        <v>23617.936422478608</v>
      </c>
      <c r="AD119" s="54">
        <f t="shared" si="120"/>
        <v>7767.5290000000005</v>
      </c>
      <c r="AE119" s="54">
        <f t="shared" si="119"/>
        <v>11616.88</v>
      </c>
      <c r="AF119" s="54">
        <f t="shared" si="119"/>
        <v>0</v>
      </c>
      <c r="AG119" s="54"/>
      <c r="AH119" s="42">
        <f t="shared" si="121"/>
        <v>163344.04</v>
      </c>
      <c r="AI119" s="56">
        <f t="shared" si="122"/>
        <v>27819.059999999998</v>
      </c>
      <c r="AJ119" s="65"/>
    </row>
    <row r="120" spans="1:36" x14ac:dyDescent="0.25">
      <c r="A120" s="31">
        <v>17</v>
      </c>
      <c r="B120" s="38">
        <v>6466.1</v>
      </c>
      <c r="C120" s="33">
        <v>2.63</v>
      </c>
      <c r="D120" s="33">
        <v>10.37</v>
      </c>
      <c r="E120" s="33">
        <v>2.85</v>
      </c>
      <c r="F120" s="35">
        <v>0.77</v>
      </c>
      <c r="G120" s="35">
        <v>1.33</v>
      </c>
      <c r="H120" s="35"/>
      <c r="I120" s="51">
        <v>122145.48</v>
      </c>
      <c r="J120" s="41">
        <f>I120-K120-L120-M120-N120</f>
        <v>23084.800999999999</v>
      </c>
      <c r="K120" s="41">
        <f t="shared" si="109"/>
        <v>67053.456999999995</v>
      </c>
      <c r="L120" s="41">
        <f t="shared" si="110"/>
        <v>18428.385000000002</v>
      </c>
      <c r="M120" s="41">
        <f t="shared" si="111"/>
        <v>4978.8970000000008</v>
      </c>
      <c r="N120" s="41">
        <v>8599.94</v>
      </c>
      <c r="O120" s="41"/>
      <c r="P120" s="144">
        <f t="shared" si="71"/>
        <v>0.99191120293603996</v>
      </c>
      <c r="Q120" s="40">
        <f t="shared" si="112"/>
        <v>122145.48000000001</v>
      </c>
      <c r="R120" s="51">
        <v>121157.47</v>
      </c>
      <c r="S120" s="41">
        <f t="shared" si="113"/>
        <v>22772.759560026861</v>
      </c>
      <c r="T120" s="41">
        <f t="shared" si="114"/>
        <v>66511.075193890021</v>
      </c>
      <c r="U120" s="41">
        <f t="shared" si="115"/>
        <v>18279.321533518476</v>
      </c>
      <c r="V120" s="41">
        <f t="shared" si="116"/>
        <v>4938.6237125646412</v>
      </c>
      <c r="W120" s="51">
        <v>8655.69</v>
      </c>
      <c r="X120" s="51"/>
      <c r="Y120" s="41"/>
      <c r="Z120" s="40">
        <f t="shared" si="117"/>
        <v>121157.47000000002</v>
      </c>
      <c r="AA120" s="54">
        <f t="shared" si="118"/>
        <v>22732.486272591515</v>
      </c>
      <c r="AB120" s="54">
        <f t="shared" si="119"/>
        <v>66511.075193890021</v>
      </c>
      <c r="AC120" s="54">
        <f t="shared" si="119"/>
        <v>18279.321533518476</v>
      </c>
      <c r="AD120" s="54">
        <f t="shared" si="120"/>
        <v>4978.8970000000008</v>
      </c>
      <c r="AE120" s="54">
        <f t="shared" si="119"/>
        <v>8655.69</v>
      </c>
      <c r="AF120" s="54">
        <f t="shared" si="119"/>
        <v>0</v>
      </c>
      <c r="AG120" s="54"/>
      <c r="AH120" s="42">
        <f t="shared" si="121"/>
        <v>121157.47000000002</v>
      </c>
      <c r="AI120" s="56">
        <f t="shared" si="122"/>
        <v>988.00999999998021</v>
      </c>
      <c r="AJ120" s="65"/>
    </row>
    <row r="121" spans="1:36" x14ac:dyDescent="0.25">
      <c r="A121" s="31" t="s">
        <v>38</v>
      </c>
      <c r="B121" s="38">
        <v>5386.3</v>
      </c>
      <c r="C121" s="33">
        <v>2.33</v>
      </c>
      <c r="D121" s="33">
        <v>11.01</v>
      </c>
      <c r="E121" s="33">
        <v>1.35</v>
      </c>
      <c r="F121" s="35">
        <v>0.77</v>
      </c>
      <c r="G121" s="35">
        <v>1.33</v>
      </c>
      <c r="H121" s="35"/>
      <c r="I121" s="51">
        <v>94745.19</v>
      </c>
      <c r="J121" s="41">
        <f>I121-K121-L121-M121-N121</f>
        <v>16859.210999999999</v>
      </c>
      <c r="K121" s="41">
        <f t="shared" si="109"/>
        <v>59303.163</v>
      </c>
      <c r="L121" s="41">
        <f t="shared" si="110"/>
        <v>7271.505000000001</v>
      </c>
      <c r="M121" s="41">
        <f t="shared" si="111"/>
        <v>4147.451</v>
      </c>
      <c r="N121" s="41">
        <v>7163.86</v>
      </c>
      <c r="O121" s="41"/>
      <c r="P121" s="144">
        <f t="shared" si="71"/>
        <v>0.78772558269184967</v>
      </c>
      <c r="Q121" s="40">
        <f t="shared" si="112"/>
        <v>94745.19</v>
      </c>
      <c r="R121" s="51">
        <v>74633.210000000006</v>
      </c>
      <c r="S121" s="41">
        <f t="shared" si="113"/>
        <v>13232.967601522672</v>
      </c>
      <c r="T121" s="41">
        <f t="shared" si="114"/>
        <v>46714.618629644741</v>
      </c>
      <c r="U121" s="41">
        <f t="shared" si="115"/>
        <v>5727.9505131716987</v>
      </c>
      <c r="V121" s="41">
        <f t="shared" si="116"/>
        <v>3267.0532556608946</v>
      </c>
      <c r="W121" s="51">
        <v>5690.62</v>
      </c>
      <c r="X121" s="51"/>
      <c r="Y121" s="41"/>
      <c r="Z121" s="40">
        <f t="shared" si="117"/>
        <v>74633.210000000006</v>
      </c>
      <c r="AA121" s="54">
        <f t="shared" si="118"/>
        <v>12352.569857183567</v>
      </c>
      <c r="AB121" s="54">
        <f t="shared" si="119"/>
        <v>46714.618629644741</v>
      </c>
      <c r="AC121" s="54">
        <f t="shared" si="119"/>
        <v>5727.9505131716987</v>
      </c>
      <c r="AD121" s="54">
        <f t="shared" si="120"/>
        <v>4147.451</v>
      </c>
      <c r="AE121" s="54">
        <f t="shared" si="119"/>
        <v>5690.62</v>
      </c>
      <c r="AF121" s="54">
        <f t="shared" si="119"/>
        <v>0</v>
      </c>
      <c r="AG121" s="54"/>
      <c r="AH121" s="42">
        <f t="shared" si="121"/>
        <v>74633.210000000006</v>
      </c>
      <c r="AI121" s="56">
        <f t="shared" si="122"/>
        <v>20111.979999999996</v>
      </c>
      <c r="AJ121" s="65"/>
    </row>
    <row r="122" spans="1:36" x14ac:dyDescent="0.25">
      <c r="A122" s="32" t="s">
        <v>37</v>
      </c>
      <c r="B122" s="53">
        <f>SUM(B116:B121)</f>
        <v>54897.000000000007</v>
      </c>
      <c r="C122" s="33"/>
      <c r="D122" s="34"/>
      <c r="E122" s="34"/>
      <c r="F122" s="35"/>
      <c r="G122" s="35"/>
      <c r="H122" s="35"/>
      <c r="I122" s="43">
        <f>SUM(I116:I121)</f>
        <v>1113523.7</v>
      </c>
      <c r="J122" s="43">
        <f t="shared" ref="J122:O122" si="123">SUM(J116:J121)</f>
        <v>197420.01600000003</v>
      </c>
      <c r="K122" s="43">
        <f t="shared" si="123"/>
        <v>557989.27800000005</v>
      </c>
      <c r="L122" s="43">
        <f t="shared" si="123"/>
        <v>171632.52600000001</v>
      </c>
      <c r="M122" s="43">
        <f t="shared" si="123"/>
        <v>42270.69</v>
      </c>
      <c r="N122" s="43">
        <f t="shared" si="123"/>
        <v>73013.56</v>
      </c>
      <c r="O122" s="43">
        <f t="shared" si="123"/>
        <v>71197.63</v>
      </c>
      <c r="P122" s="144">
        <f t="shared" si="71"/>
        <v>0.85494521580456706</v>
      </c>
      <c r="Q122" s="40">
        <f t="shared" si="112"/>
        <v>1113523.7000000002</v>
      </c>
      <c r="R122" s="43">
        <f t="shared" ref="R122:X122" si="124">SUM(R116:R121)</f>
        <v>952001.76</v>
      </c>
      <c r="S122" s="43">
        <f t="shared" si="124"/>
        <v>167343.70207648468</v>
      </c>
      <c r="T122" s="43">
        <f t="shared" si="124"/>
        <v>475893.87773187843</v>
      </c>
      <c r="U122" s="43">
        <f t="shared" si="124"/>
        <v>147022.43051570188</v>
      </c>
      <c r="V122" s="43">
        <f t="shared" si="124"/>
        <v>36063.269675935</v>
      </c>
      <c r="W122" s="43">
        <f t="shared" si="124"/>
        <v>62768.450000000004</v>
      </c>
      <c r="X122" s="43">
        <f t="shared" si="124"/>
        <v>62910.03</v>
      </c>
      <c r="Y122" s="41"/>
      <c r="Z122" s="40">
        <f t="shared" ref="Z122:AF122" si="125">SUM(Z116:Z121)</f>
        <v>952001.76</v>
      </c>
      <c r="AA122" s="100">
        <f t="shared" si="125"/>
        <v>161136.28175241966</v>
      </c>
      <c r="AB122" s="100">
        <f t="shared" si="125"/>
        <v>475893.87773187843</v>
      </c>
      <c r="AC122" s="100">
        <f t="shared" si="125"/>
        <v>147022.43051570188</v>
      </c>
      <c r="AD122" s="100">
        <f t="shared" si="125"/>
        <v>42270.69</v>
      </c>
      <c r="AE122" s="100">
        <f t="shared" si="125"/>
        <v>62768.450000000004</v>
      </c>
      <c r="AF122" s="100">
        <f t="shared" si="125"/>
        <v>62910.03</v>
      </c>
      <c r="AG122" s="101"/>
      <c r="AH122" s="102">
        <f>SUM(AH116:AH121)</f>
        <v>952001.76</v>
      </c>
      <c r="AI122" s="103">
        <f>SUM(AI116:AI121)</f>
        <v>161521.94</v>
      </c>
      <c r="AJ122" s="65"/>
    </row>
    <row r="123" spans="1:36" x14ac:dyDescent="0.25">
      <c r="A123" t="s">
        <v>40</v>
      </c>
      <c r="P123" s="146"/>
      <c r="Q123" s="40">
        <f t="shared" si="112"/>
        <v>0</v>
      </c>
      <c r="AJ123" s="65"/>
    </row>
    <row r="124" spans="1:36" x14ac:dyDescent="0.25">
      <c r="A124" s="31">
        <v>2</v>
      </c>
      <c r="B124" s="38">
        <v>14818.5</v>
      </c>
      <c r="C124" s="33">
        <v>2.57</v>
      </c>
      <c r="D124" s="33">
        <v>10.15</v>
      </c>
      <c r="E124" s="33">
        <v>2.88</v>
      </c>
      <c r="F124" s="35">
        <v>0.77</v>
      </c>
      <c r="G124" s="35">
        <v>1.33</v>
      </c>
      <c r="H124" s="35"/>
      <c r="I124" s="51">
        <v>276661.98</v>
      </c>
      <c r="J124" s="41">
        <f>I124-K124-L124-M124-N124</f>
        <v>52457.869999999995</v>
      </c>
      <c r="K124" s="41">
        <f>B124*D124</f>
        <v>150407.77499999999</v>
      </c>
      <c r="L124" s="41">
        <f>E124*B124</f>
        <v>42677.279999999999</v>
      </c>
      <c r="M124" s="41">
        <f>F124*B124</f>
        <v>11410.245000000001</v>
      </c>
      <c r="N124" s="41">
        <v>19708.810000000001</v>
      </c>
      <c r="O124" s="41"/>
      <c r="P124" s="144">
        <f t="shared" si="71"/>
        <v>0.94724873291227085</v>
      </c>
      <c r="Q124" s="40">
        <f t="shared" si="112"/>
        <v>276661.98</v>
      </c>
      <c r="R124" s="51">
        <v>262067.71</v>
      </c>
      <c r="S124" s="41">
        <f>R124-T124-U124-V124-W124-X124</f>
        <v>49499.696188485301</v>
      </c>
      <c r="T124" s="41">
        <f>P124*K124</f>
        <v>142473.57428890391</v>
      </c>
      <c r="U124" s="41">
        <f>L124*P124</f>
        <v>40425.999404142196</v>
      </c>
      <c r="V124" s="41">
        <f>P124*M124</f>
        <v>10808.340118468575</v>
      </c>
      <c r="W124" s="51">
        <v>18860.099999999999</v>
      </c>
      <c r="X124" s="51"/>
      <c r="Y124" s="41"/>
      <c r="Z124" s="40">
        <f>SUM(S124:Y124)</f>
        <v>262067.71</v>
      </c>
      <c r="AA124" s="54">
        <f>Z124-AF124-AE124-AD124-AC124-AB124</f>
        <v>48897.791306953877</v>
      </c>
      <c r="AB124" s="54">
        <f t="shared" ref="AB124:AF127" si="126">T124</f>
        <v>142473.57428890391</v>
      </c>
      <c r="AC124" s="54">
        <f t="shared" si="126"/>
        <v>40425.999404142196</v>
      </c>
      <c r="AD124" s="54">
        <f>M124</f>
        <v>11410.245000000001</v>
      </c>
      <c r="AE124" s="54">
        <f t="shared" si="126"/>
        <v>18860.099999999999</v>
      </c>
      <c r="AF124" s="54">
        <f t="shared" si="126"/>
        <v>0</v>
      </c>
      <c r="AG124" s="54"/>
      <c r="AH124" s="42">
        <f>SUM(AA124:AG124)</f>
        <v>262067.71</v>
      </c>
      <c r="AI124" s="56">
        <f>I124-Z124</f>
        <v>14594.26999999999</v>
      </c>
      <c r="AJ124" s="65"/>
    </row>
    <row r="125" spans="1:36" x14ac:dyDescent="0.25">
      <c r="A125" s="31">
        <v>6</v>
      </c>
      <c r="B125" s="38">
        <v>7878.8</v>
      </c>
      <c r="C125" s="33">
        <v>2.35</v>
      </c>
      <c r="D125" s="33">
        <v>10.23</v>
      </c>
      <c r="E125" s="33">
        <v>2.82</v>
      </c>
      <c r="F125" s="35">
        <v>0.77</v>
      </c>
      <c r="G125" s="35">
        <v>1.33</v>
      </c>
      <c r="H125" s="35"/>
      <c r="I125" s="51">
        <v>144339.84</v>
      </c>
      <c r="J125" s="41">
        <f>I125-K125-L125-M125-N125</f>
        <v>24976.143999999986</v>
      </c>
      <c r="K125" s="41">
        <f>B125*D125</f>
        <v>80600.124000000011</v>
      </c>
      <c r="L125" s="41">
        <f>E125*B125</f>
        <v>22218.216</v>
      </c>
      <c r="M125" s="41">
        <f>F125*B125</f>
        <v>6066.6760000000004</v>
      </c>
      <c r="N125" s="41">
        <v>10478.68</v>
      </c>
      <c r="O125" s="41"/>
      <c r="P125" s="144">
        <f t="shared" si="71"/>
        <v>0.93096362030053526</v>
      </c>
      <c r="Q125" s="40">
        <f t="shared" si="112"/>
        <v>144339.84</v>
      </c>
      <c r="R125" s="51">
        <v>134375.14000000001</v>
      </c>
      <c r="S125" s="41">
        <f>R125-T125-U125-V125-W125-X125</f>
        <v>23189.761308158297</v>
      </c>
      <c r="T125" s="41">
        <f>P125*K125</f>
        <v>75035.783235712064</v>
      </c>
      <c r="U125" s="41">
        <f>L125*P125</f>
        <v>20684.350803979276</v>
      </c>
      <c r="V125" s="41">
        <f>P125*M125</f>
        <v>5647.8546521503704</v>
      </c>
      <c r="W125" s="51">
        <v>9817.39</v>
      </c>
      <c r="X125" s="51"/>
      <c r="Y125" s="41"/>
      <c r="Z125" s="40">
        <f>SUM(S125:Y125)</f>
        <v>134375.14000000001</v>
      </c>
      <c r="AA125" s="54">
        <f>Z125-AF125-AE125-AD125-AC125-AB125</f>
        <v>22770.939960308664</v>
      </c>
      <c r="AB125" s="54">
        <f t="shared" si="126"/>
        <v>75035.783235712064</v>
      </c>
      <c r="AC125" s="54">
        <f t="shared" si="126"/>
        <v>20684.350803979276</v>
      </c>
      <c r="AD125" s="54">
        <f>M125</f>
        <v>6066.6760000000004</v>
      </c>
      <c r="AE125" s="54">
        <f t="shared" si="126"/>
        <v>9817.39</v>
      </c>
      <c r="AF125" s="54">
        <f t="shared" si="126"/>
        <v>0</v>
      </c>
      <c r="AG125" s="54"/>
      <c r="AH125" s="42">
        <f>SUM(AA125:AG125)</f>
        <v>134375.14000000001</v>
      </c>
      <c r="AI125" s="56">
        <f>I125-Z125</f>
        <v>9964.6999999999825</v>
      </c>
      <c r="AJ125" s="65"/>
    </row>
    <row r="126" spans="1:36" x14ac:dyDescent="0.25">
      <c r="A126" s="31">
        <v>14</v>
      </c>
      <c r="B126" s="38">
        <v>9268.9</v>
      </c>
      <c r="C126" s="33">
        <v>2.37</v>
      </c>
      <c r="D126" s="33">
        <v>10.58</v>
      </c>
      <c r="E126" s="33">
        <v>2.84</v>
      </c>
      <c r="F126" s="35">
        <v>0.77</v>
      </c>
      <c r="G126" s="35">
        <v>1.33</v>
      </c>
      <c r="H126" s="35"/>
      <c r="I126" s="51">
        <v>172772.49</v>
      </c>
      <c r="J126" s="41">
        <f>I126-K126-L126-M126-N126</f>
        <v>28919.118999999999</v>
      </c>
      <c r="K126" s="41">
        <f>B126*D126</f>
        <v>98064.962</v>
      </c>
      <c r="L126" s="41">
        <f>E126*B126</f>
        <v>26323.675999999996</v>
      </c>
      <c r="M126" s="41">
        <f>F126*B126</f>
        <v>7137.0529999999999</v>
      </c>
      <c r="N126" s="41">
        <v>12327.68</v>
      </c>
      <c r="O126" s="41"/>
      <c r="P126" s="144">
        <f t="shared" si="71"/>
        <v>0.9472290409196511</v>
      </c>
      <c r="Q126" s="40">
        <f t="shared" si="112"/>
        <v>172772.49</v>
      </c>
      <c r="R126" s="51">
        <v>163655.12</v>
      </c>
      <c r="S126" s="41">
        <f>R126-T126-U126-V126-W126-X126</f>
        <v>27303.515857775608</v>
      </c>
      <c r="T126" s="41">
        <f>P126*K126</f>
        <v>92889.979903082029</v>
      </c>
      <c r="U126" s="41">
        <f>L126*P126</f>
        <v>24934.550370959634</v>
      </c>
      <c r="V126" s="41">
        <f>P126*M126</f>
        <v>6760.4238681827183</v>
      </c>
      <c r="W126" s="51">
        <v>11766.65</v>
      </c>
      <c r="X126" s="51"/>
      <c r="Y126" s="41"/>
      <c r="Z126" s="40">
        <f>SUM(S126:Y126)</f>
        <v>163655.12</v>
      </c>
      <c r="AA126" s="54">
        <f>Z126-AF126-AE126-AD126-AC126-AB126</f>
        <v>26926.886725958349</v>
      </c>
      <c r="AB126" s="54">
        <f t="shared" si="126"/>
        <v>92889.979903082029</v>
      </c>
      <c r="AC126" s="54">
        <f t="shared" si="126"/>
        <v>24934.550370959634</v>
      </c>
      <c r="AD126" s="54">
        <f>M126</f>
        <v>7137.0529999999999</v>
      </c>
      <c r="AE126" s="54">
        <f t="shared" si="126"/>
        <v>11766.65</v>
      </c>
      <c r="AF126" s="54">
        <f t="shared" si="126"/>
        <v>0</v>
      </c>
      <c r="AG126" s="54"/>
      <c r="AH126" s="42">
        <f>SUM(AA126:AG126)</f>
        <v>163655.12000000002</v>
      </c>
      <c r="AI126" s="56">
        <f>I126-Z126</f>
        <v>9117.3699999999953</v>
      </c>
      <c r="AJ126" s="65"/>
    </row>
    <row r="127" spans="1:36" x14ac:dyDescent="0.25">
      <c r="A127" s="31">
        <v>24</v>
      </c>
      <c r="B127" s="38">
        <v>3984.4</v>
      </c>
      <c r="C127" s="33">
        <v>2.2400000000000002</v>
      </c>
      <c r="D127" s="33">
        <v>11.63</v>
      </c>
      <c r="E127" s="33">
        <v>2.4900000000000002</v>
      </c>
      <c r="F127" s="35">
        <v>0.77</v>
      </c>
      <c r="G127" s="35">
        <v>1.33</v>
      </c>
      <c r="H127" s="35"/>
      <c r="I127" s="51">
        <v>78055.02</v>
      </c>
      <c r="J127" s="41">
        <f>I127-K127-L127-M127-N127</f>
        <v>13427.983999999993</v>
      </c>
      <c r="K127" s="41">
        <f>B127*D127</f>
        <v>46338.572000000007</v>
      </c>
      <c r="L127" s="41">
        <f>E127*B127</f>
        <v>9921.1560000000009</v>
      </c>
      <c r="M127" s="41">
        <f>F127*B127</f>
        <v>3067.9880000000003</v>
      </c>
      <c r="N127" s="41">
        <v>5299.32</v>
      </c>
      <c r="O127" s="41"/>
      <c r="P127" s="144">
        <f t="shared" si="71"/>
        <v>0.77401210069512505</v>
      </c>
      <c r="Q127" s="40">
        <f t="shared" si="112"/>
        <v>78055.01999999999</v>
      </c>
      <c r="R127" s="51">
        <v>60415.53</v>
      </c>
      <c r="S127" s="41">
        <f>R127-T127-U127-V127-W127-X127</f>
        <v>10356.589909396214</v>
      </c>
      <c r="T127" s="41">
        <f>P127*K127</f>
        <v>35866.615456932304</v>
      </c>
      <c r="U127" s="41">
        <f>L127*P127</f>
        <v>7679.0947968840446</v>
      </c>
      <c r="V127" s="41">
        <f>P127*M127</f>
        <v>2374.6598367874353</v>
      </c>
      <c r="W127" s="51">
        <v>4138.57</v>
      </c>
      <c r="X127" s="51"/>
      <c r="Y127" s="41"/>
      <c r="Z127" s="40">
        <f>SUM(S127:Y127)</f>
        <v>60415.53</v>
      </c>
      <c r="AA127" s="54">
        <f>Z127-AF127-AE127-AD127-AC127-AB127</f>
        <v>9663.2617461836562</v>
      </c>
      <c r="AB127" s="54">
        <f t="shared" si="126"/>
        <v>35866.615456932304</v>
      </c>
      <c r="AC127" s="54">
        <f t="shared" si="126"/>
        <v>7679.0947968840446</v>
      </c>
      <c r="AD127" s="54">
        <f>M127</f>
        <v>3067.9880000000003</v>
      </c>
      <c r="AE127" s="54">
        <f t="shared" si="126"/>
        <v>4138.57</v>
      </c>
      <c r="AF127" s="54">
        <f t="shared" si="126"/>
        <v>0</v>
      </c>
      <c r="AG127" s="54"/>
      <c r="AH127" s="42">
        <f>SUM(AA127:AG127)</f>
        <v>60415.530000000006</v>
      </c>
      <c r="AI127" s="56">
        <f>I127-Z127</f>
        <v>17639.490000000005</v>
      </c>
      <c r="AJ127" s="65"/>
    </row>
    <row r="128" spans="1:36" x14ac:dyDescent="0.25">
      <c r="A128" s="32" t="s">
        <v>37</v>
      </c>
      <c r="B128" s="53">
        <f>SUM(B124:B127)</f>
        <v>35950.6</v>
      </c>
      <c r="C128" s="33"/>
      <c r="D128" s="34"/>
      <c r="E128" s="34"/>
      <c r="F128" s="35"/>
      <c r="G128" s="35"/>
      <c r="H128" s="35"/>
      <c r="I128" s="43">
        <f t="shared" ref="I128:O128" si="127">SUM(I124:I127)</f>
        <v>671829.33</v>
      </c>
      <c r="J128" s="43">
        <f t="shared" si="127"/>
        <v>119781.11699999997</v>
      </c>
      <c r="K128" s="43">
        <f t="shared" si="127"/>
        <v>375411.43300000002</v>
      </c>
      <c r="L128" s="43">
        <f t="shared" si="127"/>
        <v>101140.32799999999</v>
      </c>
      <c r="M128" s="43">
        <f t="shared" si="127"/>
        <v>27681.962000000003</v>
      </c>
      <c r="N128" s="43">
        <f t="shared" si="127"/>
        <v>47814.49</v>
      </c>
      <c r="O128" s="43">
        <f t="shared" si="127"/>
        <v>0</v>
      </c>
      <c r="P128" s="144">
        <f t="shared" si="71"/>
        <v>0.92361775869475671</v>
      </c>
      <c r="Q128" s="40">
        <f t="shared" si="112"/>
        <v>671829.33000000007</v>
      </c>
      <c r="R128" s="43">
        <f>SUM(R124:R127)</f>
        <v>620513.5</v>
      </c>
      <c r="S128" s="43">
        <f t="shared" ref="S128:X128" si="128">SUM(S124:S127)</f>
        <v>110349.56326381542</v>
      </c>
      <c r="T128" s="43">
        <f t="shared" si="128"/>
        <v>346265.9528846303</v>
      </c>
      <c r="U128" s="43">
        <f t="shared" si="128"/>
        <v>93723.995375965154</v>
      </c>
      <c r="V128" s="43">
        <f t="shared" si="128"/>
        <v>25591.278475589101</v>
      </c>
      <c r="W128" s="43">
        <f t="shared" si="128"/>
        <v>44582.71</v>
      </c>
      <c r="X128" s="43">
        <f t="shared" si="128"/>
        <v>0</v>
      </c>
      <c r="Y128" s="41"/>
      <c r="Z128" s="40">
        <f>SUM(Z124:Z127)</f>
        <v>620513.5</v>
      </c>
      <c r="AA128" s="100">
        <f>SUM(AA124:AA127)</f>
        <v>108258.87973940454</v>
      </c>
      <c r="AB128" s="100">
        <f>SUM(AB124:AB127)</f>
        <v>346265.9528846303</v>
      </c>
      <c r="AC128" s="100">
        <f>SUM(AC124:AC127)</f>
        <v>93723.995375965154</v>
      </c>
      <c r="AD128" s="100">
        <f>SUM(AD124:AD127)</f>
        <v>27681.962000000003</v>
      </c>
      <c r="AE128" s="100">
        <f>SUM(AE126:AE127)</f>
        <v>15905.22</v>
      </c>
      <c r="AF128" s="100">
        <f>SUM(AF124:AF127)</f>
        <v>0</v>
      </c>
      <c r="AG128" s="101"/>
      <c r="AH128" s="102">
        <f>SUM(AH124:AH127)</f>
        <v>620513.5</v>
      </c>
      <c r="AI128" s="103">
        <f>SUM(AI124:AI127)</f>
        <v>51315.829999999973</v>
      </c>
      <c r="AJ128" s="65"/>
    </row>
    <row r="129" spans="1:36" x14ac:dyDescent="0.25">
      <c r="A129" t="s">
        <v>41</v>
      </c>
      <c r="H129" t="s">
        <v>59</v>
      </c>
      <c r="I129" t="s">
        <v>59</v>
      </c>
      <c r="P129" s="146"/>
      <c r="Q129" s="40">
        <f t="shared" si="112"/>
        <v>0</v>
      </c>
      <c r="AJ129" s="65"/>
    </row>
    <row r="130" spans="1:36" x14ac:dyDescent="0.25">
      <c r="A130" s="31">
        <v>15</v>
      </c>
      <c r="B130" s="38">
        <v>3319.7</v>
      </c>
      <c r="C130" s="33">
        <v>2.76</v>
      </c>
      <c r="D130" s="33">
        <v>12.86</v>
      </c>
      <c r="E130" s="33">
        <v>9.59</v>
      </c>
      <c r="F130" s="35">
        <v>0.77</v>
      </c>
      <c r="G130" s="35">
        <v>1.33</v>
      </c>
      <c r="H130" s="35"/>
      <c r="I130" s="51">
        <v>95617.8</v>
      </c>
      <c r="J130" s="41">
        <f>I130-K130-L130-M130-N130-O130</f>
        <v>14119.106000000009</v>
      </c>
      <c r="K130" s="41">
        <f t="shared" ref="K130:K141" si="129">B130*D130</f>
        <v>42691.341999999997</v>
      </c>
      <c r="L130" s="41">
        <f t="shared" ref="L130:L141" si="130">E130*B130</f>
        <v>31835.922999999999</v>
      </c>
      <c r="M130" s="41">
        <f t="shared" ref="M130:M141" si="131">F130*B130</f>
        <v>2556.1689999999999</v>
      </c>
      <c r="N130" s="41">
        <v>4415.26</v>
      </c>
      <c r="O130" s="41"/>
      <c r="P130" s="144">
        <f t="shared" si="71"/>
        <v>0.77192499722854957</v>
      </c>
      <c r="Q130" s="40">
        <f t="shared" si="112"/>
        <v>95617.799999999988</v>
      </c>
      <c r="R130" s="51">
        <v>73809.77</v>
      </c>
      <c r="S130" s="41">
        <f t="shared" ref="S130:S141" si="132">R130-T130-U130-V130-W130-X130</f>
        <v>10836.360423182921</v>
      </c>
      <c r="T130" s="41">
        <f t="shared" ref="T130:T141" si="133">P130*K130</f>
        <v>32954.514055033062</v>
      </c>
      <c r="U130" s="41">
        <f t="shared" ref="U130:U141" si="134">L130*P130</f>
        <v>24574.944773543317</v>
      </c>
      <c r="V130" s="41">
        <f t="shared" ref="V130:V141" si="135">P130*M130</f>
        <v>1973.1707482407041</v>
      </c>
      <c r="W130" s="51">
        <v>3470.78</v>
      </c>
      <c r="X130" s="51"/>
      <c r="Y130" s="41"/>
      <c r="Z130" s="40">
        <f>SUM(S130:Y130)</f>
        <v>73809.77</v>
      </c>
      <c r="AA130" s="54">
        <f t="shared" ref="AA130:AA141" si="136">Z130-AF130-AE130-AD130-AC130-AB130</f>
        <v>10253.362171423629</v>
      </c>
      <c r="AB130" s="54">
        <f t="shared" ref="AB130:AB141" si="137">T130</f>
        <v>32954.514055033062</v>
      </c>
      <c r="AC130" s="54">
        <f t="shared" ref="AC130:AC141" si="138">U130</f>
        <v>24574.944773543317</v>
      </c>
      <c r="AD130" s="54">
        <f t="shared" ref="AD130:AD141" si="139">M130</f>
        <v>2556.1689999999999</v>
      </c>
      <c r="AE130" s="54">
        <f t="shared" ref="AE130:AE141" si="140">W130</f>
        <v>3470.78</v>
      </c>
      <c r="AF130" s="54">
        <f t="shared" ref="AF130:AF141" si="141">X130</f>
        <v>0</v>
      </c>
      <c r="AG130" s="54"/>
      <c r="AH130" s="42">
        <f t="shared" ref="AH130:AH141" si="142">SUM(AA130:AG130)</f>
        <v>73809.77</v>
      </c>
      <c r="AI130" s="56">
        <f t="shared" ref="AI130:AI141" si="143">I130-Z130</f>
        <v>21808.03</v>
      </c>
      <c r="AJ130" s="65"/>
    </row>
    <row r="131" spans="1:36" x14ac:dyDescent="0.25">
      <c r="A131" s="31">
        <v>17</v>
      </c>
      <c r="B131" s="38">
        <v>2780.9</v>
      </c>
      <c r="C131" s="33">
        <v>2.88</v>
      </c>
      <c r="D131" s="33">
        <v>12.36</v>
      </c>
      <c r="E131" s="33">
        <v>8.02</v>
      </c>
      <c r="F131" s="35">
        <v>0.77</v>
      </c>
      <c r="G131" s="35">
        <v>1.33</v>
      </c>
      <c r="H131" s="35"/>
      <c r="I131" s="51">
        <v>73475.429999999993</v>
      </c>
      <c r="J131" s="41">
        <f>I131-K131-L131-M131-N131-O131</f>
        <v>10976.804999999995</v>
      </c>
      <c r="K131" s="41">
        <f t="shared" si="129"/>
        <v>34371.923999999999</v>
      </c>
      <c r="L131" s="41">
        <f t="shared" si="130"/>
        <v>22302.817999999999</v>
      </c>
      <c r="M131" s="41">
        <f t="shared" si="131"/>
        <v>2141.2930000000001</v>
      </c>
      <c r="N131" s="41">
        <v>3682.59</v>
      </c>
      <c r="O131" s="41"/>
      <c r="P131" s="144">
        <f t="shared" si="71"/>
        <v>0.77585690890138381</v>
      </c>
      <c r="Q131" s="40">
        <f t="shared" si="112"/>
        <v>73475.429999999993</v>
      </c>
      <c r="R131" s="51">
        <v>57006.42</v>
      </c>
      <c r="S131" s="41">
        <f t="shared" si="132"/>
        <v>8591.3628910644002</v>
      </c>
      <c r="T131" s="41">
        <f t="shared" si="133"/>
        <v>26667.694707633287</v>
      </c>
      <c r="U131" s="41">
        <f t="shared" si="134"/>
        <v>17303.795433270141</v>
      </c>
      <c r="V131" s="41">
        <f t="shared" si="135"/>
        <v>1661.3369680321709</v>
      </c>
      <c r="W131" s="51">
        <v>2782.23</v>
      </c>
      <c r="X131" s="51"/>
      <c r="Y131" s="41"/>
      <c r="Z131" s="40">
        <f t="shared" ref="Z131:Z141" si="144">SUM(S131:Y131)</f>
        <v>57006.420000000006</v>
      </c>
      <c r="AA131" s="54">
        <f t="shared" si="136"/>
        <v>8111.4068590965762</v>
      </c>
      <c r="AB131" s="54">
        <f t="shared" si="137"/>
        <v>26667.694707633287</v>
      </c>
      <c r="AC131" s="54">
        <f t="shared" si="138"/>
        <v>17303.795433270141</v>
      </c>
      <c r="AD131" s="54">
        <f t="shared" si="139"/>
        <v>2141.2930000000001</v>
      </c>
      <c r="AE131" s="54">
        <f t="shared" si="140"/>
        <v>2782.23</v>
      </c>
      <c r="AF131" s="54">
        <f t="shared" si="141"/>
        <v>0</v>
      </c>
      <c r="AG131" s="54"/>
      <c r="AH131" s="42">
        <f t="shared" si="142"/>
        <v>57006.420000000006</v>
      </c>
      <c r="AI131" s="56">
        <f t="shared" si="143"/>
        <v>16469.009999999987</v>
      </c>
      <c r="AJ131" s="65"/>
    </row>
    <row r="132" spans="1:36" x14ac:dyDescent="0.25">
      <c r="A132" s="31">
        <v>18</v>
      </c>
      <c r="B132" s="38">
        <v>5655.7</v>
      </c>
      <c r="C132" s="33">
        <v>2.62</v>
      </c>
      <c r="D132" s="33">
        <v>10.029999999999999</v>
      </c>
      <c r="E132" s="33">
        <v>3.6</v>
      </c>
      <c r="F132" s="35">
        <v>0.77</v>
      </c>
      <c r="G132" s="35">
        <v>1.33</v>
      </c>
      <c r="H132" s="35">
        <v>5.51</v>
      </c>
      <c r="I132" s="51">
        <v>142976.63</v>
      </c>
      <c r="J132" s="41">
        <f t="shared" ref="J132:J137" si="145">I132-K132-L132-M132-N132-O132</f>
        <v>22849.299999999996</v>
      </c>
      <c r="K132" s="41">
        <f t="shared" si="129"/>
        <v>56726.670999999995</v>
      </c>
      <c r="L132" s="41">
        <f t="shared" si="130"/>
        <v>20360.52</v>
      </c>
      <c r="M132" s="41">
        <f t="shared" si="131"/>
        <v>4354.8890000000001</v>
      </c>
      <c r="N132" s="41">
        <v>7522.17</v>
      </c>
      <c r="O132" s="41">
        <v>31163.08</v>
      </c>
      <c r="P132" s="144">
        <f t="shared" si="71"/>
        <v>1.0265169209821212</v>
      </c>
      <c r="Q132" s="40">
        <f t="shared" si="112"/>
        <v>142976.63</v>
      </c>
      <c r="R132" s="51">
        <v>146767.93</v>
      </c>
      <c r="S132" s="41">
        <f t="shared" si="132"/>
        <v>23116.846800020412</v>
      </c>
      <c r="T132" s="41">
        <f t="shared" si="133"/>
        <v>58230.887652485784</v>
      </c>
      <c r="U132" s="41">
        <f t="shared" si="134"/>
        <v>20900.418299994901</v>
      </c>
      <c r="V132" s="41">
        <f t="shared" si="135"/>
        <v>4470.3672474989089</v>
      </c>
      <c r="W132" s="51">
        <v>7787.36</v>
      </c>
      <c r="X132" s="51">
        <v>32262.05</v>
      </c>
      <c r="Y132" s="41"/>
      <c r="Z132" s="40">
        <f t="shared" si="144"/>
        <v>146767.93</v>
      </c>
      <c r="AA132" s="54">
        <f t="shared" si="136"/>
        <v>23232.325047519313</v>
      </c>
      <c r="AB132" s="54">
        <f t="shared" si="137"/>
        <v>58230.887652485784</v>
      </c>
      <c r="AC132" s="54">
        <f t="shared" si="138"/>
        <v>20900.418299994901</v>
      </c>
      <c r="AD132" s="54">
        <f t="shared" si="139"/>
        <v>4354.8890000000001</v>
      </c>
      <c r="AE132" s="54">
        <f t="shared" si="140"/>
        <v>7787.36</v>
      </c>
      <c r="AF132" s="54">
        <f t="shared" si="141"/>
        <v>32262.05</v>
      </c>
      <c r="AG132" s="54"/>
      <c r="AH132" s="42">
        <f t="shared" si="142"/>
        <v>146767.93</v>
      </c>
      <c r="AI132" s="56">
        <f t="shared" si="143"/>
        <v>-3791.2999999999884</v>
      </c>
      <c r="AJ132" s="65"/>
    </row>
    <row r="133" spans="1:36" x14ac:dyDescent="0.25">
      <c r="A133" s="31">
        <v>19</v>
      </c>
      <c r="B133" s="38">
        <v>3708.2</v>
      </c>
      <c r="C133" s="33">
        <v>2.69</v>
      </c>
      <c r="D133" s="33">
        <v>11.05</v>
      </c>
      <c r="E133" s="33">
        <v>4.12</v>
      </c>
      <c r="F133" s="35">
        <v>0.77</v>
      </c>
      <c r="G133" s="35">
        <v>1.33</v>
      </c>
      <c r="H133" s="35">
        <v>5.51</v>
      </c>
      <c r="I133" s="51">
        <v>99650.68</v>
      </c>
      <c r="J133" s="41">
        <f t="shared" si="145"/>
        <v>15178.031999999996</v>
      </c>
      <c r="K133" s="41">
        <f t="shared" si="129"/>
        <v>40975.61</v>
      </c>
      <c r="L133" s="41">
        <f t="shared" si="130"/>
        <v>15277.784</v>
      </c>
      <c r="M133" s="41">
        <f t="shared" si="131"/>
        <v>2855.3139999999999</v>
      </c>
      <c r="N133" s="41">
        <v>4931.8100000000004</v>
      </c>
      <c r="O133" s="41">
        <v>20432.13</v>
      </c>
      <c r="P133" s="144">
        <f t="shared" si="71"/>
        <v>0.75684169942442936</v>
      </c>
      <c r="Q133" s="40">
        <f t="shared" si="112"/>
        <v>99650.68</v>
      </c>
      <c r="R133" s="51">
        <v>75419.789999999994</v>
      </c>
      <c r="S133" s="41">
        <f t="shared" si="132"/>
        <v>11179.714986497629</v>
      </c>
      <c r="T133" s="41">
        <f t="shared" si="133"/>
        <v>31012.050307352642</v>
      </c>
      <c r="U133" s="41">
        <f t="shared" si="134"/>
        <v>11562.864005999356</v>
      </c>
      <c r="V133" s="41">
        <f t="shared" si="135"/>
        <v>2161.020700150365</v>
      </c>
      <c r="W133" s="51">
        <v>3787.38</v>
      </c>
      <c r="X133" s="51">
        <v>15716.76</v>
      </c>
      <c r="Y133" s="41"/>
      <c r="Z133" s="40">
        <f t="shared" si="144"/>
        <v>75419.789999999994</v>
      </c>
      <c r="AA133" s="54">
        <f t="shared" si="136"/>
        <v>10485.421686647998</v>
      </c>
      <c r="AB133" s="54">
        <f t="shared" si="137"/>
        <v>31012.050307352642</v>
      </c>
      <c r="AC133" s="54">
        <f t="shared" si="138"/>
        <v>11562.864005999356</v>
      </c>
      <c r="AD133" s="54">
        <f t="shared" si="139"/>
        <v>2855.3139999999999</v>
      </c>
      <c r="AE133" s="54">
        <f t="shared" si="140"/>
        <v>3787.38</v>
      </c>
      <c r="AF133" s="54">
        <f t="shared" si="141"/>
        <v>15716.76</v>
      </c>
      <c r="AG133" s="54"/>
      <c r="AH133" s="42">
        <f t="shared" si="142"/>
        <v>75419.789999999994</v>
      </c>
      <c r="AI133" s="56">
        <f t="shared" si="143"/>
        <v>24230.89</v>
      </c>
      <c r="AJ133" s="65"/>
    </row>
    <row r="134" spans="1:36" x14ac:dyDescent="0.25">
      <c r="A134" s="31">
        <v>20</v>
      </c>
      <c r="B134" s="38">
        <v>5659.3</v>
      </c>
      <c r="C134" s="33">
        <v>2.63</v>
      </c>
      <c r="D134" s="33">
        <v>10.3</v>
      </c>
      <c r="E134" s="33">
        <v>3.44</v>
      </c>
      <c r="F134" s="35">
        <v>0.77</v>
      </c>
      <c r="G134" s="35">
        <v>1.33</v>
      </c>
      <c r="H134" s="35">
        <v>5.51</v>
      </c>
      <c r="I134" s="51">
        <v>140619.47</v>
      </c>
      <c r="J134" s="41">
        <f t="shared" si="145"/>
        <v>20415.286999999997</v>
      </c>
      <c r="K134" s="41">
        <f t="shared" si="129"/>
        <v>58290.790000000008</v>
      </c>
      <c r="L134" s="41">
        <f t="shared" si="130"/>
        <v>19467.992000000002</v>
      </c>
      <c r="M134" s="41">
        <f t="shared" si="131"/>
        <v>4357.6610000000001</v>
      </c>
      <c r="N134" s="41">
        <v>7405.92</v>
      </c>
      <c r="O134" s="41">
        <v>30681.82</v>
      </c>
      <c r="P134" s="144">
        <f t="shared" si="71"/>
        <v>0.85672033894026189</v>
      </c>
      <c r="Q134" s="40">
        <f t="shared" si="112"/>
        <v>140619.47</v>
      </c>
      <c r="R134" s="51">
        <v>120471.56</v>
      </c>
      <c r="S134" s="41">
        <f>R134-T134-U134-V134-W134-X134</f>
        <v>17147.183120471302</v>
      </c>
      <c r="T134" s="41">
        <f t="shared" si="133"/>
        <v>49938.905365895633</v>
      </c>
      <c r="U134" s="41">
        <f t="shared" si="134"/>
        <v>16678.62470472631</v>
      </c>
      <c r="V134" s="41">
        <f t="shared" si="135"/>
        <v>3733.2968089067608</v>
      </c>
      <c r="W134" s="51">
        <v>6411.01</v>
      </c>
      <c r="X134" s="51">
        <v>26562.54</v>
      </c>
      <c r="Y134" s="41"/>
      <c r="Z134" s="40">
        <f t="shared" si="144"/>
        <v>120471.56</v>
      </c>
      <c r="AA134" s="54">
        <f t="shared" si="136"/>
        <v>16522.818929378052</v>
      </c>
      <c r="AB134" s="54">
        <f t="shared" si="137"/>
        <v>49938.905365895633</v>
      </c>
      <c r="AC134" s="54">
        <f t="shared" si="138"/>
        <v>16678.62470472631</v>
      </c>
      <c r="AD134" s="54">
        <f t="shared" si="139"/>
        <v>4357.6610000000001</v>
      </c>
      <c r="AE134" s="54">
        <f t="shared" si="140"/>
        <v>6411.01</v>
      </c>
      <c r="AF134" s="54">
        <f t="shared" si="141"/>
        <v>26562.54</v>
      </c>
      <c r="AG134" s="54"/>
      <c r="AH134" s="42">
        <f t="shared" si="142"/>
        <v>120471.55999999997</v>
      </c>
      <c r="AI134" s="56">
        <f t="shared" si="143"/>
        <v>20147.910000000003</v>
      </c>
      <c r="AJ134" s="65"/>
    </row>
    <row r="135" spans="1:36" x14ac:dyDescent="0.25">
      <c r="A135" s="31">
        <v>42</v>
      </c>
      <c r="B135" s="38">
        <v>4035.7</v>
      </c>
      <c r="C135" s="33">
        <v>2.65</v>
      </c>
      <c r="D135" s="33">
        <v>10.33</v>
      </c>
      <c r="E135" s="33">
        <v>3.94</v>
      </c>
      <c r="F135" s="35">
        <v>0.77</v>
      </c>
      <c r="G135" s="35">
        <v>1.33</v>
      </c>
      <c r="H135" s="35">
        <v>5.51</v>
      </c>
      <c r="I135" s="51">
        <v>105090</v>
      </c>
      <c r="J135" s="41">
        <f t="shared" si="145"/>
        <v>16788.811999999998</v>
      </c>
      <c r="K135" s="41">
        <f t="shared" si="129"/>
        <v>41688.780999999995</v>
      </c>
      <c r="L135" s="41">
        <f t="shared" si="130"/>
        <v>15900.657999999999</v>
      </c>
      <c r="M135" s="41">
        <f t="shared" si="131"/>
        <v>3107.489</v>
      </c>
      <c r="N135" s="41">
        <v>5367.58</v>
      </c>
      <c r="O135" s="41">
        <v>22236.68</v>
      </c>
      <c r="P135" s="144">
        <f t="shared" si="71"/>
        <v>0.90324607479303454</v>
      </c>
      <c r="Q135" s="40">
        <f t="shared" si="112"/>
        <v>105090</v>
      </c>
      <c r="R135" s="51">
        <v>94922.13</v>
      </c>
      <c r="S135" s="41">
        <f t="shared" si="132"/>
        <v>14778.258032004578</v>
      </c>
      <c r="T135" s="41">
        <f t="shared" si="133"/>
        <v>37655.227801156434</v>
      </c>
      <c r="U135" s="41">
        <f t="shared" si="134"/>
        <v>14362.206925126462</v>
      </c>
      <c r="V135" s="41">
        <f t="shared" si="135"/>
        <v>2806.8272417125322</v>
      </c>
      <c r="W135" s="51">
        <v>4923.0200000000004</v>
      </c>
      <c r="X135" s="51">
        <v>20396.59</v>
      </c>
      <c r="Y135" s="41"/>
      <c r="Z135" s="40">
        <f t="shared" si="144"/>
        <v>94922.13</v>
      </c>
      <c r="AA135" s="54">
        <f t="shared" si="136"/>
        <v>14477.596273717107</v>
      </c>
      <c r="AB135" s="54">
        <f t="shared" si="137"/>
        <v>37655.227801156434</v>
      </c>
      <c r="AC135" s="54">
        <f t="shared" si="138"/>
        <v>14362.206925126462</v>
      </c>
      <c r="AD135" s="54">
        <f t="shared" si="139"/>
        <v>3107.489</v>
      </c>
      <c r="AE135" s="54">
        <f t="shared" si="140"/>
        <v>4923.0200000000004</v>
      </c>
      <c r="AF135" s="54">
        <f t="shared" si="141"/>
        <v>20396.59</v>
      </c>
      <c r="AG135" s="54"/>
      <c r="AH135" s="42">
        <f t="shared" si="142"/>
        <v>94922.13</v>
      </c>
      <c r="AI135" s="56">
        <f t="shared" si="143"/>
        <v>10167.869999999995</v>
      </c>
      <c r="AJ135" s="65"/>
    </row>
    <row r="136" spans="1:36" x14ac:dyDescent="0.25">
      <c r="A136" s="31">
        <v>43</v>
      </c>
      <c r="B136" s="38">
        <v>4116.7</v>
      </c>
      <c r="C136" s="33">
        <v>2.93</v>
      </c>
      <c r="D136" s="33">
        <v>10.78</v>
      </c>
      <c r="E136" s="33">
        <v>4.08</v>
      </c>
      <c r="F136" s="35">
        <v>0.77</v>
      </c>
      <c r="G136" s="35">
        <v>1.33</v>
      </c>
      <c r="H136" s="35">
        <v>5.51</v>
      </c>
      <c r="I136" s="51">
        <v>111578.98</v>
      </c>
      <c r="J136" s="41">
        <f t="shared" si="145"/>
        <v>19076.669000000005</v>
      </c>
      <c r="K136" s="41">
        <f t="shared" si="129"/>
        <v>44378.025999999998</v>
      </c>
      <c r="L136" s="41">
        <f t="shared" si="130"/>
        <v>16796.135999999999</v>
      </c>
      <c r="M136" s="41">
        <f t="shared" si="131"/>
        <v>3169.8589999999999</v>
      </c>
      <c r="N136" s="41">
        <v>5475.23</v>
      </c>
      <c r="O136" s="41">
        <v>22683.06</v>
      </c>
      <c r="P136" s="144">
        <f t="shared" si="71"/>
        <v>1.1128317358699642</v>
      </c>
      <c r="Q136" s="40">
        <f t="shared" si="112"/>
        <v>111578.98</v>
      </c>
      <c r="R136" s="51">
        <v>124168.63</v>
      </c>
      <c r="S136" s="41">
        <f t="shared" si="132"/>
        <v>26531.241417716581</v>
      </c>
      <c r="T136" s="41">
        <f t="shared" si="133"/>
        <v>49385.2757080624</v>
      </c>
      <c r="U136" s="41">
        <f t="shared" si="134"/>
        <v>18691.273180787997</v>
      </c>
      <c r="V136" s="41">
        <f t="shared" si="135"/>
        <v>3527.5196934330288</v>
      </c>
      <c r="W136" s="51">
        <v>5062.0200000000004</v>
      </c>
      <c r="X136" s="51">
        <v>20971.3</v>
      </c>
      <c r="Y136" s="41"/>
      <c r="Z136" s="40">
        <f t="shared" si="144"/>
        <v>124168.63000000002</v>
      </c>
      <c r="AA136" s="54">
        <f t="shared" si="136"/>
        <v>26888.902111149626</v>
      </c>
      <c r="AB136" s="54">
        <f t="shared" si="137"/>
        <v>49385.2757080624</v>
      </c>
      <c r="AC136" s="54">
        <f t="shared" si="138"/>
        <v>18691.273180787997</v>
      </c>
      <c r="AD136" s="54">
        <f t="shared" si="139"/>
        <v>3169.8589999999999</v>
      </c>
      <c r="AE136" s="54">
        <f t="shared" si="140"/>
        <v>5062.0200000000004</v>
      </c>
      <c r="AF136" s="54">
        <f t="shared" si="141"/>
        <v>20971.3</v>
      </c>
      <c r="AG136" s="54"/>
      <c r="AH136" s="42">
        <f t="shared" si="142"/>
        <v>124168.63000000003</v>
      </c>
      <c r="AI136" s="56">
        <f t="shared" si="143"/>
        <v>-12589.650000000023</v>
      </c>
      <c r="AJ136" s="65"/>
    </row>
    <row r="137" spans="1:36" x14ac:dyDescent="0.25">
      <c r="A137" s="31">
        <v>44</v>
      </c>
      <c r="B137" s="38">
        <v>4127.7</v>
      </c>
      <c r="C137" s="33">
        <v>2.9</v>
      </c>
      <c r="D137" s="33">
        <v>10.36</v>
      </c>
      <c r="E137" s="33">
        <v>4.0199999999999996</v>
      </c>
      <c r="F137" s="35">
        <v>0.77</v>
      </c>
      <c r="G137" s="35">
        <v>1.33</v>
      </c>
      <c r="H137" s="35">
        <v>5.51</v>
      </c>
      <c r="I137" s="51">
        <v>108727.19</v>
      </c>
      <c r="J137" s="41">
        <f t="shared" si="145"/>
        <v>17958.855000000018</v>
      </c>
      <c r="K137" s="41">
        <f t="shared" si="129"/>
        <v>42762.971999999994</v>
      </c>
      <c r="L137" s="41">
        <f t="shared" si="130"/>
        <v>16593.353999999996</v>
      </c>
      <c r="M137" s="41">
        <f t="shared" si="131"/>
        <v>3178.3289999999997</v>
      </c>
      <c r="N137" s="41">
        <v>5489.9</v>
      </c>
      <c r="O137" s="41">
        <v>22743.78</v>
      </c>
      <c r="P137" s="144">
        <f t="shared" si="71"/>
        <v>0.75016139017296413</v>
      </c>
      <c r="Q137" s="40">
        <f t="shared" si="112"/>
        <v>108727.19</v>
      </c>
      <c r="R137" s="51">
        <v>81562.94</v>
      </c>
      <c r="S137" s="41">
        <f t="shared" si="132"/>
        <v>13118.216271213314</v>
      </c>
      <c r="T137" s="41">
        <f t="shared" si="133"/>
        <v>32079.130523447537</v>
      </c>
      <c r="U137" s="41">
        <f t="shared" si="134"/>
        <v>12447.693504272112</v>
      </c>
      <c r="V137" s="41">
        <f t="shared" si="135"/>
        <v>2384.2597010670465</v>
      </c>
      <c r="W137" s="51">
        <v>4187.09</v>
      </c>
      <c r="X137" s="51">
        <v>17346.55</v>
      </c>
      <c r="Y137" s="41"/>
      <c r="Z137" s="40">
        <f t="shared" si="144"/>
        <v>81562.94</v>
      </c>
      <c r="AA137" s="54">
        <f t="shared" si="136"/>
        <v>12324.146972280352</v>
      </c>
      <c r="AB137" s="54">
        <f t="shared" si="137"/>
        <v>32079.130523447537</v>
      </c>
      <c r="AC137" s="54">
        <f t="shared" si="138"/>
        <v>12447.693504272112</v>
      </c>
      <c r="AD137" s="54">
        <f t="shared" si="139"/>
        <v>3178.3289999999997</v>
      </c>
      <c r="AE137" s="54">
        <f t="shared" si="140"/>
        <v>4187.09</v>
      </c>
      <c r="AF137" s="54">
        <f t="shared" si="141"/>
        <v>17346.55</v>
      </c>
      <c r="AG137" s="54"/>
      <c r="AH137" s="42">
        <f t="shared" si="142"/>
        <v>81562.94</v>
      </c>
      <c r="AI137" s="56">
        <f t="shared" si="143"/>
        <v>27164.25</v>
      </c>
      <c r="AJ137" s="65"/>
    </row>
    <row r="138" spans="1:36" x14ac:dyDescent="0.25">
      <c r="A138" s="31">
        <v>65</v>
      </c>
      <c r="B138" s="75">
        <v>10693</v>
      </c>
      <c r="C138" s="33">
        <v>2.4</v>
      </c>
      <c r="D138" s="33">
        <v>10.06</v>
      </c>
      <c r="E138" s="33">
        <v>4.32</v>
      </c>
      <c r="F138" s="35">
        <v>0.77</v>
      </c>
      <c r="G138" s="35">
        <v>1.33</v>
      </c>
      <c r="H138" s="35"/>
      <c r="I138" s="51">
        <v>211509.32</v>
      </c>
      <c r="J138" s="41">
        <f>I138-K138-L138-M138-N138-O138</f>
        <v>35288.520000000004</v>
      </c>
      <c r="K138" s="41">
        <f t="shared" si="129"/>
        <v>107571.58</v>
      </c>
      <c r="L138" s="41">
        <f t="shared" si="130"/>
        <v>46193.760000000002</v>
      </c>
      <c r="M138" s="41">
        <f t="shared" si="131"/>
        <v>8233.61</v>
      </c>
      <c r="N138" s="41">
        <v>14221.85</v>
      </c>
      <c r="O138" s="41"/>
      <c r="P138" s="144">
        <f t="shared" si="71"/>
        <v>0.79967918198592858</v>
      </c>
      <c r="Q138" s="40">
        <f t="shared" si="112"/>
        <v>211509.32000000004</v>
      </c>
      <c r="R138" s="51">
        <v>169139.6</v>
      </c>
      <c r="S138" s="41">
        <f t="shared" si="132"/>
        <v>27573.742181420661</v>
      </c>
      <c r="T138" s="41">
        <f t="shared" si="133"/>
        <v>86022.753099333873</v>
      </c>
      <c r="U138" s="41">
        <f t="shared" si="134"/>
        <v>36940.188209654312</v>
      </c>
      <c r="V138" s="41">
        <f t="shared" si="135"/>
        <v>6584.2465095911621</v>
      </c>
      <c r="W138" s="51">
        <v>12018.67</v>
      </c>
      <c r="X138" s="51"/>
      <c r="Y138" s="41"/>
      <c r="Z138" s="40">
        <f t="shared" si="144"/>
        <v>169139.60000000003</v>
      </c>
      <c r="AA138" s="54">
        <f t="shared" si="136"/>
        <v>25924.378691011822</v>
      </c>
      <c r="AB138" s="54">
        <f t="shared" si="137"/>
        <v>86022.753099333873</v>
      </c>
      <c r="AC138" s="54">
        <f t="shared" si="138"/>
        <v>36940.188209654312</v>
      </c>
      <c r="AD138" s="54">
        <f t="shared" si="139"/>
        <v>8233.61</v>
      </c>
      <c r="AE138" s="54">
        <f t="shared" si="140"/>
        <v>12018.67</v>
      </c>
      <c r="AF138" s="54">
        <f t="shared" si="141"/>
        <v>0</v>
      </c>
      <c r="AG138" s="54"/>
      <c r="AH138" s="42">
        <f t="shared" si="142"/>
        <v>169139.6</v>
      </c>
      <c r="AI138" s="56">
        <f t="shared" si="143"/>
        <v>42369.719999999972</v>
      </c>
      <c r="AJ138" s="65"/>
    </row>
    <row r="139" spans="1:36" x14ac:dyDescent="0.25">
      <c r="A139" s="31">
        <v>66</v>
      </c>
      <c r="B139" s="75">
        <v>3540.7</v>
      </c>
      <c r="C139" s="33">
        <v>2.86</v>
      </c>
      <c r="D139" s="33">
        <v>12.69</v>
      </c>
      <c r="E139" s="33">
        <v>12.16</v>
      </c>
      <c r="F139" s="35">
        <v>0.77</v>
      </c>
      <c r="G139" s="35">
        <v>1.33</v>
      </c>
      <c r="H139" s="35"/>
      <c r="I139" s="51">
        <v>110596.66</v>
      </c>
      <c r="J139" s="41">
        <f>I139-K139-L139-M139-N139</f>
        <v>15160.006000000014</v>
      </c>
      <c r="K139" s="41">
        <f t="shared" si="129"/>
        <v>44931.482999999993</v>
      </c>
      <c r="L139" s="41">
        <f t="shared" si="130"/>
        <v>43054.911999999997</v>
      </c>
      <c r="M139" s="41">
        <f t="shared" si="131"/>
        <v>2726.3389999999999</v>
      </c>
      <c r="N139" s="41">
        <v>4723.92</v>
      </c>
      <c r="O139" s="41"/>
      <c r="P139" s="144">
        <f t="shared" si="71"/>
        <v>0.73572411680425076</v>
      </c>
      <c r="Q139" s="40">
        <f t="shared" si="112"/>
        <v>110596.66000000002</v>
      </c>
      <c r="R139" s="51">
        <v>81368.63</v>
      </c>
      <c r="S139" s="41">
        <f t="shared" si="132"/>
        <v>11117.453894951079</v>
      </c>
      <c r="T139" s="41">
        <f t="shared" si="133"/>
        <v>33057.175646880205</v>
      </c>
      <c r="U139" s="41">
        <f t="shared" si="134"/>
        <v>31676.537105284737</v>
      </c>
      <c r="V139" s="41">
        <f t="shared" si="135"/>
        <v>2005.8333528839842</v>
      </c>
      <c r="W139" s="51">
        <v>3511.63</v>
      </c>
      <c r="X139" s="51"/>
      <c r="Y139" s="41"/>
      <c r="Z139" s="40">
        <f t="shared" si="144"/>
        <v>81368.63</v>
      </c>
      <c r="AA139" s="54">
        <f t="shared" si="136"/>
        <v>10396.948247835055</v>
      </c>
      <c r="AB139" s="54">
        <f t="shared" si="137"/>
        <v>33057.175646880205</v>
      </c>
      <c r="AC139" s="54">
        <f t="shared" si="138"/>
        <v>31676.537105284737</v>
      </c>
      <c r="AD139" s="54">
        <f t="shared" si="139"/>
        <v>2726.3389999999999</v>
      </c>
      <c r="AE139" s="54">
        <f t="shared" si="140"/>
        <v>3511.63</v>
      </c>
      <c r="AF139" s="54">
        <f t="shared" si="141"/>
        <v>0</v>
      </c>
      <c r="AG139" s="54"/>
      <c r="AH139" s="42">
        <f t="shared" si="142"/>
        <v>81368.63</v>
      </c>
      <c r="AI139" s="56">
        <f t="shared" si="143"/>
        <v>29228.03</v>
      </c>
      <c r="AJ139" s="65"/>
    </row>
    <row r="140" spans="1:36" x14ac:dyDescent="0.25">
      <c r="A140" s="31" t="s">
        <v>58</v>
      </c>
      <c r="B140" s="75">
        <v>3538.5</v>
      </c>
      <c r="C140" s="33">
        <v>2.86</v>
      </c>
      <c r="D140" s="33">
        <v>12.59</v>
      </c>
      <c r="E140" s="33">
        <v>12.18</v>
      </c>
      <c r="F140" s="35">
        <v>0.77</v>
      </c>
      <c r="G140" s="35">
        <v>1.33</v>
      </c>
      <c r="H140" s="35"/>
      <c r="I140" s="51">
        <v>109809.37</v>
      </c>
      <c r="J140" s="41">
        <f>I140-K140-L140-M140-N140</f>
        <v>14729.369999999999</v>
      </c>
      <c r="K140" s="41">
        <f t="shared" si="129"/>
        <v>44549.714999999997</v>
      </c>
      <c r="L140" s="41">
        <f t="shared" si="130"/>
        <v>43098.93</v>
      </c>
      <c r="M140" s="41">
        <f t="shared" si="131"/>
        <v>2724.645</v>
      </c>
      <c r="N140" s="41">
        <v>4706.71</v>
      </c>
      <c r="O140" s="41"/>
      <c r="P140" s="144">
        <f t="shared" si="71"/>
        <v>0.7783037094193328</v>
      </c>
      <c r="Q140" s="40">
        <f t="shared" si="112"/>
        <v>109809.37</v>
      </c>
      <c r="R140" s="51">
        <v>85465.04</v>
      </c>
      <c r="S140" s="41">
        <f t="shared" si="132"/>
        <v>11414.8031605709</v>
      </c>
      <c r="T140" s="41">
        <f t="shared" si="133"/>
        <v>34673.208438074093</v>
      </c>
      <c r="U140" s="41">
        <f t="shared" si="134"/>
        <v>33544.057091004164</v>
      </c>
      <c r="V140" s="41">
        <f t="shared" si="135"/>
        <v>2120.601310350838</v>
      </c>
      <c r="W140" s="51">
        <v>3712.37</v>
      </c>
      <c r="X140" s="51"/>
      <c r="Y140" s="41"/>
      <c r="Z140" s="40">
        <f t="shared" si="144"/>
        <v>85465.040000000008</v>
      </c>
      <c r="AA140" s="54">
        <f t="shared" si="136"/>
        <v>10810.759470921752</v>
      </c>
      <c r="AB140" s="54">
        <f t="shared" si="137"/>
        <v>34673.208438074093</v>
      </c>
      <c r="AC140" s="54">
        <f t="shared" si="138"/>
        <v>33544.057091004164</v>
      </c>
      <c r="AD140" s="54">
        <f t="shared" si="139"/>
        <v>2724.645</v>
      </c>
      <c r="AE140" s="54">
        <f t="shared" si="140"/>
        <v>3712.37</v>
      </c>
      <c r="AF140" s="54">
        <f t="shared" si="141"/>
        <v>0</v>
      </c>
      <c r="AG140" s="54"/>
      <c r="AH140" s="42">
        <f t="shared" si="142"/>
        <v>85465.040000000008</v>
      </c>
      <c r="AI140" s="56">
        <f t="shared" si="143"/>
        <v>24344.329999999987</v>
      </c>
      <c r="AJ140" s="65"/>
    </row>
    <row r="141" spans="1:36" x14ac:dyDescent="0.25">
      <c r="A141" s="31">
        <v>67</v>
      </c>
      <c r="B141" s="75">
        <v>13915.3</v>
      </c>
      <c r="C141" s="33">
        <v>2.58</v>
      </c>
      <c r="D141" s="33">
        <v>10.75</v>
      </c>
      <c r="E141" s="33">
        <v>2.12</v>
      </c>
      <c r="F141" s="35">
        <v>0.77</v>
      </c>
      <c r="G141" s="35">
        <v>1.33</v>
      </c>
      <c r="H141" s="35"/>
      <c r="I141" s="51">
        <v>259381.9</v>
      </c>
      <c r="J141" s="41">
        <f>I141-K141-L141-M141-N141</f>
        <v>51069.637999999984</v>
      </c>
      <c r="K141" s="41">
        <f t="shared" si="129"/>
        <v>149589.47500000001</v>
      </c>
      <c r="L141" s="41">
        <f t="shared" si="130"/>
        <v>29500.436000000002</v>
      </c>
      <c r="M141" s="41">
        <f t="shared" si="131"/>
        <v>10714.780999999999</v>
      </c>
      <c r="N141" s="41">
        <v>18507.57</v>
      </c>
      <c r="O141" s="41"/>
      <c r="P141" s="144">
        <f t="shared" si="71"/>
        <v>0.74548208645244718</v>
      </c>
      <c r="Q141" s="40">
        <f t="shared" si="112"/>
        <v>259381.9</v>
      </c>
      <c r="R141" s="51">
        <v>193364.56</v>
      </c>
      <c r="S141" s="41">
        <f t="shared" si="132"/>
        <v>37933.102189375881</v>
      </c>
      <c r="T141" s="41">
        <f t="shared" si="133"/>
        <v>111516.27393432619</v>
      </c>
      <c r="U141" s="41">
        <f t="shared" si="134"/>
        <v>21992.046580536888</v>
      </c>
      <c r="V141" s="41">
        <f t="shared" si="135"/>
        <v>7987.6772957610374</v>
      </c>
      <c r="W141" s="51">
        <v>13935.46</v>
      </c>
      <c r="X141" s="51"/>
      <c r="Y141" s="41"/>
      <c r="Z141" s="40">
        <f t="shared" si="144"/>
        <v>193364.56</v>
      </c>
      <c r="AA141" s="54">
        <f t="shared" si="136"/>
        <v>35205.998485136952</v>
      </c>
      <c r="AB141" s="54">
        <f t="shared" si="137"/>
        <v>111516.27393432619</v>
      </c>
      <c r="AC141" s="54">
        <f t="shared" si="138"/>
        <v>21992.046580536888</v>
      </c>
      <c r="AD141" s="54">
        <f t="shared" si="139"/>
        <v>10714.780999999999</v>
      </c>
      <c r="AE141" s="54">
        <f t="shared" si="140"/>
        <v>13935.46</v>
      </c>
      <c r="AF141" s="54">
        <f t="shared" si="141"/>
        <v>0</v>
      </c>
      <c r="AG141" s="54"/>
      <c r="AH141" s="42">
        <f t="shared" si="142"/>
        <v>193364.56</v>
      </c>
      <c r="AI141" s="56">
        <f t="shared" si="143"/>
        <v>66017.34</v>
      </c>
      <c r="AJ141" s="65"/>
    </row>
    <row r="142" spans="1:36" x14ac:dyDescent="0.25">
      <c r="A142" s="32" t="s">
        <v>37</v>
      </c>
      <c r="B142" s="53">
        <f>SUM(B130:B141)</f>
        <v>65091.399999999994</v>
      </c>
      <c r="C142" s="33"/>
      <c r="D142" s="34"/>
      <c r="E142" s="34"/>
      <c r="F142" s="35"/>
      <c r="G142" s="35"/>
      <c r="H142" s="35"/>
      <c r="I142" s="43">
        <f>SUM(I130:I141)</f>
        <v>1569033.4299999997</v>
      </c>
      <c r="J142" s="43">
        <f t="shared" ref="J142:O142" si="146">SUM(J130:J141)</f>
        <v>253610.4</v>
      </c>
      <c r="K142" s="43">
        <f t="shared" si="146"/>
        <v>708528.36900000006</v>
      </c>
      <c r="L142" s="43">
        <f t="shared" si="146"/>
        <v>320383.223</v>
      </c>
      <c r="M142" s="43">
        <f t="shared" si="146"/>
        <v>50120.377999999997</v>
      </c>
      <c r="N142" s="43">
        <f t="shared" si="146"/>
        <v>86450.510000000009</v>
      </c>
      <c r="O142" s="43">
        <f t="shared" si="146"/>
        <v>149940.54999999999</v>
      </c>
      <c r="P142" s="144">
        <f t="shared" si="71"/>
        <v>0.83074520598327861</v>
      </c>
      <c r="Q142" s="40">
        <f t="shared" si="112"/>
        <v>1569033.4300000002</v>
      </c>
      <c r="R142" s="43">
        <f t="shared" ref="R142:X142" si="147">SUM(R130:R141)</f>
        <v>1303467</v>
      </c>
      <c r="S142" s="43">
        <f t="shared" si="147"/>
        <v>213338.28536848965</v>
      </c>
      <c r="T142" s="43">
        <f t="shared" si="147"/>
        <v>583193.09723968105</v>
      </c>
      <c r="U142" s="43">
        <f t="shared" si="147"/>
        <v>260674.6498142007</v>
      </c>
      <c r="V142" s="43">
        <f t="shared" si="147"/>
        <v>41416.157577628539</v>
      </c>
      <c r="W142" s="43">
        <f t="shared" si="147"/>
        <v>71589.01999999999</v>
      </c>
      <c r="X142" s="43">
        <f t="shared" si="147"/>
        <v>133255.79</v>
      </c>
      <c r="Y142" s="41"/>
      <c r="Z142" s="40">
        <f>SUM(Z130:Z141)</f>
        <v>1303467</v>
      </c>
      <c r="AA142" s="100">
        <f t="shared" ref="AA142:AF142" si="148">SUM(AA130:AA141)</f>
        <v>204634.06494611822</v>
      </c>
      <c r="AB142" s="100">
        <f t="shared" si="148"/>
        <v>583193.09723968105</v>
      </c>
      <c r="AC142" s="100">
        <f t="shared" si="148"/>
        <v>260674.6498142007</v>
      </c>
      <c r="AD142" s="100">
        <f t="shared" si="148"/>
        <v>50120.377999999997</v>
      </c>
      <c r="AE142" s="100">
        <f t="shared" si="148"/>
        <v>71589.01999999999</v>
      </c>
      <c r="AF142" s="100">
        <f t="shared" si="148"/>
        <v>133255.79</v>
      </c>
      <c r="AG142" s="101"/>
      <c r="AH142" s="102">
        <f>SUM(AH130:AH141)</f>
        <v>1303467</v>
      </c>
      <c r="AI142" s="103">
        <f>SUM(AI130:AI141)</f>
        <v>265566.42999999993</v>
      </c>
      <c r="AJ142" s="65"/>
    </row>
    <row r="143" spans="1:36" x14ac:dyDescent="0.25">
      <c r="A143" t="s">
        <v>60</v>
      </c>
      <c r="P143" s="146"/>
      <c r="Q143" s="40">
        <f t="shared" si="112"/>
        <v>0</v>
      </c>
      <c r="AJ143" s="65"/>
    </row>
    <row r="144" spans="1:36" x14ac:dyDescent="0.25">
      <c r="A144" s="31">
        <v>1</v>
      </c>
      <c r="B144" s="38">
        <v>3380.5</v>
      </c>
      <c r="C144" s="33">
        <v>2.73</v>
      </c>
      <c r="D144" s="33">
        <v>12.71</v>
      </c>
      <c r="E144" s="33">
        <v>9.32</v>
      </c>
      <c r="F144" s="35">
        <v>0.77</v>
      </c>
      <c r="G144" s="35">
        <v>1.33</v>
      </c>
      <c r="H144" s="35"/>
      <c r="I144" s="51">
        <v>94707.82</v>
      </c>
      <c r="J144" s="41">
        <f>I144-K144-L144-M144-N144</f>
        <v>13135.379999999997</v>
      </c>
      <c r="K144" s="41">
        <f>B144*D144</f>
        <v>42966.155000000006</v>
      </c>
      <c r="L144" s="41">
        <f>E144*B144</f>
        <v>31506.260000000002</v>
      </c>
      <c r="M144" s="41">
        <f>F144*B144</f>
        <v>2602.9850000000001</v>
      </c>
      <c r="N144" s="41">
        <v>4497.04</v>
      </c>
      <c r="O144" s="41"/>
      <c r="P144" s="144">
        <f t="shared" si="71"/>
        <v>0.64790299259343098</v>
      </c>
      <c r="Q144" s="40">
        <f t="shared" si="112"/>
        <v>94707.82</v>
      </c>
      <c r="R144" s="51">
        <v>61361.48</v>
      </c>
      <c r="S144" s="41">
        <f>R144-T144-U144-V144-W144-X144</f>
        <v>8456.2176846642651</v>
      </c>
      <c r="T144" s="41">
        <f>P144*K144</f>
        <v>27837.900404733213</v>
      </c>
      <c r="U144" s="41">
        <f>L144*P144</f>
        <v>20413.000139426713</v>
      </c>
      <c r="V144" s="41">
        <f>P144*M144</f>
        <v>1686.4817711758121</v>
      </c>
      <c r="W144" s="51">
        <v>2967.88</v>
      </c>
      <c r="X144" s="51"/>
      <c r="Y144" s="41"/>
      <c r="Z144" s="40">
        <f>SUM(S144:Y144)</f>
        <v>61361.48000000001</v>
      </c>
      <c r="AA144" s="54">
        <f t="shared" ref="AA144:AF146" si="149">S144</f>
        <v>8456.2176846642651</v>
      </c>
      <c r="AB144" s="54">
        <f t="shared" si="149"/>
        <v>27837.900404733213</v>
      </c>
      <c r="AC144" s="54">
        <f t="shared" si="149"/>
        <v>20413.000139426713</v>
      </c>
      <c r="AD144" s="54">
        <f t="shared" si="149"/>
        <v>1686.4817711758121</v>
      </c>
      <c r="AE144" s="54">
        <f t="shared" si="149"/>
        <v>2967.88</v>
      </c>
      <c r="AF144" s="54">
        <f t="shared" si="149"/>
        <v>0</v>
      </c>
      <c r="AG144" s="54"/>
      <c r="AH144" s="42">
        <f>SUM(AA144:AG144)</f>
        <v>61361.48000000001</v>
      </c>
      <c r="AI144" s="56">
        <f>I144-Z144</f>
        <v>33346.339999999997</v>
      </c>
      <c r="AJ144" s="65"/>
    </row>
    <row r="145" spans="1:36" x14ac:dyDescent="0.25">
      <c r="A145" s="31">
        <v>2</v>
      </c>
      <c r="B145" s="38">
        <v>3241.2</v>
      </c>
      <c r="C145" s="33">
        <v>2.78</v>
      </c>
      <c r="D145" s="33">
        <v>12.94</v>
      </c>
      <c r="E145" s="33">
        <v>10.11</v>
      </c>
      <c r="F145" s="35">
        <v>0.77</v>
      </c>
      <c r="G145" s="35">
        <v>1.33</v>
      </c>
      <c r="H145" s="35"/>
      <c r="I145" s="51">
        <v>94837.73</v>
      </c>
      <c r="J145" s="41">
        <f>I145-K145-L145-M145-N145</f>
        <v>13321.426000000001</v>
      </c>
      <c r="K145" s="41">
        <f>B145*D145</f>
        <v>41941.127999999997</v>
      </c>
      <c r="L145" s="41">
        <f>E145*B145</f>
        <v>32768.531999999999</v>
      </c>
      <c r="M145" s="41">
        <f>F145*B145</f>
        <v>2495.7239999999997</v>
      </c>
      <c r="N145" s="41">
        <v>4310.92</v>
      </c>
      <c r="O145" s="41"/>
      <c r="P145" s="144">
        <f t="shared" si="71"/>
        <v>0.6170781396813273</v>
      </c>
      <c r="Q145" s="40">
        <f t="shared" si="112"/>
        <v>94837.73</v>
      </c>
      <c r="R145" s="51">
        <v>58522.29</v>
      </c>
      <c r="S145" s="41">
        <f>R145-T145-U145-V145-W145-X145</f>
        <v>8134.8352678974925</v>
      </c>
      <c r="T145" s="41">
        <f>P145*K145</f>
        <v>25880.953242376425</v>
      </c>
      <c r="U145" s="41">
        <f>L145*P145</f>
        <v>20220.744766648044</v>
      </c>
      <c r="V145" s="41">
        <f>P145*M145</f>
        <v>1540.0567230780407</v>
      </c>
      <c r="W145" s="51">
        <v>2745.7</v>
      </c>
      <c r="X145" s="51"/>
      <c r="Y145" s="41"/>
      <c r="Z145" s="40">
        <f>SUM(S145:Y145)</f>
        <v>58522.29</v>
      </c>
      <c r="AA145" s="54">
        <f t="shared" si="149"/>
        <v>8134.8352678974925</v>
      </c>
      <c r="AB145" s="54">
        <f t="shared" si="149"/>
        <v>25880.953242376425</v>
      </c>
      <c r="AC145" s="54">
        <f t="shared" si="149"/>
        <v>20220.744766648044</v>
      </c>
      <c r="AD145" s="54">
        <f t="shared" si="149"/>
        <v>1540.0567230780407</v>
      </c>
      <c r="AE145" s="54">
        <f t="shared" si="149"/>
        <v>2745.7</v>
      </c>
      <c r="AF145" s="54">
        <f t="shared" si="149"/>
        <v>0</v>
      </c>
      <c r="AG145" s="54"/>
      <c r="AH145" s="42">
        <f>SUM(AA145:AG145)</f>
        <v>58522.29</v>
      </c>
      <c r="AI145" s="56">
        <f>I145-Z145</f>
        <v>36315.439999999995</v>
      </c>
      <c r="AJ145" s="65"/>
    </row>
    <row r="146" spans="1:36" x14ac:dyDescent="0.25">
      <c r="A146" s="31">
        <v>3</v>
      </c>
      <c r="B146" s="38">
        <v>3409.9</v>
      </c>
      <c r="C146" s="33">
        <v>2.75</v>
      </c>
      <c r="D146" s="33">
        <v>12.94</v>
      </c>
      <c r="E146" s="33">
        <v>9.35</v>
      </c>
      <c r="F146" s="35">
        <v>0.77</v>
      </c>
      <c r="G146" s="35">
        <v>1.33</v>
      </c>
      <c r="H146" s="35"/>
      <c r="I146" s="51">
        <v>96909.46</v>
      </c>
      <c r="J146" s="41">
        <f>I146-K146-L146-M146-N146</f>
        <v>13741.986000000008</v>
      </c>
      <c r="K146" s="41">
        <f>B146*D146</f>
        <v>44124.106</v>
      </c>
      <c r="L146" s="41">
        <f>E146*B146</f>
        <v>31882.564999999999</v>
      </c>
      <c r="M146" s="41">
        <f>F146*B146</f>
        <v>2625.623</v>
      </c>
      <c r="N146" s="41">
        <v>4535.18</v>
      </c>
      <c r="O146" s="41"/>
      <c r="P146" s="144">
        <f t="shared" si="71"/>
        <v>0.62511482367149707</v>
      </c>
      <c r="Q146" s="40">
        <f t="shared" si="112"/>
        <v>96909.460000000021</v>
      </c>
      <c r="R146" s="51">
        <v>60579.54</v>
      </c>
      <c r="S146" s="41">
        <f>R146-T146-U146-V146-W146-X146</f>
        <v>8503.5674013046864</v>
      </c>
      <c r="T146" s="41">
        <f>P146*K146</f>
        <v>27582.632741852445</v>
      </c>
      <c r="U146" s="41">
        <f>L146*P146</f>
        <v>19930.263998170041</v>
      </c>
      <c r="V146" s="41">
        <f>P146*M146</f>
        <v>1641.3158586728271</v>
      </c>
      <c r="W146" s="51">
        <v>2921.76</v>
      </c>
      <c r="X146" s="51"/>
      <c r="Y146" s="41"/>
      <c r="Z146" s="40">
        <f>SUM(S146:Y146)</f>
        <v>60579.54</v>
      </c>
      <c r="AA146" s="54">
        <f t="shared" si="149"/>
        <v>8503.5674013046864</v>
      </c>
      <c r="AB146" s="54">
        <f t="shared" si="149"/>
        <v>27582.632741852445</v>
      </c>
      <c r="AC146" s="54">
        <f t="shared" si="149"/>
        <v>19930.263998170041</v>
      </c>
      <c r="AD146" s="54">
        <f t="shared" si="149"/>
        <v>1641.3158586728271</v>
      </c>
      <c r="AE146" s="54">
        <f t="shared" si="149"/>
        <v>2921.76</v>
      </c>
      <c r="AF146" s="54">
        <f t="shared" si="149"/>
        <v>0</v>
      </c>
      <c r="AG146" s="54"/>
      <c r="AH146" s="42">
        <f>SUM(AA146:AG146)</f>
        <v>60579.54</v>
      </c>
      <c r="AI146" s="56">
        <f>I146-Z146</f>
        <v>36329.920000000006</v>
      </c>
      <c r="AJ146" s="65"/>
    </row>
    <row r="147" spans="1:36" x14ac:dyDescent="0.25">
      <c r="A147" s="32" t="s">
        <v>37</v>
      </c>
      <c r="B147" s="53">
        <f>SUM(B144:B146)</f>
        <v>10031.6</v>
      </c>
      <c r="C147" s="33"/>
      <c r="D147" s="34"/>
      <c r="E147" s="34"/>
      <c r="F147" s="35"/>
      <c r="G147" s="35"/>
      <c r="H147" s="35"/>
      <c r="I147" s="43">
        <f>SUM(I144:I146)</f>
        <v>286455.01</v>
      </c>
      <c r="J147" s="43">
        <f t="shared" ref="J147:O147" si="150">SUM(J144:J146)</f>
        <v>40198.792000000001</v>
      </c>
      <c r="K147" s="43">
        <f t="shared" si="150"/>
        <v>129031.389</v>
      </c>
      <c r="L147" s="43">
        <f t="shared" si="150"/>
        <v>96157.357000000004</v>
      </c>
      <c r="M147" s="43">
        <f t="shared" si="150"/>
        <v>7724.3320000000003</v>
      </c>
      <c r="N147" s="43">
        <f t="shared" si="150"/>
        <v>13343.14</v>
      </c>
      <c r="O147" s="43">
        <f t="shared" si="150"/>
        <v>0</v>
      </c>
      <c r="P147" s="144">
        <f t="shared" si="71"/>
        <v>0.62998831823538359</v>
      </c>
      <c r="Q147" s="40">
        <f t="shared" si="112"/>
        <v>286455.01</v>
      </c>
      <c r="R147" s="43">
        <f t="shared" ref="R147:X147" si="151">SUM(R144:R146)</f>
        <v>180463.31</v>
      </c>
      <c r="S147" s="43">
        <f t="shared" si="151"/>
        <v>25094.620353866441</v>
      </c>
      <c r="T147" s="43">
        <f t="shared" si="151"/>
        <v>81301.486388962076</v>
      </c>
      <c r="U147" s="43">
        <f t="shared" si="151"/>
        <v>60564.008904244802</v>
      </c>
      <c r="V147" s="43">
        <f t="shared" si="151"/>
        <v>4867.8543529266799</v>
      </c>
      <c r="W147" s="43">
        <f t="shared" si="151"/>
        <v>8635.34</v>
      </c>
      <c r="X147" s="43">
        <f t="shared" si="151"/>
        <v>0</v>
      </c>
      <c r="Y147" s="41"/>
      <c r="Z147" s="40">
        <f>SUM(Z144:Z146)</f>
        <v>180463.31000000003</v>
      </c>
      <c r="AA147" s="100">
        <f>SUM(AA144:AA146)</f>
        <v>25094.620353866441</v>
      </c>
      <c r="AB147" s="100">
        <f>SUM(AB144:AB146)</f>
        <v>81301.486388962076</v>
      </c>
      <c r="AC147" s="100">
        <f>SUM(AC144:AC146)</f>
        <v>60564.008904244802</v>
      </c>
      <c r="AD147" s="100">
        <f>SUM(AD144:AD146)</f>
        <v>4867.8543529266799</v>
      </c>
      <c r="AE147" s="100">
        <f>SUM(AE145:AE146)</f>
        <v>5667.46</v>
      </c>
      <c r="AF147" s="100">
        <f>SUM(AF144:AF146)</f>
        <v>0</v>
      </c>
      <c r="AG147" s="101"/>
      <c r="AH147" s="102">
        <f>SUM(AH144:AH146)</f>
        <v>180463.31000000003</v>
      </c>
      <c r="AI147" s="103">
        <f>SUM(AI144:AI146)</f>
        <v>105991.70000000001</v>
      </c>
      <c r="AJ147" s="65"/>
    </row>
    <row r="148" spans="1:36" x14ac:dyDescent="0.25">
      <c r="A148" s="67" t="s">
        <v>61</v>
      </c>
      <c r="B148" s="68">
        <f>B96+B114+B122+B128+B142+B147</f>
        <v>323267.3</v>
      </c>
      <c r="C148" s="67"/>
      <c r="D148" s="67"/>
      <c r="E148" s="67"/>
      <c r="F148" s="67"/>
      <c r="G148" s="67"/>
      <c r="H148" s="67"/>
      <c r="I148" s="68">
        <f>I96+I114+I122+I128+I142+I147</f>
        <v>6701432.1099999994</v>
      </c>
      <c r="J148" s="68">
        <f>J147+J142+J128+J122+J114+J96</f>
        <v>1158192.72</v>
      </c>
      <c r="K148" s="68">
        <f>K96+K114+K122+K128+K142+K147</f>
        <v>3381831.5380000002</v>
      </c>
      <c r="L148" s="68">
        <f>L96+L114+L122+L128+L142+L147</f>
        <v>1194832.281</v>
      </c>
      <c r="M148" s="68">
        <f>M96+M114+M122+M128+M142+M147</f>
        <v>248915.821</v>
      </c>
      <c r="N148" s="68">
        <f>N96+N114+N122+N128+N142+N147</f>
        <v>427227.54000000004</v>
      </c>
      <c r="O148" s="68">
        <f>O96+O114+O122+O128+O142+O147</f>
        <v>290432.20999999996</v>
      </c>
      <c r="P148" s="147">
        <f t="shared" si="71"/>
        <v>0.84821150862931005</v>
      </c>
      <c r="Q148" s="160">
        <f t="shared" si="112"/>
        <v>6701432.1100000013</v>
      </c>
      <c r="R148" s="68">
        <f>R96+R114+R122+R128+R142+R147</f>
        <v>5684231.8399999999</v>
      </c>
      <c r="S148" s="68">
        <f t="shared" ref="S148:X148" si="152">S96+S114+S122+S128+S142+S147</f>
        <v>983262.52100978629</v>
      </c>
      <c r="T148" s="68">
        <f t="shared" si="152"/>
        <v>2866782.1772953933</v>
      </c>
      <c r="U148" s="68">
        <f t="shared" si="152"/>
        <v>997398.27811500954</v>
      </c>
      <c r="V148" s="68">
        <f t="shared" si="152"/>
        <v>211886.08357981077</v>
      </c>
      <c r="W148" s="68">
        <f t="shared" si="152"/>
        <v>368242.74000000005</v>
      </c>
      <c r="X148" s="68">
        <f t="shared" si="152"/>
        <v>256660.04</v>
      </c>
      <c r="Y148" s="68">
        <f t="shared" ref="Y148:AI148" si="153">Y96+Y114+Y122+Y128+Y142+Y147</f>
        <v>0</v>
      </c>
      <c r="Z148" s="68">
        <f t="shared" si="153"/>
        <v>5684231.8399999989</v>
      </c>
      <c r="AA148" s="68">
        <f t="shared" si="153"/>
        <v>948279.06063102058</v>
      </c>
      <c r="AB148" s="68">
        <f t="shared" si="153"/>
        <v>2858911.2278540442</v>
      </c>
      <c r="AC148" s="68">
        <f t="shared" si="153"/>
        <v>995702.52916200855</v>
      </c>
      <c r="AD148" s="68">
        <f t="shared" si="153"/>
        <v>244559.92235292669</v>
      </c>
      <c r="AE148" s="68">
        <f t="shared" si="153"/>
        <v>336597.37000000005</v>
      </c>
      <c r="AF148" s="68">
        <f t="shared" si="153"/>
        <v>256660.04</v>
      </c>
      <c r="AG148" s="68">
        <f t="shared" si="153"/>
        <v>0</v>
      </c>
      <c r="AH148" s="68">
        <f t="shared" si="153"/>
        <v>5672355.5199999996</v>
      </c>
      <c r="AI148" s="68">
        <f t="shared" si="153"/>
        <v>991026.34999999986</v>
      </c>
      <c r="AJ148" s="65"/>
    </row>
    <row r="149" spans="1:36" ht="18" x14ac:dyDescent="0.25">
      <c r="A149" s="1"/>
      <c r="B149" s="2"/>
      <c r="C149" s="2"/>
      <c r="D149" s="2"/>
      <c r="E149" s="2"/>
      <c r="F149" s="2"/>
      <c r="G149" s="2"/>
      <c r="H149" s="2"/>
      <c r="I149" s="131">
        <f>J149+K149+N149+O149</f>
        <v>6701432.1100000003</v>
      </c>
      <c r="J149" s="114">
        <f>J148+M148+O148</f>
        <v>1697540.7509999999</v>
      </c>
      <c r="K149" s="115">
        <f>K148+L148</f>
        <v>4576663.8190000001</v>
      </c>
      <c r="L149" s="116"/>
      <c r="M149" s="117"/>
      <c r="N149" s="118">
        <f>N148</f>
        <v>427227.54000000004</v>
      </c>
      <c r="O149" s="118"/>
      <c r="Q149" s="106">
        <f t="shared" ref="Q149" si="154">I149</f>
        <v>6701432.1100000003</v>
      </c>
      <c r="R149" s="99">
        <f>S149+T149+W149+X149</f>
        <v>5684231.8399999999</v>
      </c>
      <c r="S149" s="98">
        <f>S148+V148+X148</f>
        <v>1451808.6445895971</v>
      </c>
      <c r="T149" s="98">
        <f>T148+U148</f>
        <v>3864180.4554104027</v>
      </c>
      <c r="U149" s="5"/>
      <c r="V149" s="5"/>
      <c r="W149" s="133">
        <f>W148</f>
        <v>368242.74000000005</v>
      </c>
      <c r="X149" s="98"/>
      <c r="Y149" s="5"/>
      <c r="Z149" s="4"/>
      <c r="AA149" s="4"/>
      <c r="AB149" s="4"/>
      <c r="AC149" s="4"/>
      <c r="AD149" s="4"/>
      <c r="AE149" s="4"/>
      <c r="AF149" s="4"/>
      <c r="AG149" s="4"/>
    </row>
    <row r="150" spans="1:36" ht="18.75" x14ac:dyDescent="0.3">
      <c r="A150" s="8"/>
      <c r="B150" s="69" t="s">
        <v>62</v>
      </c>
      <c r="C150" s="69"/>
      <c r="D150" s="9"/>
      <c r="E150" s="9" t="s">
        <v>96</v>
      </c>
      <c r="F150" s="10"/>
      <c r="G150" s="10"/>
      <c r="H150" s="10"/>
      <c r="I150" s="10"/>
      <c r="J150" s="10"/>
      <c r="K150" s="10"/>
      <c r="L150" s="10"/>
      <c r="M150" s="11"/>
      <c r="N150" s="11"/>
      <c r="O150" s="11"/>
      <c r="P150" s="141"/>
      <c r="Q150" s="11"/>
      <c r="R150" s="12"/>
      <c r="S150" s="13"/>
      <c r="T150" s="13"/>
      <c r="U150" s="13"/>
      <c r="V150" s="13"/>
      <c r="W150" s="13"/>
      <c r="X150" s="13"/>
      <c r="Y150" s="13"/>
      <c r="Z150" s="12"/>
      <c r="AA150" s="12"/>
      <c r="AB150" s="12"/>
      <c r="AC150" s="12"/>
      <c r="AD150" s="12"/>
      <c r="AE150" s="12"/>
      <c r="AF150" s="12"/>
      <c r="AG150" s="12"/>
      <c r="AH150" s="11"/>
    </row>
    <row r="151" spans="1:36" ht="18.75" x14ac:dyDescent="0.3">
      <c r="A151" s="15"/>
      <c r="B151" s="16"/>
      <c r="C151" s="16"/>
      <c r="D151" s="16"/>
      <c r="E151" s="16"/>
      <c r="F151" s="16"/>
      <c r="G151" s="16"/>
      <c r="H151" s="16"/>
      <c r="I151" s="16"/>
      <c r="J151" s="69" t="s">
        <v>62</v>
      </c>
      <c r="K151" s="16"/>
      <c r="L151" s="17"/>
      <c r="M151" s="11" t="s">
        <v>52</v>
      </c>
      <c r="N151" s="11"/>
      <c r="O151" s="11"/>
      <c r="P151" s="141"/>
      <c r="Q151" s="11"/>
      <c r="R151" s="12"/>
      <c r="S151" s="13"/>
      <c r="T151" s="14" t="s">
        <v>53</v>
      </c>
      <c r="U151" s="13"/>
      <c r="V151" s="13"/>
      <c r="W151" s="13"/>
      <c r="X151" s="13"/>
      <c r="Y151" s="13"/>
      <c r="Z151" s="12"/>
      <c r="AA151" s="12"/>
      <c r="AB151" s="12"/>
      <c r="AC151" s="12"/>
      <c r="AD151" s="12"/>
      <c r="AE151" s="12"/>
      <c r="AF151" s="12"/>
      <c r="AG151" s="12"/>
      <c r="AH151" s="11"/>
    </row>
    <row r="152" spans="1:36" ht="18.75" x14ac:dyDescent="0.3">
      <c r="A152" s="18" t="s">
        <v>0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1"/>
      <c r="N152" s="11"/>
      <c r="O152" s="11"/>
      <c r="P152" s="141"/>
      <c r="Q152" s="11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1"/>
    </row>
    <row r="153" spans="1:36" ht="21.75" customHeight="1" x14ac:dyDescent="0.25">
      <c r="A153" s="206" t="s">
        <v>1</v>
      </c>
      <c r="B153" s="206" t="s">
        <v>39</v>
      </c>
      <c r="C153" s="215" t="s">
        <v>2</v>
      </c>
      <c r="D153" s="216"/>
      <c r="E153" s="216"/>
      <c r="F153" s="216"/>
      <c r="G153" s="216"/>
      <c r="H153" s="217"/>
      <c r="I153" s="44" t="s">
        <v>51</v>
      </c>
      <c r="J153" s="44" t="s">
        <v>55</v>
      </c>
      <c r="K153" s="218" t="s">
        <v>46</v>
      </c>
      <c r="L153" s="211"/>
      <c r="M153" s="46" t="s">
        <v>47</v>
      </c>
      <c r="N153" s="46" t="s">
        <v>48</v>
      </c>
      <c r="O153" s="47" t="s">
        <v>49</v>
      </c>
      <c r="P153" s="219" t="s">
        <v>54</v>
      </c>
      <c r="Q153" s="212" t="s">
        <v>50</v>
      </c>
      <c r="R153" s="45" t="s">
        <v>51</v>
      </c>
      <c r="S153" s="48" t="s">
        <v>55</v>
      </c>
      <c r="T153" s="210" t="s">
        <v>46</v>
      </c>
      <c r="U153" s="211"/>
      <c r="V153" s="49" t="s">
        <v>47</v>
      </c>
      <c r="W153" s="49" t="s">
        <v>48</v>
      </c>
      <c r="X153" s="50" t="s">
        <v>49</v>
      </c>
      <c r="Y153" s="45"/>
      <c r="Z153" s="212" t="s">
        <v>42</v>
      </c>
      <c r="AA153" s="222" t="s">
        <v>3</v>
      </c>
      <c r="AB153" s="225"/>
      <c r="AC153" s="225"/>
      <c r="AD153" s="225"/>
      <c r="AE153" s="225"/>
      <c r="AF153" s="225"/>
      <c r="AG153" s="226"/>
      <c r="AH153" s="200" t="s">
        <v>44</v>
      </c>
      <c r="AI153" s="203" t="s">
        <v>43</v>
      </c>
    </row>
    <row r="154" spans="1:36" x14ac:dyDescent="0.25">
      <c r="A154" s="214"/>
      <c r="B154" s="214"/>
      <c r="C154" s="206" t="s">
        <v>4</v>
      </c>
      <c r="D154" s="206" t="s">
        <v>5</v>
      </c>
      <c r="E154" s="206" t="s">
        <v>6</v>
      </c>
      <c r="F154" s="206" t="s">
        <v>7</v>
      </c>
      <c r="G154" s="206" t="s">
        <v>8</v>
      </c>
      <c r="H154" s="206" t="s">
        <v>9</v>
      </c>
      <c r="I154" s="208"/>
      <c r="J154" s="208" t="s">
        <v>4</v>
      </c>
      <c r="K154" s="208" t="s">
        <v>5</v>
      </c>
      <c r="L154" s="208" t="s">
        <v>6</v>
      </c>
      <c r="M154" s="208" t="s">
        <v>7</v>
      </c>
      <c r="N154" s="208" t="s">
        <v>8</v>
      </c>
      <c r="O154" s="208" t="s">
        <v>9</v>
      </c>
      <c r="P154" s="220"/>
      <c r="Q154" s="212"/>
      <c r="R154" s="208"/>
      <c r="S154" s="208" t="s">
        <v>4</v>
      </c>
      <c r="T154" s="208" t="s">
        <v>5</v>
      </c>
      <c r="U154" s="208" t="s">
        <v>6</v>
      </c>
      <c r="V154" s="208" t="s">
        <v>7</v>
      </c>
      <c r="W154" s="208" t="s">
        <v>8</v>
      </c>
      <c r="X154" s="208" t="s">
        <v>9</v>
      </c>
      <c r="Y154" s="208"/>
      <c r="Z154" s="212"/>
      <c r="AA154" s="227"/>
      <c r="AB154" s="228"/>
      <c r="AC154" s="228"/>
      <c r="AD154" s="228"/>
      <c r="AE154" s="228"/>
      <c r="AF154" s="228"/>
      <c r="AG154" s="228"/>
      <c r="AH154" s="201"/>
      <c r="AI154" s="204"/>
    </row>
    <row r="155" spans="1:36" x14ac:dyDescent="0.25">
      <c r="A155" s="207"/>
      <c r="B155" s="207"/>
      <c r="C155" s="207"/>
      <c r="D155" s="207"/>
      <c r="E155" s="207"/>
      <c r="F155" s="207"/>
      <c r="G155" s="207"/>
      <c r="H155" s="207"/>
      <c r="I155" s="209"/>
      <c r="J155" s="209"/>
      <c r="K155" s="209"/>
      <c r="L155" s="209"/>
      <c r="M155" s="209"/>
      <c r="N155" s="209"/>
      <c r="O155" s="209"/>
      <c r="P155" s="221"/>
      <c r="Q155" s="212"/>
      <c r="R155" s="209"/>
      <c r="S155" s="209"/>
      <c r="T155" s="209"/>
      <c r="U155" s="209"/>
      <c r="V155" s="209"/>
      <c r="W155" s="209"/>
      <c r="X155" s="209"/>
      <c r="Y155" s="209"/>
      <c r="Z155" s="212"/>
      <c r="AA155" s="206" t="s">
        <v>4</v>
      </c>
      <c r="AB155" s="206" t="s">
        <v>5</v>
      </c>
      <c r="AC155" s="206" t="s">
        <v>6</v>
      </c>
      <c r="AD155" s="206" t="s">
        <v>7</v>
      </c>
      <c r="AE155" s="206" t="s">
        <v>8</v>
      </c>
      <c r="AF155" s="206" t="s">
        <v>9</v>
      </c>
      <c r="AG155" s="206" t="s">
        <v>10</v>
      </c>
      <c r="AH155" s="201"/>
      <c r="AI155" s="204"/>
    </row>
    <row r="156" spans="1:36" x14ac:dyDescent="0.25">
      <c r="A156" s="19" t="s">
        <v>11</v>
      </c>
      <c r="B156" s="19">
        <v>2</v>
      </c>
      <c r="C156" s="20">
        <v>3</v>
      </c>
      <c r="D156" s="21" t="s">
        <v>12</v>
      </c>
      <c r="E156" s="21" t="s">
        <v>13</v>
      </c>
      <c r="F156" s="21" t="s">
        <v>14</v>
      </c>
      <c r="G156" s="21" t="s">
        <v>15</v>
      </c>
      <c r="H156" s="21" t="s">
        <v>16</v>
      </c>
      <c r="I156" s="22" t="s">
        <v>17</v>
      </c>
      <c r="J156" s="22" t="s">
        <v>18</v>
      </c>
      <c r="K156" s="22" t="s">
        <v>19</v>
      </c>
      <c r="L156" s="22" t="s">
        <v>20</v>
      </c>
      <c r="M156" s="22" t="s">
        <v>21</v>
      </c>
      <c r="N156" s="22" t="s">
        <v>22</v>
      </c>
      <c r="O156" s="22" t="s">
        <v>23</v>
      </c>
      <c r="P156" s="142" t="s">
        <v>24</v>
      </c>
      <c r="Q156" s="23" t="s">
        <v>25</v>
      </c>
      <c r="R156" s="22" t="s">
        <v>26</v>
      </c>
      <c r="S156" s="22" t="s">
        <v>27</v>
      </c>
      <c r="T156" s="22" t="s">
        <v>28</v>
      </c>
      <c r="U156" s="22" t="s">
        <v>29</v>
      </c>
      <c r="V156" s="22" t="s">
        <v>30</v>
      </c>
      <c r="W156" s="22" t="s">
        <v>31</v>
      </c>
      <c r="X156" s="22" t="s">
        <v>32</v>
      </c>
      <c r="Y156" s="22" t="s">
        <v>33</v>
      </c>
      <c r="Z156" s="23" t="s">
        <v>34</v>
      </c>
      <c r="AA156" s="207"/>
      <c r="AB156" s="207"/>
      <c r="AC156" s="207"/>
      <c r="AD156" s="207"/>
      <c r="AE156" s="207"/>
      <c r="AF156" s="207"/>
      <c r="AG156" s="207"/>
      <c r="AH156" s="202"/>
      <c r="AI156" s="205"/>
    </row>
    <row r="157" spans="1:36" x14ac:dyDescent="0.25">
      <c r="A157" s="6" t="s">
        <v>35</v>
      </c>
      <c r="B157" s="37"/>
      <c r="C157" s="7"/>
      <c r="D157" s="24"/>
      <c r="E157" s="24"/>
      <c r="F157" s="24"/>
      <c r="G157" s="25"/>
      <c r="H157" s="25"/>
      <c r="I157" s="26"/>
      <c r="J157" s="26"/>
      <c r="K157" s="26"/>
      <c r="L157" s="26"/>
      <c r="M157" s="26"/>
      <c r="N157" s="26"/>
      <c r="O157" s="27"/>
      <c r="P157" s="143"/>
      <c r="Q157" s="28"/>
      <c r="R157" s="26"/>
      <c r="S157" s="26"/>
      <c r="T157" s="26"/>
      <c r="U157" s="26"/>
      <c r="V157" s="26"/>
      <c r="W157" s="26"/>
      <c r="X157" s="27"/>
      <c r="Y157" s="27"/>
      <c r="Z157" s="28"/>
      <c r="AA157" s="29"/>
      <c r="AB157" s="29"/>
      <c r="AC157" s="29"/>
      <c r="AD157" s="29"/>
      <c r="AE157" s="29"/>
      <c r="AF157" s="29"/>
      <c r="AG157" s="29"/>
      <c r="AH157" s="30"/>
      <c r="AI157" s="36"/>
    </row>
    <row r="158" spans="1:36" x14ac:dyDescent="0.25">
      <c r="A158" s="31">
        <v>1</v>
      </c>
      <c r="B158" s="75">
        <v>9597.4</v>
      </c>
      <c r="C158" s="33">
        <v>2.39</v>
      </c>
      <c r="D158" s="33">
        <v>10.3</v>
      </c>
      <c r="E158" s="33">
        <v>3.25</v>
      </c>
      <c r="F158" s="35">
        <v>0.77</v>
      </c>
      <c r="G158" s="35">
        <v>1.33</v>
      </c>
      <c r="H158" s="35"/>
      <c r="I158" s="51">
        <v>185998</v>
      </c>
      <c r="J158" s="41">
        <f t="shared" ref="J158:J163" si="155">I158-K158-L158-M158-N158</f>
        <v>35798.712</v>
      </c>
      <c r="K158" s="41">
        <f>B158*D158</f>
        <v>98853.22</v>
      </c>
      <c r="L158" s="41">
        <f>E158*B158</f>
        <v>31191.55</v>
      </c>
      <c r="M158" s="41">
        <f>F158*B158</f>
        <v>7389.9979999999996</v>
      </c>
      <c r="N158" s="41">
        <v>12764.52</v>
      </c>
      <c r="O158" s="41"/>
      <c r="P158" s="144">
        <f>R158/I158</f>
        <v>1.1326482005182852</v>
      </c>
      <c r="Q158" s="40">
        <f>J158+K158+L158+M158+N158+O158</f>
        <v>185997.99999999997</v>
      </c>
      <c r="R158" s="51">
        <v>210670.3</v>
      </c>
      <c r="S158" s="41">
        <f>R158-T158-U158-V158-W158-X158</f>
        <v>40603.397336151975</v>
      </c>
      <c r="T158" s="41">
        <f>P158*K158</f>
        <v>111965.92174843817</v>
      </c>
      <c r="U158" s="41">
        <f>L158*P158</f>
        <v>35329.05297887612</v>
      </c>
      <c r="V158" s="41">
        <f t="shared" ref="V158:V169" si="156">P158*M158</f>
        <v>8370.2679365337262</v>
      </c>
      <c r="W158" s="51">
        <v>14401.66</v>
      </c>
      <c r="X158" s="51"/>
      <c r="Y158" s="41"/>
      <c r="Z158" s="40">
        <f>SUM(S158:Y158)</f>
        <v>210670.29999999996</v>
      </c>
      <c r="AA158" s="54">
        <f t="shared" ref="AA158:AA169" si="157">Z158-AF158-AE158-AD158-AC158-AB158</f>
        <v>41583.667272685663</v>
      </c>
      <c r="AB158" s="54">
        <f t="shared" ref="AB158:AB169" si="158">T158</f>
        <v>111965.92174843817</v>
      </c>
      <c r="AC158" s="54">
        <f t="shared" ref="AC158:AC169" si="159">U158</f>
        <v>35329.05297887612</v>
      </c>
      <c r="AD158" s="54">
        <f t="shared" ref="AD158:AD169" si="160">M158</f>
        <v>7389.9979999999996</v>
      </c>
      <c r="AE158" s="54">
        <f t="shared" ref="AE158:AE169" si="161">W158</f>
        <v>14401.66</v>
      </c>
      <c r="AF158" s="54">
        <f t="shared" ref="AF158:AF169" si="162">X158</f>
        <v>0</v>
      </c>
      <c r="AG158" s="54"/>
      <c r="AH158" s="42">
        <f t="shared" ref="AH158:AH169" si="163">SUM(AA158:AG158)</f>
        <v>210670.29999999993</v>
      </c>
      <c r="AI158" s="56">
        <f t="shared" ref="AI158:AI169" si="164">I158-Z158</f>
        <v>-24672.299999999959</v>
      </c>
    </row>
    <row r="159" spans="1:36" x14ac:dyDescent="0.25">
      <c r="A159" s="31">
        <v>2</v>
      </c>
      <c r="B159" s="75">
        <v>7617.2</v>
      </c>
      <c r="C159" s="33">
        <v>2.35</v>
      </c>
      <c r="D159" s="33">
        <v>9.4600000000000009</v>
      </c>
      <c r="E159" s="33">
        <v>3.58</v>
      </c>
      <c r="F159" s="35">
        <v>0.77</v>
      </c>
      <c r="G159" s="35">
        <v>1.33</v>
      </c>
      <c r="H159" s="35"/>
      <c r="I159" s="51">
        <v>141070.57999999999</v>
      </c>
      <c r="J159" s="41">
        <f t="shared" si="155"/>
        <v>25746.117999999988</v>
      </c>
      <c r="K159" s="41">
        <f t="shared" ref="K159:K169" si="165">B159*D159</f>
        <v>72058.712</v>
      </c>
      <c r="L159" s="41">
        <f t="shared" ref="L159:L169" si="166">E159*B159</f>
        <v>27269.576000000001</v>
      </c>
      <c r="M159" s="41">
        <f t="shared" ref="M159:M169" si="167">F159*B159</f>
        <v>5865.2439999999997</v>
      </c>
      <c r="N159" s="41">
        <v>10130.93</v>
      </c>
      <c r="O159" s="41"/>
      <c r="P159" s="144">
        <f t="shared" ref="P159:P223" si="168">R159/I159</f>
        <v>1.0925669973143941</v>
      </c>
      <c r="Q159" s="40">
        <f t="shared" ref="Q159:Q170" si="169">J159+K159+L159+M159+N159+O159</f>
        <v>141070.57999999999</v>
      </c>
      <c r="R159" s="51">
        <v>154129.06</v>
      </c>
      <c r="S159" s="41">
        <f t="shared" ref="S159:S169" si="170">R159-T159-U159-V159-W159-X159</f>
        <v>28345.988605864364</v>
      </c>
      <c r="T159" s="41">
        <f t="shared" ref="T159:T169" si="171">P159*K159</f>
        <v>78728.9706001827</v>
      </c>
      <c r="U159" s="41">
        <f t="shared" ref="U159:U169" si="172">L159*P159</f>
        <v>29793.838768356665</v>
      </c>
      <c r="V159" s="41">
        <f t="shared" si="156"/>
        <v>6408.1720255962655</v>
      </c>
      <c r="W159" s="51">
        <v>10852.09</v>
      </c>
      <c r="X159" s="51"/>
      <c r="Y159" s="41"/>
      <c r="Z159" s="40">
        <f t="shared" ref="Z159:Z170" si="173">SUM(S159:Y159)</f>
        <v>154129.05999999997</v>
      </c>
      <c r="AA159" s="54">
        <f t="shared" si="157"/>
        <v>28888.916631460597</v>
      </c>
      <c r="AB159" s="54">
        <f t="shared" si="158"/>
        <v>78728.9706001827</v>
      </c>
      <c r="AC159" s="54">
        <f t="shared" si="159"/>
        <v>29793.838768356665</v>
      </c>
      <c r="AD159" s="54">
        <f t="shared" si="160"/>
        <v>5865.2439999999997</v>
      </c>
      <c r="AE159" s="54">
        <f t="shared" si="161"/>
        <v>10852.09</v>
      </c>
      <c r="AF159" s="54">
        <f t="shared" si="162"/>
        <v>0</v>
      </c>
      <c r="AG159" s="54"/>
      <c r="AH159" s="42">
        <f t="shared" si="163"/>
        <v>154129.05999999997</v>
      </c>
      <c r="AI159" s="56">
        <f t="shared" si="164"/>
        <v>-13058.479999999981</v>
      </c>
    </row>
    <row r="160" spans="1:36" x14ac:dyDescent="0.25">
      <c r="A160" s="31">
        <v>5</v>
      </c>
      <c r="B160" s="75">
        <v>7603.1</v>
      </c>
      <c r="C160" s="33">
        <v>2.37</v>
      </c>
      <c r="D160" s="33">
        <v>10.16</v>
      </c>
      <c r="E160" s="33">
        <v>3.02</v>
      </c>
      <c r="F160" s="35">
        <v>0.77</v>
      </c>
      <c r="G160" s="35">
        <v>1.33</v>
      </c>
      <c r="H160" s="35"/>
      <c r="I160" s="51">
        <v>141448.15</v>
      </c>
      <c r="J160" s="41">
        <f t="shared" si="155"/>
        <v>25270.494999999992</v>
      </c>
      <c r="K160" s="41">
        <f t="shared" si="165"/>
        <v>77247.495999999999</v>
      </c>
      <c r="L160" s="41">
        <f t="shared" si="166"/>
        <v>22961.362000000001</v>
      </c>
      <c r="M160" s="41">
        <f t="shared" si="167"/>
        <v>5854.3870000000006</v>
      </c>
      <c r="N160" s="41">
        <v>10114.41</v>
      </c>
      <c r="O160" s="41"/>
      <c r="P160" s="144">
        <f t="shared" si="168"/>
        <v>1.4210926053115578</v>
      </c>
      <c r="Q160" s="40">
        <f t="shared" si="169"/>
        <v>141448.15</v>
      </c>
      <c r="R160" s="51">
        <v>201010.92</v>
      </c>
      <c r="S160" s="41">
        <f t="shared" si="170"/>
        <v>36434.216835151943</v>
      </c>
      <c r="T160" s="41">
        <f t="shared" si="171"/>
        <v>109775.84534443414</v>
      </c>
      <c r="U160" s="41">
        <f t="shared" si="172"/>
        <v>32630.221746081803</v>
      </c>
      <c r="V160" s="41">
        <f t="shared" si="156"/>
        <v>8319.6260743321163</v>
      </c>
      <c r="W160" s="51">
        <v>13851.01</v>
      </c>
      <c r="X160" s="51"/>
      <c r="Y160" s="41"/>
      <c r="Z160" s="40">
        <f t="shared" si="173"/>
        <v>201010.92</v>
      </c>
      <c r="AA160" s="54">
        <f t="shared" si="157"/>
        <v>38899.455909484066</v>
      </c>
      <c r="AB160" s="54">
        <f t="shared" si="158"/>
        <v>109775.84534443414</v>
      </c>
      <c r="AC160" s="54">
        <f t="shared" si="159"/>
        <v>32630.221746081803</v>
      </c>
      <c r="AD160" s="54">
        <f t="shared" si="160"/>
        <v>5854.3870000000006</v>
      </c>
      <c r="AE160" s="54">
        <f t="shared" si="161"/>
        <v>13851.01</v>
      </c>
      <c r="AF160" s="54">
        <f t="shared" si="162"/>
        <v>0</v>
      </c>
      <c r="AG160" s="54"/>
      <c r="AH160" s="42">
        <f t="shared" si="163"/>
        <v>201010.92</v>
      </c>
      <c r="AI160" s="56">
        <f t="shared" si="164"/>
        <v>-59562.770000000019</v>
      </c>
    </row>
    <row r="161" spans="1:35" x14ac:dyDescent="0.25">
      <c r="A161" s="31">
        <v>7</v>
      </c>
      <c r="B161" s="75">
        <v>9017.7999999999993</v>
      </c>
      <c r="C161" s="33">
        <v>2.37</v>
      </c>
      <c r="D161" s="33">
        <v>10.54</v>
      </c>
      <c r="E161" s="33">
        <v>2.89</v>
      </c>
      <c r="F161" s="35">
        <v>0.77</v>
      </c>
      <c r="G161" s="35">
        <v>1.33</v>
      </c>
      <c r="H161" s="35"/>
      <c r="I161" s="51">
        <v>170256.02</v>
      </c>
      <c r="J161" s="41">
        <f t="shared" si="155"/>
        <v>30209.510000000017</v>
      </c>
      <c r="K161" s="41">
        <f t="shared" si="165"/>
        <v>95047.611999999979</v>
      </c>
      <c r="L161" s="41">
        <f t="shared" si="166"/>
        <v>26061.441999999999</v>
      </c>
      <c r="M161" s="41">
        <f t="shared" si="167"/>
        <v>6943.7059999999992</v>
      </c>
      <c r="N161" s="41">
        <v>11993.75</v>
      </c>
      <c r="O161" s="41"/>
      <c r="P161" s="144">
        <f t="shared" si="168"/>
        <v>0.92398759233300543</v>
      </c>
      <c r="Q161" s="40">
        <f t="shared" si="169"/>
        <v>170256.02000000002</v>
      </c>
      <c r="R161" s="51">
        <v>157314.45000000001</v>
      </c>
      <c r="S161" s="41">
        <f t="shared" si="170"/>
        <v>27888.558596003848</v>
      </c>
      <c r="T161" s="41">
        <f t="shared" si="171"/>
        <v>87822.814168881654</v>
      </c>
      <c r="U161" s="41">
        <f t="shared" si="172"/>
        <v>24080.449046306265</v>
      </c>
      <c r="V161" s="41">
        <f t="shared" si="156"/>
        <v>6415.8981888082435</v>
      </c>
      <c r="W161" s="51">
        <v>11106.73</v>
      </c>
      <c r="X161" s="51"/>
      <c r="Y161" s="41"/>
      <c r="Z161" s="40">
        <f t="shared" si="173"/>
        <v>157314.45000000001</v>
      </c>
      <c r="AA161" s="54">
        <f t="shared" si="157"/>
        <v>27360.750784812073</v>
      </c>
      <c r="AB161" s="54">
        <f t="shared" si="158"/>
        <v>87822.814168881654</v>
      </c>
      <c r="AC161" s="54">
        <f t="shared" si="159"/>
        <v>24080.449046306265</v>
      </c>
      <c r="AD161" s="54">
        <f t="shared" si="160"/>
        <v>6943.7059999999992</v>
      </c>
      <c r="AE161" s="54">
        <f t="shared" si="161"/>
        <v>11106.73</v>
      </c>
      <c r="AF161" s="54">
        <f t="shared" si="162"/>
        <v>0</v>
      </c>
      <c r="AG161" s="54"/>
      <c r="AH161" s="42">
        <f t="shared" si="163"/>
        <v>157314.45000000001</v>
      </c>
      <c r="AI161" s="56">
        <f t="shared" si="164"/>
        <v>12941.569999999978</v>
      </c>
    </row>
    <row r="162" spans="1:35" x14ac:dyDescent="0.25">
      <c r="A162" s="31" t="s">
        <v>36</v>
      </c>
      <c r="B162" s="75">
        <v>2970.7</v>
      </c>
      <c r="C162" s="33">
        <v>2.35</v>
      </c>
      <c r="D162" s="33">
        <v>10.24</v>
      </c>
      <c r="E162" s="33">
        <v>2.94</v>
      </c>
      <c r="F162" s="35">
        <v>0.77</v>
      </c>
      <c r="G162" s="35">
        <v>1.33</v>
      </c>
      <c r="H162" s="35"/>
      <c r="I162" s="51">
        <v>54482.84</v>
      </c>
      <c r="J162" s="41">
        <f t="shared" si="155"/>
        <v>9090.5149999999994</v>
      </c>
      <c r="K162" s="41">
        <f t="shared" si="165"/>
        <v>30419.967999999997</v>
      </c>
      <c r="L162" s="41">
        <f t="shared" si="166"/>
        <v>8733.8580000000002</v>
      </c>
      <c r="M162" s="41">
        <f t="shared" si="167"/>
        <v>2287.4389999999999</v>
      </c>
      <c r="N162" s="41">
        <v>3951.06</v>
      </c>
      <c r="O162" s="41"/>
      <c r="P162" s="144">
        <f t="shared" si="168"/>
        <v>0.84570279376038404</v>
      </c>
      <c r="Q162" s="40">
        <f t="shared" si="169"/>
        <v>54482.839999999989</v>
      </c>
      <c r="R162" s="51">
        <v>46076.29</v>
      </c>
      <c r="S162" s="41">
        <f t="shared" si="170"/>
        <v>7882.3364125355847</v>
      </c>
      <c r="T162" s="41">
        <f t="shared" si="171"/>
        <v>25726.251923701479</v>
      </c>
      <c r="U162" s="41">
        <f t="shared" si="172"/>
        <v>7386.2481109064802</v>
      </c>
      <c r="V162" s="41">
        <f t="shared" si="156"/>
        <v>1934.493552856459</v>
      </c>
      <c r="W162" s="51">
        <v>3146.96</v>
      </c>
      <c r="X162" s="51"/>
      <c r="Y162" s="41"/>
      <c r="Z162" s="40">
        <f t="shared" si="173"/>
        <v>46076.290000000008</v>
      </c>
      <c r="AA162" s="54">
        <f t="shared" si="157"/>
        <v>7529.3909653920491</v>
      </c>
      <c r="AB162" s="54">
        <f t="shared" si="158"/>
        <v>25726.251923701479</v>
      </c>
      <c r="AC162" s="54">
        <f t="shared" si="159"/>
        <v>7386.2481109064802</v>
      </c>
      <c r="AD162" s="54">
        <f t="shared" si="160"/>
        <v>2287.4389999999999</v>
      </c>
      <c r="AE162" s="54">
        <f t="shared" si="161"/>
        <v>3146.96</v>
      </c>
      <c r="AF162" s="54">
        <f t="shared" si="162"/>
        <v>0</v>
      </c>
      <c r="AG162" s="54"/>
      <c r="AH162" s="42">
        <f t="shared" si="163"/>
        <v>46076.290000000008</v>
      </c>
      <c r="AI162" s="56">
        <f t="shared" si="164"/>
        <v>8406.5499999999884</v>
      </c>
    </row>
    <row r="163" spans="1:35" x14ac:dyDescent="0.25">
      <c r="A163" s="31">
        <v>8</v>
      </c>
      <c r="B163" s="75">
        <v>11006.5</v>
      </c>
      <c r="C163" s="33">
        <v>2.36</v>
      </c>
      <c r="D163" s="33">
        <v>10.4</v>
      </c>
      <c r="E163" s="33">
        <v>2.6</v>
      </c>
      <c r="F163" s="35">
        <v>0.77</v>
      </c>
      <c r="G163" s="35">
        <v>1.33</v>
      </c>
      <c r="H163" s="35"/>
      <c r="I163" s="51">
        <v>203840.57</v>
      </c>
      <c r="J163" s="41">
        <f t="shared" si="155"/>
        <v>37642.375</v>
      </c>
      <c r="K163" s="41">
        <f t="shared" si="165"/>
        <v>114467.6</v>
      </c>
      <c r="L163" s="41">
        <f t="shared" si="166"/>
        <v>28616.9</v>
      </c>
      <c r="M163" s="41">
        <f t="shared" si="167"/>
        <v>8475.005000000001</v>
      </c>
      <c r="N163" s="41">
        <v>14638.69</v>
      </c>
      <c r="O163" s="41"/>
      <c r="P163" s="144">
        <f t="shared" si="168"/>
        <v>1.0607305012932411</v>
      </c>
      <c r="Q163" s="40">
        <f t="shared" si="169"/>
        <v>203840.57</v>
      </c>
      <c r="R163" s="51">
        <v>216219.91</v>
      </c>
      <c r="S163" s="41">
        <f t="shared" si="170"/>
        <v>39867.330285594508</v>
      </c>
      <c r="T163" s="41">
        <f t="shared" si="171"/>
        <v>121419.27472983421</v>
      </c>
      <c r="U163" s="41">
        <f t="shared" si="172"/>
        <v>30354.818682458554</v>
      </c>
      <c r="V163" s="41">
        <f t="shared" si="156"/>
        <v>8989.6963021127249</v>
      </c>
      <c r="W163" s="51">
        <v>15588.79</v>
      </c>
      <c r="X163" s="51"/>
      <c r="Y163" s="41"/>
      <c r="Z163" s="40">
        <f t="shared" si="173"/>
        <v>216219.91</v>
      </c>
      <c r="AA163" s="54">
        <f t="shared" si="157"/>
        <v>40382.021587707233</v>
      </c>
      <c r="AB163" s="54">
        <f t="shared" si="158"/>
        <v>121419.27472983421</v>
      </c>
      <c r="AC163" s="54">
        <f t="shared" si="159"/>
        <v>30354.818682458554</v>
      </c>
      <c r="AD163" s="54">
        <f t="shared" si="160"/>
        <v>8475.005000000001</v>
      </c>
      <c r="AE163" s="54">
        <f t="shared" si="161"/>
        <v>15588.79</v>
      </c>
      <c r="AF163" s="54">
        <f t="shared" si="162"/>
        <v>0</v>
      </c>
      <c r="AG163" s="54"/>
      <c r="AH163" s="42">
        <f t="shared" si="163"/>
        <v>216219.91</v>
      </c>
      <c r="AI163" s="56">
        <f t="shared" si="164"/>
        <v>-12379.339999999997</v>
      </c>
    </row>
    <row r="164" spans="1:35" x14ac:dyDescent="0.25">
      <c r="A164" s="31">
        <v>9</v>
      </c>
      <c r="B164" s="75">
        <v>4225.3999999999996</v>
      </c>
      <c r="C164" s="33">
        <v>2.64</v>
      </c>
      <c r="D164" s="33">
        <v>9.84</v>
      </c>
      <c r="E164" s="33">
        <v>3.97</v>
      </c>
      <c r="F164" s="35">
        <v>0.77</v>
      </c>
      <c r="G164" s="35">
        <v>1.33</v>
      </c>
      <c r="H164" s="35">
        <v>5.51</v>
      </c>
      <c r="I164" s="51">
        <v>108384.72</v>
      </c>
      <c r="J164" s="41">
        <f>I164-K164-L164-M164-N164-O164</f>
        <v>17876.568000000014</v>
      </c>
      <c r="K164" s="41">
        <f t="shared" si="165"/>
        <v>41577.935999999994</v>
      </c>
      <c r="L164" s="41">
        <f t="shared" si="166"/>
        <v>16774.838</v>
      </c>
      <c r="M164" s="41">
        <f t="shared" si="167"/>
        <v>3253.558</v>
      </c>
      <c r="N164" s="41">
        <v>5619.85</v>
      </c>
      <c r="O164" s="41">
        <v>23281.97</v>
      </c>
      <c r="P164" s="144">
        <f t="shared" si="168"/>
        <v>0.8453459122282182</v>
      </c>
      <c r="Q164" s="40">
        <f t="shared" si="169"/>
        <v>108384.72000000002</v>
      </c>
      <c r="R164" s="51">
        <v>91622.58</v>
      </c>
      <c r="S164" s="41">
        <f t="shared" si="170"/>
        <v>15128.599076425533</v>
      </c>
      <c r="T164" s="41">
        <f t="shared" si="171"/>
        <v>35147.738236486468</v>
      </c>
      <c r="U164" s="41">
        <f t="shared" si="172"/>
        <v>14180.54073159058</v>
      </c>
      <c r="V164" s="41">
        <f t="shared" si="156"/>
        <v>2750.381955497417</v>
      </c>
      <c r="W164" s="51">
        <v>4486.78</v>
      </c>
      <c r="X164" s="51">
        <v>19928.54</v>
      </c>
      <c r="Y164" s="41"/>
      <c r="Z164" s="40">
        <f t="shared" si="173"/>
        <v>91622.579999999987</v>
      </c>
      <c r="AA164" s="54">
        <f t="shared" si="157"/>
        <v>14625.423031922932</v>
      </c>
      <c r="AB164" s="54">
        <f t="shared" si="158"/>
        <v>35147.738236486468</v>
      </c>
      <c r="AC164" s="54">
        <f t="shared" si="159"/>
        <v>14180.54073159058</v>
      </c>
      <c r="AD164" s="54">
        <f t="shared" si="160"/>
        <v>3253.558</v>
      </c>
      <c r="AE164" s="54">
        <f t="shared" si="161"/>
        <v>4486.78</v>
      </c>
      <c r="AF164" s="54">
        <f t="shared" si="162"/>
        <v>19928.54</v>
      </c>
      <c r="AG164" s="54"/>
      <c r="AH164" s="42">
        <f t="shared" si="163"/>
        <v>91622.579999999987</v>
      </c>
      <c r="AI164" s="56">
        <f t="shared" si="164"/>
        <v>16762.140000000014</v>
      </c>
    </row>
    <row r="165" spans="1:35" x14ac:dyDescent="0.25">
      <c r="A165" s="31">
        <v>10</v>
      </c>
      <c r="B165" s="75">
        <v>4147.5</v>
      </c>
      <c r="C165" s="33">
        <v>2.72</v>
      </c>
      <c r="D165" s="33">
        <v>11.17</v>
      </c>
      <c r="E165" s="33">
        <v>4.38</v>
      </c>
      <c r="F165" s="35">
        <v>0.77</v>
      </c>
      <c r="G165" s="35">
        <v>1.33</v>
      </c>
      <c r="H165" s="35">
        <v>5.51</v>
      </c>
      <c r="I165" s="51">
        <v>114841.51</v>
      </c>
      <c r="J165" s="41">
        <f>I165-K165-L165-M165-N165-O165</f>
        <v>18785.099999999995</v>
      </c>
      <c r="K165" s="41">
        <f t="shared" si="165"/>
        <v>46327.574999999997</v>
      </c>
      <c r="L165" s="41">
        <f t="shared" si="166"/>
        <v>18166.05</v>
      </c>
      <c r="M165" s="41">
        <f t="shared" si="167"/>
        <v>3193.5750000000003</v>
      </c>
      <c r="N165" s="41">
        <v>5516.3</v>
      </c>
      <c r="O165" s="41">
        <v>22852.91</v>
      </c>
      <c r="P165" s="144">
        <f t="shared" si="168"/>
        <v>0.89163709184945406</v>
      </c>
      <c r="Q165" s="40">
        <f t="shared" si="169"/>
        <v>114841.51</v>
      </c>
      <c r="R165" s="51">
        <v>102396.95</v>
      </c>
      <c r="S165" s="41">
        <f t="shared" si="170"/>
        <v>16524.521836567634</v>
      </c>
      <c r="T165" s="41">
        <f t="shared" si="171"/>
        <v>41307.384245437468</v>
      </c>
      <c r="U165" s="41">
        <f t="shared" si="172"/>
        <v>16197.523992391774</v>
      </c>
      <c r="V165" s="41">
        <f t="shared" si="156"/>
        <v>2847.5099256031203</v>
      </c>
      <c r="W165" s="51">
        <v>4847.43</v>
      </c>
      <c r="X165" s="51">
        <v>20672.580000000002</v>
      </c>
      <c r="Y165" s="41"/>
      <c r="Z165" s="40">
        <f t="shared" si="173"/>
        <v>102396.95</v>
      </c>
      <c r="AA165" s="54">
        <f t="shared" si="157"/>
        <v>16178.456762170761</v>
      </c>
      <c r="AB165" s="54">
        <f t="shared" si="158"/>
        <v>41307.384245437468</v>
      </c>
      <c r="AC165" s="54">
        <f t="shared" si="159"/>
        <v>16197.523992391774</v>
      </c>
      <c r="AD165" s="54">
        <f t="shared" si="160"/>
        <v>3193.5750000000003</v>
      </c>
      <c r="AE165" s="54">
        <f t="shared" si="161"/>
        <v>4847.43</v>
      </c>
      <c r="AF165" s="54">
        <f t="shared" si="162"/>
        <v>20672.580000000002</v>
      </c>
      <c r="AG165" s="54"/>
      <c r="AH165" s="42">
        <f t="shared" si="163"/>
        <v>102396.95</v>
      </c>
      <c r="AI165" s="56">
        <f t="shared" si="164"/>
        <v>12444.559999999998</v>
      </c>
    </row>
    <row r="166" spans="1:35" x14ac:dyDescent="0.25">
      <c r="A166" s="31">
        <v>11</v>
      </c>
      <c r="B166" s="75">
        <v>4203.1000000000004</v>
      </c>
      <c r="C166" s="33">
        <v>2.69</v>
      </c>
      <c r="D166" s="33">
        <v>10.81</v>
      </c>
      <c r="E166" s="33">
        <v>4.09</v>
      </c>
      <c r="F166" s="35">
        <v>0.77</v>
      </c>
      <c r="G166" s="35">
        <v>1.33</v>
      </c>
      <c r="H166" s="35">
        <v>5.51</v>
      </c>
      <c r="I166" s="51">
        <v>113218.05</v>
      </c>
      <c r="J166" s="41">
        <f>I166-K166-L166-M166-N166-O166</f>
        <v>18605.972999999984</v>
      </c>
      <c r="K166" s="41">
        <f t="shared" si="165"/>
        <v>45435.511000000006</v>
      </c>
      <c r="L166" s="41">
        <f t="shared" si="166"/>
        <v>17190.679</v>
      </c>
      <c r="M166" s="41">
        <f t="shared" si="167"/>
        <v>3236.3870000000002</v>
      </c>
      <c r="N166" s="41">
        <v>5590.35</v>
      </c>
      <c r="O166" s="41">
        <v>23159.15</v>
      </c>
      <c r="P166" s="144">
        <f t="shared" si="168"/>
        <v>0.80341597474960924</v>
      </c>
      <c r="Q166" s="40">
        <f t="shared" si="169"/>
        <v>113218.04999999999</v>
      </c>
      <c r="R166" s="51">
        <v>90961.19</v>
      </c>
      <c r="S166" s="41">
        <f t="shared" si="170"/>
        <v>14952.123500023808</v>
      </c>
      <c r="T166" s="41">
        <f t="shared" si="171"/>
        <v>36503.615358311596</v>
      </c>
      <c r="U166" s="41">
        <f t="shared" si="172"/>
        <v>13811.266125392638</v>
      </c>
      <c r="V166" s="41">
        <f t="shared" si="156"/>
        <v>2600.1650162719639</v>
      </c>
      <c r="W166" s="51">
        <v>4086.17</v>
      </c>
      <c r="X166" s="51">
        <v>19007.849999999999</v>
      </c>
      <c r="Y166" s="41"/>
      <c r="Z166" s="40">
        <f t="shared" si="173"/>
        <v>90961.19</v>
      </c>
      <c r="AA166" s="54">
        <f t="shared" si="157"/>
        <v>14315.901516295766</v>
      </c>
      <c r="AB166" s="54">
        <f t="shared" si="158"/>
        <v>36503.615358311596</v>
      </c>
      <c r="AC166" s="54">
        <f t="shared" si="159"/>
        <v>13811.266125392638</v>
      </c>
      <c r="AD166" s="54">
        <f t="shared" si="160"/>
        <v>3236.3870000000002</v>
      </c>
      <c r="AE166" s="54">
        <f t="shared" si="161"/>
        <v>4086.17</v>
      </c>
      <c r="AF166" s="54">
        <f t="shared" si="162"/>
        <v>19007.849999999999</v>
      </c>
      <c r="AG166" s="54"/>
      <c r="AH166" s="42">
        <f t="shared" si="163"/>
        <v>90961.19</v>
      </c>
      <c r="AI166" s="56">
        <f t="shared" si="164"/>
        <v>22256.86</v>
      </c>
    </row>
    <row r="167" spans="1:35" x14ac:dyDescent="0.25">
      <c r="A167" s="31">
        <v>12</v>
      </c>
      <c r="B167" s="75">
        <v>8010.6</v>
      </c>
      <c r="C167" s="33">
        <v>2.35</v>
      </c>
      <c r="D167" s="33">
        <v>9.5299999999999994</v>
      </c>
      <c r="E167" s="33">
        <v>3.36</v>
      </c>
      <c r="F167" s="35">
        <v>0.77</v>
      </c>
      <c r="G167" s="35">
        <v>1.33</v>
      </c>
      <c r="H167" s="35"/>
      <c r="I167" s="51">
        <v>146274.16</v>
      </c>
      <c r="J167" s="41">
        <f>I167-K167-L167-M167-N167</f>
        <v>26195.154000000002</v>
      </c>
      <c r="K167" s="41">
        <f t="shared" si="165"/>
        <v>76341.017999999996</v>
      </c>
      <c r="L167" s="41">
        <f t="shared" si="166"/>
        <v>26915.616000000002</v>
      </c>
      <c r="M167" s="41">
        <f t="shared" si="167"/>
        <v>6168.1620000000003</v>
      </c>
      <c r="N167" s="41">
        <v>10654.21</v>
      </c>
      <c r="O167" s="41"/>
      <c r="P167" s="144">
        <f t="shared" si="168"/>
        <v>0.82700505680565861</v>
      </c>
      <c r="Q167" s="40">
        <f t="shared" si="169"/>
        <v>146274.16</v>
      </c>
      <c r="R167" s="51">
        <v>120969.47</v>
      </c>
      <c r="S167" s="41">
        <f t="shared" si="170"/>
        <v>22342.480368072393</v>
      </c>
      <c r="T167" s="41">
        <f t="shared" si="171"/>
        <v>63134.407927691806</v>
      </c>
      <c r="U167" s="41">
        <f t="shared" si="172"/>
        <v>22259.350539039297</v>
      </c>
      <c r="V167" s="41">
        <f t="shared" si="156"/>
        <v>5101.1011651965055</v>
      </c>
      <c r="W167" s="51">
        <v>8132.13</v>
      </c>
      <c r="X167" s="51"/>
      <c r="Y167" s="41"/>
      <c r="Z167" s="40">
        <f t="shared" si="173"/>
        <v>120969.47</v>
      </c>
      <c r="AA167" s="54">
        <f t="shared" si="157"/>
        <v>21275.419533268898</v>
      </c>
      <c r="AB167" s="54">
        <f t="shared" si="158"/>
        <v>63134.407927691806</v>
      </c>
      <c r="AC167" s="54">
        <f t="shared" si="159"/>
        <v>22259.350539039297</v>
      </c>
      <c r="AD167" s="54">
        <f t="shared" si="160"/>
        <v>6168.1620000000003</v>
      </c>
      <c r="AE167" s="54">
        <f t="shared" si="161"/>
        <v>8132.13</v>
      </c>
      <c r="AF167" s="54">
        <f t="shared" si="162"/>
        <v>0</v>
      </c>
      <c r="AG167" s="54"/>
      <c r="AH167" s="42">
        <f t="shared" si="163"/>
        <v>120969.47</v>
      </c>
      <c r="AI167" s="56">
        <f t="shared" si="164"/>
        <v>25304.690000000002</v>
      </c>
    </row>
    <row r="168" spans="1:35" x14ac:dyDescent="0.25">
      <c r="A168" s="31">
        <v>16</v>
      </c>
      <c r="B168" s="75">
        <v>7003.3</v>
      </c>
      <c r="C168" s="33">
        <v>2.58</v>
      </c>
      <c r="D168" s="33">
        <v>10.53</v>
      </c>
      <c r="E168" s="33">
        <v>2.87</v>
      </c>
      <c r="F168" s="35">
        <v>0.77</v>
      </c>
      <c r="G168" s="35">
        <v>1.33</v>
      </c>
      <c r="H168" s="35"/>
      <c r="I168" s="51">
        <v>132642.65</v>
      </c>
      <c r="J168" s="41">
        <f>I168-K168-L168-M168-N168</f>
        <v>24091.488999999994</v>
      </c>
      <c r="K168" s="41">
        <f t="shared" si="165"/>
        <v>73744.748999999996</v>
      </c>
      <c r="L168" s="41">
        <f t="shared" si="166"/>
        <v>20099.471000000001</v>
      </c>
      <c r="M168" s="41">
        <f t="shared" si="167"/>
        <v>5392.5410000000002</v>
      </c>
      <c r="N168" s="41">
        <v>9314.4</v>
      </c>
      <c r="O168" s="41"/>
      <c r="P168" s="144">
        <f t="shared" si="168"/>
        <v>1.1568093671228674</v>
      </c>
      <c r="Q168" s="40">
        <f t="shared" si="169"/>
        <v>132642.65</v>
      </c>
      <c r="R168" s="51">
        <v>153442.26</v>
      </c>
      <c r="S168" s="41">
        <f t="shared" si="170"/>
        <v>27956.205312266749</v>
      </c>
      <c r="T168" s="41">
        <f t="shared" si="171"/>
        <v>85308.61641932471</v>
      </c>
      <c r="U168" s="41">
        <f t="shared" si="172"/>
        <v>23251.256327014427</v>
      </c>
      <c r="V168" s="41">
        <f t="shared" si="156"/>
        <v>6238.1419413941148</v>
      </c>
      <c r="W168" s="51">
        <v>10688.04</v>
      </c>
      <c r="X168" s="51"/>
      <c r="Y168" s="41"/>
      <c r="Z168" s="40">
        <f t="shared" si="173"/>
        <v>153442.25999999998</v>
      </c>
      <c r="AA168" s="54">
        <f t="shared" si="157"/>
        <v>28801.806253660834</v>
      </c>
      <c r="AB168" s="54">
        <f t="shared" si="158"/>
        <v>85308.61641932471</v>
      </c>
      <c r="AC168" s="54">
        <f t="shared" si="159"/>
        <v>23251.256327014427</v>
      </c>
      <c r="AD168" s="54">
        <f t="shared" si="160"/>
        <v>5392.5410000000002</v>
      </c>
      <c r="AE168" s="54">
        <f t="shared" si="161"/>
        <v>10688.04</v>
      </c>
      <c r="AF168" s="54">
        <f t="shared" si="162"/>
        <v>0</v>
      </c>
      <c r="AG168" s="54"/>
      <c r="AH168" s="42">
        <f t="shared" si="163"/>
        <v>153442.25999999998</v>
      </c>
      <c r="AI168" s="56">
        <f t="shared" si="164"/>
        <v>-20799.609999999986</v>
      </c>
    </row>
    <row r="169" spans="1:35" x14ac:dyDescent="0.25">
      <c r="A169" s="31">
        <v>17</v>
      </c>
      <c r="B169" s="139">
        <v>1947.3</v>
      </c>
      <c r="C169" s="33">
        <v>2.44</v>
      </c>
      <c r="D169" s="33">
        <v>12.95</v>
      </c>
      <c r="E169" s="33">
        <v>2.79</v>
      </c>
      <c r="F169" s="35">
        <v>0.77</v>
      </c>
      <c r="G169" s="35"/>
      <c r="H169" s="35"/>
      <c r="I169" s="51">
        <v>38050.239999999998</v>
      </c>
      <c r="J169" s="41">
        <f>I169-K169-L169-M169-N169</f>
        <v>5900.3170000000018</v>
      </c>
      <c r="K169" s="41">
        <f t="shared" si="165"/>
        <v>25217.534999999996</v>
      </c>
      <c r="L169" s="41">
        <f t="shared" si="166"/>
        <v>5432.9669999999996</v>
      </c>
      <c r="M169" s="41">
        <f t="shared" si="167"/>
        <v>1499.421</v>
      </c>
      <c r="N169" s="41">
        <v>0</v>
      </c>
      <c r="O169" s="41"/>
      <c r="P169" s="144">
        <f t="shared" si="168"/>
        <v>0.41973716854348359</v>
      </c>
      <c r="Q169" s="40">
        <f t="shared" ref="Q169" si="174">I169</f>
        <v>38050.239999999998</v>
      </c>
      <c r="R169" s="51">
        <v>15971.1</v>
      </c>
      <c r="S169" s="41">
        <f t="shared" si="170"/>
        <v>2476.5823510889823</v>
      </c>
      <c r="T169" s="41">
        <f t="shared" si="171"/>
        <v>10584.736738546195</v>
      </c>
      <c r="U169" s="41">
        <f t="shared" si="172"/>
        <v>2280.4181853701843</v>
      </c>
      <c r="V169" s="41">
        <f t="shared" si="156"/>
        <v>629.36272499463871</v>
      </c>
      <c r="W169" s="51"/>
      <c r="X169" s="51"/>
      <c r="Y169" s="41"/>
      <c r="Z169" s="40">
        <f t="shared" si="173"/>
        <v>15971.1</v>
      </c>
      <c r="AA169" s="54">
        <f t="shared" si="157"/>
        <v>1606.5240760836205</v>
      </c>
      <c r="AB169" s="54">
        <f t="shared" si="158"/>
        <v>10584.736738546195</v>
      </c>
      <c r="AC169" s="54">
        <f t="shared" si="159"/>
        <v>2280.4181853701843</v>
      </c>
      <c r="AD169" s="54">
        <f t="shared" si="160"/>
        <v>1499.421</v>
      </c>
      <c r="AE169" s="54">
        <f t="shared" si="161"/>
        <v>0</v>
      </c>
      <c r="AF169" s="54">
        <f t="shared" si="162"/>
        <v>0</v>
      </c>
      <c r="AG169" s="54"/>
      <c r="AH169" s="42">
        <f t="shared" si="163"/>
        <v>15971.1</v>
      </c>
      <c r="AI169" s="56">
        <f t="shared" si="164"/>
        <v>22079.14</v>
      </c>
    </row>
    <row r="170" spans="1:35" x14ac:dyDescent="0.25">
      <c r="A170" s="32" t="s">
        <v>37</v>
      </c>
      <c r="B170" s="53">
        <f>SUM(B158:B169)</f>
        <v>77349.900000000009</v>
      </c>
      <c r="C170" s="33"/>
      <c r="D170" s="34"/>
      <c r="E170" s="34"/>
      <c r="F170" s="35"/>
      <c r="G170" s="35"/>
      <c r="H170" s="35"/>
      <c r="I170" s="43">
        <f>SUM(I158:I169)</f>
        <v>1550507.4899999998</v>
      </c>
      <c r="J170" s="43">
        <f t="shared" ref="J170:O170" si="175">SUM(J158:J169)</f>
        <v>275212.32599999994</v>
      </c>
      <c r="K170" s="43">
        <f t="shared" si="175"/>
        <v>796738.93200000003</v>
      </c>
      <c r="L170" s="43">
        <f t="shared" si="175"/>
        <v>249414.30899999998</v>
      </c>
      <c r="M170" s="43">
        <f t="shared" si="175"/>
        <v>59559.422999999995</v>
      </c>
      <c r="N170" s="43">
        <f t="shared" si="175"/>
        <v>100288.47</v>
      </c>
      <c r="O170" s="43">
        <f t="shared" si="175"/>
        <v>69294.03</v>
      </c>
      <c r="P170" s="144">
        <f t="shared" si="168"/>
        <v>1.0066281459885114</v>
      </c>
      <c r="Q170" s="40">
        <f t="shared" si="169"/>
        <v>1550507.4899999998</v>
      </c>
      <c r="R170" s="43">
        <f>SUM(R158:R169)</f>
        <v>1560784.48</v>
      </c>
      <c r="S170" s="43">
        <f t="shared" ref="S170:X170" si="176">SUM(S158:S169)</f>
        <v>280402.34051574738</v>
      </c>
      <c r="T170" s="43">
        <f t="shared" si="176"/>
        <v>807425.57744127058</v>
      </c>
      <c r="U170" s="43">
        <f t="shared" si="176"/>
        <v>251554.9852337848</v>
      </c>
      <c r="V170" s="43">
        <f t="shared" si="176"/>
        <v>60604.816809197298</v>
      </c>
      <c r="W170" s="43">
        <f t="shared" si="176"/>
        <v>101187.79000000001</v>
      </c>
      <c r="X170" s="43">
        <f t="shared" si="176"/>
        <v>59608.97</v>
      </c>
      <c r="Y170" s="41"/>
      <c r="Z170" s="40">
        <f t="shared" si="173"/>
        <v>1560784.48</v>
      </c>
      <c r="AA170" s="55">
        <f t="shared" ref="AA170:AF170" si="177">SUM(AA158:AA168)</f>
        <v>279841.21024886088</v>
      </c>
      <c r="AB170" s="55">
        <f t="shared" si="177"/>
        <v>796840.84070272441</v>
      </c>
      <c r="AC170" s="55">
        <f t="shared" si="177"/>
        <v>249274.56704841461</v>
      </c>
      <c r="AD170" s="55">
        <f t="shared" si="177"/>
        <v>58060.001999999993</v>
      </c>
      <c r="AE170" s="55">
        <f t="shared" si="177"/>
        <v>101187.79000000001</v>
      </c>
      <c r="AF170" s="55">
        <f t="shared" si="177"/>
        <v>59608.97</v>
      </c>
      <c r="AG170" s="54"/>
      <c r="AH170" s="42">
        <f>SUM(AH158:AH168)</f>
        <v>1544813.38</v>
      </c>
      <c r="AI170" s="56">
        <f>SUM(AI158:AI168)</f>
        <v>-32356.129999999961</v>
      </c>
    </row>
    <row r="171" spans="1:35" x14ac:dyDescent="0.25">
      <c r="A171" s="6" t="s">
        <v>56</v>
      </c>
      <c r="B171" s="37"/>
      <c r="C171" s="7"/>
      <c r="D171" s="24"/>
      <c r="E171" s="24"/>
      <c r="F171" s="24"/>
      <c r="G171" s="25"/>
      <c r="H171" s="25"/>
      <c r="I171" s="85"/>
      <c r="J171" s="85"/>
      <c r="K171" s="85"/>
      <c r="L171" s="85"/>
      <c r="M171" s="85"/>
      <c r="N171" s="85"/>
      <c r="O171" s="86"/>
      <c r="P171" s="146"/>
      <c r="Q171" s="87"/>
      <c r="R171" s="104"/>
      <c r="S171" s="85"/>
      <c r="T171" s="85"/>
      <c r="U171" s="85"/>
      <c r="V171" s="85"/>
      <c r="W171" s="85"/>
      <c r="X171" s="86"/>
      <c r="Y171" s="86"/>
      <c r="Z171" s="29"/>
      <c r="AA171" s="29"/>
      <c r="AB171" s="29"/>
      <c r="AC171" s="29"/>
      <c r="AD171" s="29"/>
      <c r="AE171" s="29"/>
      <c r="AF171" s="29"/>
      <c r="AG171" s="29"/>
      <c r="AH171" s="30"/>
      <c r="AI171" s="36"/>
    </row>
    <row r="172" spans="1:35" x14ac:dyDescent="0.25">
      <c r="A172" s="31">
        <v>1</v>
      </c>
      <c r="B172" s="38">
        <v>3665.5</v>
      </c>
      <c r="C172" s="33">
        <v>2.96</v>
      </c>
      <c r="D172" s="33">
        <v>12.5</v>
      </c>
      <c r="E172" s="33">
        <v>9.56</v>
      </c>
      <c r="F172" s="35">
        <v>0.77</v>
      </c>
      <c r="G172" s="35">
        <v>1.33</v>
      </c>
      <c r="H172" s="35"/>
      <c r="I172" s="51">
        <v>104356.78</v>
      </c>
      <c r="J172" s="41">
        <f t="shared" ref="J172:J177" si="178">I172-K172-L172-M172-N172</f>
        <v>15798.314999999997</v>
      </c>
      <c r="K172" s="41">
        <f>B172*D172</f>
        <v>45818.75</v>
      </c>
      <c r="L172" s="41">
        <f>E172*B172</f>
        <v>35042.18</v>
      </c>
      <c r="M172" s="41">
        <f>F172*B172</f>
        <v>2822.4349999999999</v>
      </c>
      <c r="N172" s="41">
        <v>4875.1000000000004</v>
      </c>
      <c r="O172" s="41"/>
      <c r="P172" s="144">
        <f t="shared" si="168"/>
        <v>0.95227784912489633</v>
      </c>
      <c r="Q172" s="40">
        <f>J172+K172+L172+M172+N172+O172</f>
        <v>104356.78</v>
      </c>
      <c r="R172" s="51">
        <v>99376.65</v>
      </c>
      <c r="S172" s="41">
        <f>R172-T172-U172-V172-W172-X172</f>
        <v>15013.985170266367</v>
      </c>
      <c r="T172" s="41">
        <f>P172*K172</f>
        <v>43632.180699591343</v>
      </c>
      <c r="U172" s="41">
        <f>L172*P172</f>
        <v>33369.891799047458</v>
      </c>
      <c r="V172" s="41">
        <f t="shared" ref="V172:V187" si="179">P172*M172</f>
        <v>2687.7423310948266</v>
      </c>
      <c r="W172" s="51">
        <v>4672.8500000000004</v>
      </c>
      <c r="X172" s="51"/>
      <c r="Y172" s="41"/>
      <c r="Z172" s="40">
        <f>SUM(S172:Y172)</f>
        <v>99376.65</v>
      </c>
      <c r="AA172" s="54">
        <f t="shared" ref="AA172:AA187" si="180">Z172-AF172-AE172-AD172-AC172-AB172</f>
        <v>14879.292501361189</v>
      </c>
      <c r="AB172" s="54">
        <f t="shared" ref="AB172:AB187" si="181">T172</f>
        <v>43632.180699591343</v>
      </c>
      <c r="AC172" s="54">
        <f t="shared" ref="AC172:AC187" si="182">U172</f>
        <v>33369.891799047458</v>
      </c>
      <c r="AD172" s="54">
        <f t="shared" ref="AD172:AD187" si="183">M172</f>
        <v>2822.4349999999999</v>
      </c>
      <c r="AE172" s="54">
        <f t="shared" ref="AE172:AE187" si="184">W172</f>
        <v>4672.8500000000004</v>
      </c>
      <c r="AF172" s="54">
        <f t="shared" ref="AF172:AF187" si="185">X172</f>
        <v>0</v>
      </c>
      <c r="AG172" s="54"/>
      <c r="AH172" s="42">
        <f t="shared" ref="AH172:AH187" si="186">SUM(AA172:AG172)</f>
        <v>99376.65</v>
      </c>
      <c r="AI172" s="56">
        <f t="shared" ref="AI172:AI187" si="187">I172-Z172</f>
        <v>4980.1300000000047</v>
      </c>
    </row>
    <row r="173" spans="1:35" x14ac:dyDescent="0.25">
      <c r="A173" s="31">
        <v>2</v>
      </c>
      <c r="B173" s="38">
        <v>1470.6</v>
      </c>
      <c r="C173" s="33">
        <v>2.62</v>
      </c>
      <c r="D173" s="33">
        <v>10.84</v>
      </c>
      <c r="E173" s="33">
        <v>2.4</v>
      </c>
      <c r="F173" s="35">
        <v>0.77</v>
      </c>
      <c r="G173" s="35">
        <v>1.33</v>
      </c>
      <c r="H173" s="35"/>
      <c r="I173" s="51">
        <v>27529.599999999999</v>
      </c>
      <c r="J173" s="41">
        <f t="shared" si="178"/>
        <v>4970.6040000000003</v>
      </c>
      <c r="K173" s="41">
        <f t="shared" ref="K173:K187" si="188">B173*D173</f>
        <v>15941.303999999998</v>
      </c>
      <c r="L173" s="41">
        <f t="shared" ref="L173:L187" si="189">E173*B173</f>
        <v>3529.4399999999996</v>
      </c>
      <c r="M173" s="41">
        <f t="shared" ref="M173:M187" si="190">F173*B173</f>
        <v>1132.3619999999999</v>
      </c>
      <c r="N173" s="41">
        <v>1955.89</v>
      </c>
      <c r="O173" s="41"/>
      <c r="P173" s="144">
        <f t="shared" si="168"/>
        <v>1.1737337266069976</v>
      </c>
      <c r="Q173" s="40">
        <f t="shared" ref="Q173:Q188" si="191">J173+K173+L173+M173+N173+O173</f>
        <v>27529.599999999999</v>
      </c>
      <c r="R173" s="51">
        <v>32312.42</v>
      </c>
      <c r="S173" s="41">
        <f t="shared" ref="S173:S187" si="192">R173-T173-U173-V173-W173-X173</f>
        <v>5830.2696149410094</v>
      </c>
      <c r="T173" s="41">
        <f t="shared" ref="T173:T187" si="193">P173*K173</f>
        <v>18710.846150895035</v>
      </c>
      <c r="U173" s="41">
        <f t="shared" ref="U173:U187" si="194">L173*P173</f>
        <v>4142.6227640358011</v>
      </c>
      <c r="V173" s="41">
        <f t="shared" si="179"/>
        <v>1329.0914701281529</v>
      </c>
      <c r="W173" s="51">
        <v>2299.59</v>
      </c>
      <c r="X173" s="51"/>
      <c r="Y173" s="41"/>
      <c r="Z173" s="40">
        <f t="shared" ref="Z173:Z187" si="195">SUM(S173:Y173)</f>
        <v>32312.420000000002</v>
      </c>
      <c r="AA173" s="54">
        <f t="shared" si="180"/>
        <v>6026.9990850691647</v>
      </c>
      <c r="AB173" s="54">
        <f t="shared" si="181"/>
        <v>18710.846150895035</v>
      </c>
      <c r="AC173" s="54">
        <f t="shared" si="182"/>
        <v>4142.6227640358011</v>
      </c>
      <c r="AD173" s="54">
        <f t="shared" si="183"/>
        <v>1132.3619999999999</v>
      </c>
      <c r="AE173" s="54">
        <f t="shared" si="184"/>
        <v>2299.59</v>
      </c>
      <c r="AF173" s="54">
        <f t="shared" si="185"/>
        <v>0</v>
      </c>
      <c r="AG173" s="54"/>
      <c r="AH173" s="42">
        <f t="shared" si="186"/>
        <v>32312.420000000002</v>
      </c>
      <c r="AI173" s="56">
        <f t="shared" si="187"/>
        <v>-4782.8200000000033</v>
      </c>
    </row>
    <row r="174" spans="1:35" x14ac:dyDescent="0.25">
      <c r="A174" s="31">
        <v>3</v>
      </c>
      <c r="B174" s="38">
        <v>1474.6</v>
      </c>
      <c r="C174" s="33">
        <v>2.34</v>
      </c>
      <c r="D174" s="33">
        <v>10.83</v>
      </c>
      <c r="E174" s="33">
        <v>2.15</v>
      </c>
      <c r="F174" s="35">
        <v>0.77</v>
      </c>
      <c r="G174" s="35">
        <v>1.33</v>
      </c>
      <c r="H174" s="35"/>
      <c r="I174" s="51">
        <v>26808.22</v>
      </c>
      <c r="J174" s="41">
        <f t="shared" si="178"/>
        <v>4571.2500000000018</v>
      </c>
      <c r="K174" s="41">
        <f t="shared" si="188"/>
        <v>15969.918</v>
      </c>
      <c r="L174" s="41">
        <f t="shared" si="189"/>
        <v>3170.39</v>
      </c>
      <c r="M174" s="41">
        <f t="shared" si="190"/>
        <v>1135.442</v>
      </c>
      <c r="N174" s="41">
        <v>1961.22</v>
      </c>
      <c r="O174" s="41"/>
      <c r="P174" s="144">
        <f t="shared" si="168"/>
        <v>1.3123228621669025</v>
      </c>
      <c r="Q174" s="40">
        <f t="shared" si="191"/>
        <v>26808.22</v>
      </c>
      <c r="R174" s="51">
        <v>35181.040000000001</v>
      </c>
      <c r="S174" s="41">
        <f t="shared" si="192"/>
        <v>6165.6697274194275</v>
      </c>
      <c r="T174" s="41">
        <f t="shared" si="193"/>
        <v>20957.688498330735</v>
      </c>
      <c r="U174" s="41">
        <f t="shared" si="194"/>
        <v>4160.5752789853259</v>
      </c>
      <c r="V174" s="41">
        <f t="shared" si="179"/>
        <v>1490.0664952645122</v>
      </c>
      <c r="W174" s="51">
        <v>2407.04</v>
      </c>
      <c r="X174" s="51"/>
      <c r="Y174" s="41"/>
      <c r="Z174" s="40">
        <f t="shared" si="195"/>
        <v>35181.040000000001</v>
      </c>
      <c r="AA174" s="54">
        <f t="shared" si="180"/>
        <v>6520.2942226839405</v>
      </c>
      <c r="AB174" s="54">
        <f t="shared" si="181"/>
        <v>20957.688498330735</v>
      </c>
      <c r="AC174" s="54">
        <f t="shared" si="182"/>
        <v>4160.5752789853259</v>
      </c>
      <c r="AD174" s="54">
        <f t="shared" si="183"/>
        <v>1135.442</v>
      </c>
      <c r="AE174" s="54">
        <f t="shared" si="184"/>
        <v>2407.04</v>
      </c>
      <c r="AF174" s="54">
        <f t="shared" si="185"/>
        <v>0</v>
      </c>
      <c r="AG174" s="54"/>
      <c r="AH174" s="42">
        <f t="shared" si="186"/>
        <v>35181.040000000001</v>
      </c>
      <c r="AI174" s="56">
        <f t="shared" si="187"/>
        <v>-8372.82</v>
      </c>
    </row>
    <row r="175" spans="1:35" x14ac:dyDescent="0.25">
      <c r="A175" s="31">
        <v>4</v>
      </c>
      <c r="B175" s="38">
        <v>1465.7</v>
      </c>
      <c r="C175" s="33">
        <v>2.5499999999999998</v>
      </c>
      <c r="D175" s="33">
        <v>10.88</v>
      </c>
      <c r="E175" s="33">
        <v>1.98</v>
      </c>
      <c r="F175" s="35">
        <v>0.77</v>
      </c>
      <c r="G175" s="35">
        <v>1.33</v>
      </c>
      <c r="H175" s="35"/>
      <c r="I175" s="51">
        <v>26793.03</v>
      </c>
      <c r="J175" s="41">
        <f t="shared" si="178"/>
        <v>4866.1289999999963</v>
      </c>
      <c r="K175" s="41">
        <f t="shared" si="188"/>
        <v>15946.816000000003</v>
      </c>
      <c r="L175" s="41">
        <f t="shared" si="189"/>
        <v>2902.0860000000002</v>
      </c>
      <c r="M175" s="41">
        <f t="shared" si="190"/>
        <v>1128.5890000000002</v>
      </c>
      <c r="N175" s="41">
        <v>1949.41</v>
      </c>
      <c r="O175" s="41"/>
      <c r="P175" s="144">
        <f t="shared" si="168"/>
        <v>0.87458492003330712</v>
      </c>
      <c r="Q175" s="40">
        <f t="shared" si="191"/>
        <v>26793.03</v>
      </c>
      <c r="R175" s="51">
        <v>23432.78</v>
      </c>
      <c r="S175" s="41">
        <f t="shared" si="192"/>
        <v>4131.3876312988841</v>
      </c>
      <c r="T175" s="41">
        <f t="shared" si="193"/>
        <v>13946.844796145864</v>
      </c>
      <c r="U175" s="41">
        <f t="shared" si="194"/>
        <v>2538.1206522397802</v>
      </c>
      <c r="V175" s="41">
        <f t="shared" si="179"/>
        <v>987.04692031547017</v>
      </c>
      <c r="W175" s="51">
        <v>1829.38</v>
      </c>
      <c r="X175" s="51"/>
      <c r="Y175" s="41"/>
      <c r="Z175" s="40">
        <f t="shared" si="195"/>
        <v>23432.780000000002</v>
      </c>
      <c r="AA175" s="54">
        <f t="shared" si="180"/>
        <v>3989.8455516143567</v>
      </c>
      <c r="AB175" s="54">
        <f t="shared" si="181"/>
        <v>13946.844796145864</v>
      </c>
      <c r="AC175" s="54">
        <f t="shared" si="182"/>
        <v>2538.1206522397802</v>
      </c>
      <c r="AD175" s="54">
        <f t="shared" si="183"/>
        <v>1128.5890000000002</v>
      </c>
      <c r="AE175" s="54">
        <f t="shared" si="184"/>
        <v>1829.38</v>
      </c>
      <c r="AF175" s="54">
        <f t="shared" si="185"/>
        <v>0</v>
      </c>
      <c r="AG175" s="54"/>
      <c r="AH175" s="42">
        <f t="shared" si="186"/>
        <v>23432.780000000002</v>
      </c>
      <c r="AI175" s="56">
        <f t="shared" si="187"/>
        <v>3360.2499999999964</v>
      </c>
    </row>
    <row r="176" spans="1:35" x14ac:dyDescent="0.25">
      <c r="A176" s="31">
        <v>5</v>
      </c>
      <c r="B176" s="38">
        <v>8489.5</v>
      </c>
      <c r="C176" s="33">
        <v>2.59</v>
      </c>
      <c r="D176" s="33">
        <v>9.85</v>
      </c>
      <c r="E176" s="33">
        <v>3.45</v>
      </c>
      <c r="F176" s="35">
        <v>0.77</v>
      </c>
      <c r="G176" s="35">
        <v>1.33</v>
      </c>
      <c r="H176" s="35"/>
      <c r="I176" s="51">
        <v>159093.32</v>
      </c>
      <c r="J176" s="41">
        <f t="shared" si="178"/>
        <v>28354.965000000007</v>
      </c>
      <c r="K176" s="41">
        <f t="shared" si="188"/>
        <v>83621.574999999997</v>
      </c>
      <c r="L176" s="41">
        <f t="shared" si="189"/>
        <v>29288.775000000001</v>
      </c>
      <c r="M176" s="41">
        <f t="shared" si="190"/>
        <v>6536.915</v>
      </c>
      <c r="N176" s="41">
        <v>11291.09</v>
      </c>
      <c r="O176" s="41"/>
      <c r="P176" s="144">
        <f t="shared" si="168"/>
        <v>1.0557364696393285</v>
      </c>
      <c r="Q176" s="40">
        <f t="shared" si="191"/>
        <v>159093.32</v>
      </c>
      <c r="R176" s="51">
        <v>167960.62</v>
      </c>
      <c r="S176" s="41">
        <f t="shared" si="192"/>
        <v>31024.056140826662</v>
      </c>
      <c r="T176" s="41">
        <f t="shared" si="193"/>
        <v>88282.346376180329</v>
      </c>
      <c r="U176" s="41">
        <f t="shared" si="194"/>
        <v>30921.227918560628</v>
      </c>
      <c r="V176" s="41">
        <f t="shared" si="179"/>
        <v>6901.259564432371</v>
      </c>
      <c r="W176" s="51">
        <v>10831.73</v>
      </c>
      <c r="X176" s="51"/>
      <c r="Y176" s="41"/>
      <c r="Z176" s="40">
        <f t="shared" si="195"/>
        <v>167960.62</v>
      </c>
      <c r="AA176" s="54">
        <f t="shared" si="180"/>
        <v>31388.400705259017</v>
      </c>
      <c r="AB176" s="54">
        <f t="shared" si="181"/>
        <v>88282.346376180329</v>
      </c>
      <c r="AC176" s="54">
        <f t="shared" si="182"/>
        <v>30921.227918560628</v>
      </c>
      <c r="AD176" s="54">
        <f t="shared" si="183"/>
        <v>6536.915</v>
      </c>
      <c r="AE176" s="54">
        <f t="shared" si="184"/>
        <v>10831.73</v>
      </c>
      <c r="AF176" s="54">
        <f t="shared" si="185"/>
        <v>0</v>
      </c>
      <c r="AG176" s="54"/>
      <c r="AH176" s="42">
        <f t="shared" si="186"/>
        <v>167960.62</v>
      </c>
      <c r="AI176" s="56">
        <f t="shared" si="187"/>
        <v>-8867.2999999999884</v>
      </c>
    </row>
    <row r="177" spans="1:35" x14ac:dyDescent="0.25">
      <c r="A177" s="31">
        <v>6</v>
      </c>
      <c r="B177" s="38">
        <v>10701.3</v>
      </c>
      <c r="C177" s="33">
        <v>2.33</v>
      </c>
      <c r="D177" s="33">
        <v>10.08</v>
      </c>
      <c r="E177" s="33">
        <v>2.48</v>
      </c>
      <c r="F177" s="35">
        <v>0.77</v>
      </c>
      <c r="G177" s="35">
        <v>1.33</v>
      </c>
      <c r="H177" s="35"/>
      <c r="I177" s="51">
        <v>190055.28</v>
      </c>
      <c r="J177" s="41">
        <f t="shared" si="178"/>
        <v>33174.190999999999</v>
      </c>
      <c r="K177" s="41">
        <f t="shared" si="188"/>
        <v>107869.10399999999</v>
      </c>
      <c r="L177" s="41">
        <f t="shared" si="189"/>
        <v>26539.223999999998</v>
      </c>
      <c r="M177" s="41">
        <f t="shared" si="190"/>
        <v>8240.0010000000002</v>
      </c>
      <c r="N177" s="41">
        <v>14232.76</v>
      </c>
      <c r="O177" s="41"/>
      <c r="P177" s="144">
        <f t="shared" si="168"/>
        <v>0.81415707051127439</v>
      </c>
      <c r="Q177" s="40">
        <f t="shared" si="191"/>
        <v>190055.27999999997</v>
      </c>
      <c r="R177" s="51">
        <v>154734.85</v>
      </c>
      <c r="S177" s="41">
        <f t="shared" si="192"/>
        <v>27640.744348031556</v>
      </c>
      <c r="T177" s="41">
        <f t="shared" si="193"/>
        <v>87822.393711315977</v>
      </c>
      <c r="U177" s="41">
        <f t="shared" si="194"/>
        <v>21607.096865482505</v>
      </c>
      <c r="V177" s="41">
        <f t="shared" si="179"/>
        <v>6708.6550751699715</v>
      </c>
      <c r="W177" s="51">
        <v>10955.96</v>
      </c>
      <c r="X177" s="51"/>
      <c r="Y177" s="41"/>
      <c r="Z177" s="40">
        <f t="shared" si="195"/>
        <v>154734.85</v>
      </c>
      <c r="AA177" s="54">
        <f t="shared" si="180"/>
        <v>26109.398423201535</v>
      </c>
      <c r="AB177" s="54">
        <f t="shared" si="181"/>
        <v>87822.393711315977</v>
      </c>
      <c r="AC177" s="54">
        <f t="shared" si="182"/>
        <v>21607.096865482505</v>
      </c>
      <c r="AD177" s="54">
        <f t="shared" si="183"/>
        <v>8240.0010000000002</v>
      </c>
      <c r="AE177" s="54">
        <f t="shared" si="184"/>
        <v>10955.96</v>
      </c>
      <c r="AF177" s="54">
        <f t="shared" si="185"/>
        <v>0</v>
      </c>
      <c r="AG177" s="54"/>
      <c r="AH177" s="42">
        <f t="shared" si="186"/>
        <v>154734.85</v>
      </c>
      <c r="AI177" s="56">
        <f t="shared" si="187"/>
        <v>35320.429999999993</v>
      </c>
    </row>
    <row r="178" spans="1:35" x14ac:dyDescent="0.25">
      <c r="A178" s="31">
        <v>7</v>
      </c>
      <c r="B178" s="38">
        <v>4988.2</v>
      </c>
      <c r="C178" s="33">
        <v>2.59</v>
      </c>
      <c r="D178" s="33">
        <v>10.53</v>
      </c>
      <c r="E178" s="33">
        <v>3.07</v>
      </c>
      <c r="F178" s="35">
        <v>0.77</v>
      </c>
      <c r="G178" s="35">
        <v>1.33</v>
      </c>
      <c r="H178" s="35"/>
      <c r="I178" s="51">
        <v>96521.98</v>
      </c>
      <c r="J178" s="41">
        <f>I178-K178-L178-M178-N178-O178</f>
        <v>18207.056000000004</v>
      </c>
      <c r="K178" s="41">
        <f t="shared" si="188"/>
        <v>52525.745999999992</v>
      </c>
      <c r="L178" s="41">
        <f t="shared" si="189"/>
        <v>15313.773999999999</v>
      </c>
      <c r="M178" s="41">
        <f t="shared" si="190"/>
        <v>3840.9139999999998</v>
      </c>
      <c r="N178" s="41">
        <v>6634.49</v>
      </c>
      <c r="O178" s="41"/>
      <c r="P178" s="144">
        <f t="shared" si="168"/>
        <v>0.96206977933937954</v>
      </c>
      <c r="Q178" s="40">
        <f t="shared" si="191"/>
        <v>96521.98000000001</v>
      </c>
      <c r="R178" s="51">
        <v>92860.88</v>
      </c>
      <c r="S178" s="41">
        <f t="shared" si="192"/>
        <v>17588.660678669054</v>
      </c>
      <c r="T178" s="41">
        <f t="shared" si="193"/>
        <v>50533.432863856287</v>
      </c>
      <c r="U178" s="41">
        <f t="shared" si="194"/>
        <v>14732.919173033128</v>
      </c>
      <c r="V178" s="41">
        <f t="shared" si="179"/>
        <v>3695.2272844415334</v>
      </c>
      <c r="W178" s="51">
        <v>6310.64</v>
      </c>
      <c r="X178" s="51"/>
      <c r="Y178" s="41"/>
      <c r="Z178" s="40">
        <f t="shared" si="195"/>
        <v>92860.87999999999</v>
      </c>
      <c r="AA178" s="54">
        <f t="shared" si="180"/>
        <v>17442.973963110577</v>
      </c>
      <c r="AB178" s="54">
        <f t="shared" si="181"/>
        <v>50533.432863856287</v>
      </c>
      <c r="AC178" s="54">
        <f t="shared" si="182"/>
        <v>14732.919173033128</v>
      </c>
      <c r="AD178" s="54">
        <f t="shared" si="183"/>
        <v>3840.9139999999998</v>
      </c>
      <c r="AE178" s="54">
        <f t="shared" si="184"/>
        <v>6310.64</v>
      </c>
      <c r="AF178" s="54">
        <f t="shared" si="185"/>
        <v>0</v>
      </c>
      <c r="AG178" s="54"/>
      <c r="AH178" s="42">
        <f t="shared" si="186"/>
        <v>92860.87999999999</v>
      </c>
      <c r="AI178" s="56">
        <f t="shared" si="187"/>
        <v>3661.1000000000058</v>
      </c>
    </row>
    <row r="179" spans="1:35" x14ac:dyDescent="0.25">
      <c r="A179" s="31">
        <v>8</v>
      </c>
      <c r="B179" s="38">
        <v>2363.9</v>
      </c>
      <c r="C179" s="33">
        <v>2.35</v>
      </c>
      <c r="D179" s="33">
        <v>10.25</v>
      </c>
      <c r="E179" s="33">
        <v>3.02</v>
      </c>
      <c r="F179" s="35">
        <v>0.77</v>
      </c>
      <c r="G179" s="35">
        <v>1.33</v>
      </c>
      <c r="H179" s="35"/>
      <c r="I179" s="51">
        <v>43874.21</v>
      </c>
      <c r="J179" s="41">
        <f>I179-K179-L179-M179-N179-O179</f>
        <v>7540.9939999999988</v>
      </c>
      <c r="K179" s="41">
        <f t="shared" si="188"/>
        <v>24229.975000000002</v>
      </c>
      <c r="L179" s="41">
        <f t="shared" si="189"/>
        <v>7138.9780000000001</v>
      </c>
      <c r="M179" s="41">
        <f t="shared" si="190"/>
        <v>1820.2030000000002</v>
      </c>
      <c r="N179" s="41">
        <v>3144.06</v>
      </c>
      <c r="O179" s="41"/>
      <c r="P179" s="144">
        <f t="shared" si="168"/>
        <v>0.80304169579349693</v>
      </c>
      <c r="Q179" s="40">
        <f t="shared" si="191"/>
        <v>43874.21</v>
      </c>
      <c r="R179" s="51">
        <v>35232.82</v>
      </c>
      <c r="S179" s="41">
        <f t="shared" si="192"/>
        <v>7348.9138838050867</v>
      </c>
      <c r="T179" s="41">
        <f t="shared" si="193"/>
        <v>19457.680213034037</v>
      </c>
      <c r="U179" s="41">
        <f t="shared" si="194"/>
        <v>5732.896999352467</v>
      </c>
      <c r="V179" s="41">
        <f t="shared" si="179"/>
        <v>1461.6989038084107</v>
      </c>
      <c r="W179" s="51">
        <v>1231.6300000000001</v>
      </c>
      <c r="X179" s="51"/>
      <c r="Y179" s="41"/>
      <c r="Z179" s="40">
        <f t="shared" si="195"/>
        <v>35232.82</v>
      </c>
      <c r="AA179" s="54">
        <f t="shared" si="180"/>
        <v>6990.4097876134983</v>
      </c>
      <c r="AB179" s="54">
        <f t="shared" si="181"/>
        <v>19457.680213034037</v>
      </c>
      <c r="AC179" s="54">
        <f t="shared" si="182"/>
        <v>5732.896999352467</v>
      </c>
      <c r="AD179" s="54">
        <f t="shared" si="183"/>
        <v>1820.2030000000002</v>
      </c>
      <c r="AE179" s="54">
        <f t="shared" si="184"/>
        <v>1231.6300000000001</v>
      </c>
      <c r="AF179" s="54">
        <f t="shared" si="185"/>
        <v>0</v>
      </c>
      <c r="AG179" s="54"/>
      <c r="AH179" s="42">
        <f t="shared" si="186"/>
        <v>35232.82</v>
      </c>
      <c r="AI179" s="56">
        <f t="shared" si="187"/>
        <v>8641.39</v>
      </c>
    </row>
    <row r="180" spans="1:35" x14ac:dyDescent="0.25">
      <c r="A180" s="31">
        <v>9</v>
      </c>
      <c r="B180" s="38">
        <v>7667.4</v>
      </c>
      <c r="C180" s="33">
        <v>2.36</v>
      </c>
      <c r="D180" s="33">
        <v>10.15</v>
      </c>
      <c r="E180" s="33">
        <v>3.21</v>
      </c>
      <c r="F180" s="35">
        <v>0.77</v>
      </c>
      <c r="G180" s="35">
        <v>1.33</v>
      </c>
      <c r="H180" s="35"/>
      <c r="I180" s="51">
        <v>144300.84</v>
      </c>
      <c r="J180" s="41">
        <f>I180-K180-L180-M180-N180-O180</f>
        <v>25762.887999999995</v>
      </c>
      <c r="K180" s="41">
        <f t="shared" si="188"/>
        <v>77824.11</v>
      </c>
      <c r="L180" s="41">
        <f t="shared" si="189"/>
        <v>24612.353999999999</v>
      </c>
      <c r="M180" s="41">
        <f t="shared" si="190"/>
        <v>5903.8980000000001</v>
      </c>
      <c r="N180" s="41">
        <v>10197.59</v>
      </c>
      <c r="O180" s="41"/>
      <c r="P180" s="144">
        <f t="shared" si="168"/>
        <v>1.0160056587335182</v>
      </c>
      <c r="Q180" s="40">
        <f t="shared" si="191"/>
        <v>144300.83999999997</v>
      </c>
      <c r="R180" s="51">
        <v>146610.47</v>
      </c>
      <c r="S180" s="41">
        <f t="shared" si="192"/>
        <v>26168.379138762182</v>
      </c>
      <c r="T180" s="41">
        <f t="shared" si="193"/>
        <v>79069.736145899777</v>
      </c>
      <c r="U180" s="41">
        <f t="shared" si="194"/>
        <v>25006.290938752543</v>
      </c>
      <c r="V180" s="41">
        <f t="shared" si="179"/>
        <v>5998.3937765855007</v>
      </c>
      <c r="W180" s="51">
        <v>10367.67</v>
      </c>
      <c r="X180" s="51"/>
      <c r="Y180" s="41"/>
      <c r="Z180" s="40">
        <f t="shared" si="195"/>
        <v>146610.47000000003</v>
      </c>
      <c r="AA180" s="54">
        <f t="shared" si="180"/>
        <v>26262.874915347697</v>
      </c>
      <c r="AB180" s="54">
        <f t="shared" si="181"/>
        <v>79069.736145899777</v>
      </c>
      <c r="AC180" s="54">
        <f t="shared" si="182"/>
        <v>25006.290938752543</v>
      </c>
      <c r="AD180" s="54">
        <f t="shared" si="183"/>
        <v>5903.8980000000001</v>
      </c>
      <c r="AE180" s="54">
        <f t="shared" si="184"/>
        <v>10367.67</v>
      </c>
      <c r="AF180" s="54">
        <f t="shared" si="185"/>
        <v>0</v>
      </c>
      <c r="AG180" s="54"/>
      <c r="AH180" s="42">
        <f t="shared" si="186"/>
        <v>146610.47000000003</v>
      </c>
      <c r="AI180" s="56">
        <f t="shared" si="187"/>
        <v>-2309.6300000000338</v>
      </c>
    </row>
    <row r="181" spans="1:35" x14ac:dyDescent="0.25">
      <c r="A181" s="31">
        <v>10</v>
      </c>
      <c r="B181" s="38">
        <v>6150.5</v>
      </c>
      <c r="C181" s="33">
        <v>2.59</v>
      </c>
      <c r="D181" s="33">
        <v>9.91</v>
      </c>
      <c r="E181" s="33">
        <v>3.73</v>
      </c>
      <c r="F181" s="35">
        <v>0.77</v>
      </c>
      <c r="G181" s="35">
        <v>1.33</v>
      </c>
      <c r="H181" s="35"/>
      <c r="I181" s="51">
        <v>118889.24</v>
      </c>
      <c r="J181" s="41">
        <f t="shared" ref="J181:J187" si="196">I181-K181-L181-M181-N181</f>
        <v>22080.334999999995</v>
      </c>
      <c r="K181" s="41">
        <f t="shared" si="188"/>
        <v>60951.455000000002</v>
      </c>
      <c r="L181" s="41">
        <f t="shared" si="189"/>
        <v>22941.365000000002</v>
      </c>
      <c r="M181" s="41">
        <f t="shared" si="190"/>
        <v>4735.8850000000002</v>
      </c>
      <c r="N181" s="41">
        <v>8180.2</v>
      </c>
      <c r="O181" s="41"/>
      <c r="P181" s="144">
        <f t="shared" si="168"/>
        <v>0.80883770474098415</v>
      </c>
      <c r="Q181" s="40">
        <f t="shared" si="191"/>
        <v>118889.23999999999</v>
      </c>
      <c r="R181" s="51">
        <v>96162.1</v>
      </c>
      <c r="S181" s="41">
        <f t="shared" si="192"/>
        <v>18455.571673634215</v>
      </c>
      <c r="T181" s="41">
        <f t="shared" si="193"/>
        <v>49299.834962823385</v>
      </c>
      <c r="U181" s="41">
        <f t="shared" si="194"/>
        <v>18555.841010225151</v>
      </c>
      <c r="V181" s="41">
        <f t="shared" si="179"/>
        <v>3830.5623533172561</v>
      </c>
      <c r="W181" s="51">
        <v>6020.29</v>
      </c>
      <c r="X181" s="51"/>
      <c r="Y181" s="41"/>
      <c r="Z181" s="40">
        <f t="shared" si="195"/>
        <v>96162.1</v>
      </c>
      <c r="AA181" s="54">
        <f t="shared" si="180"/>
        <v>17550.249026951482</v>
      </c>
      <c r="AB181" s="54">
        <f t="shared" si="181"/>
        <v>49299.834962823385</v>
      </c>
      <c r="AC181" s="54">
        <f t="shared" si="182"/>
        <v>18555.841010225151</v>
      </c>
      <c r="AD181" s="54">
        <f t="shared" si="183"/>
        <v>4735.8850000000002</v>
      </c>
      <c r="AE181" s="54">
        <f t="shared" si="184"/>
        <v>6020.29</v>
      </c>
      <c r="AF181" s="54">
        <f t="shared" si="185"/>
        <v>0</v>
      </c>
      <c r="AG181" s="54"/>
      <c r="AH181" s="42">
        <f t="shared" si="186"/>
        <v>96162.1</v>
      </c>
      <c r="AI181" s="56">
        <f t="shared" si="187"/>
        <v>22727.14</v>
      </c>
    </row>
    <row r="182" spans="1:35" x14ac:dyDescent="0.25">
      <c r="A182" s="31">
        <v>11</v>
      </c>
      <c r="B182" s="38">
        <v>6020.7</v>
      </c>
      <c r="C182" s="33">
        <v>2.35</v>
      </c>
      <c r="D182" s="33">
        <v>9.6</v>
      </c>
      <c r="E182" s="33">
        <v>3.36</v>
      </c>
      <c r="F182" s="35">
        <v>0.77</v>
      </c>
      <c r="G182" s="35">
        <v>1.33</v>
      </c>
      <c r="H182" s="35"/>
      <c r="I182" s="51">
        <v>111382.92</v>
      </c>
      <c r="J182" s="41">
        <f t="shared" si="196"/>
        <v>20711.139000000003</v>
      </c>
      <c r="K182" s="41">
        <f t="shared" si="188"/>
        <v>57798.719999999994</v>
      </c>
      <c r="L182" s="41">
        <f t="shared" si="189"/>
        <v>20229.552</v>
      </c>
      <c r="M182" s="41">
        <f t="shared" si="190"/>
        <v>4635.9390000000003</v>
      </c>
      <c r="N182" s="41">
        <v>8007.57</v>
      </c>
      <c r="O182" s="41"/>
      <c r="P182" s="144">
        <f t="shared" si="168"/>
        <v>1.1906951263263703</v>
      </c>
      <c r="Q182" s="40">
        <f t="shared" si="191"/>
        <v>111382.91999999998</v>
      </c>
      <c r="R182" s="51">
        <v>132623.1</v>
      </c>
      <c r="S182" s="41">
        <f t="shared" si="192"/>
        <v>24595.326840685288</v>
      </c>
      <c r="T182" s="41">
        <f t="shared" si="193"/>
        <v>68820.654211902496</v>
      </c>
      <c r="U182" s="41">
        <f t="shared" si="194"/>
        <v>24087.228974165875</v>
      </c>
      <c r="V182" s="41">
        <f t="shared" si="179"/>
        <v>5519.9899732463473</v>
      </c>
      <c r="W182" s="51">
        <v>9599.9</v>
      </c>
      <c r="X182" s="51"/>
      <c r="Y182" s="41"/>
      <c r="Z182" s="40">
        <f t="shared" si="195"/>
        <v>132623.1</v>
      </c>
      <c r="AA182" s="54">
        <f t="shared" si="180"/>
        <v>25479.377813931642</v>
      </c>
      <c r="AB182" s="54">
        <f t="shared" si="181"/>
        <v>68820.654211902496</v>
      </c>
      <c r="AC182" s="54">
        <f t="shared" si="182"/>
        <v>24087.228974165875</v>
      </c>
      <c r="AD182" s="54">
        <f t="shared" si="183"/>
        <v>4635.9390000000003</v>
      </c>
      <c r="AE182" s="54">
        <f t="shared" si="184"/>
        <v>9599.9</v>
      </c>
      <c r="AF182" s="54">
        <f t="shared" si="185"/>
        <v>0</v>
      </c>
      <c r="AG182" s="54"/>
      <c r="AH182" s="42">
        <f t="shared" si="186"/>
        <v>132623.1</v>
      </c>
      <c r="AI182" s="56">
        <f t="shared" si="187"/>
        <v>-21240.180000000008</v>
      </c>
    </row>
    <row r="183" spans="1:35" x14ac:dyDescent="0.25">
      <c r="A183" s="31">
        <v>12</v>
      </c>
      <c r="B183" s="38">
        <v>2819.7</v>
      </c>
      <c r="C183" s="33">
        <v>2.57</v>
      </c>
      <c r="D183" s="33">
        <v>9.9700000000000006</v>
      </c>
      <c r="E183" s="33">
        <v>2.65</v>
      </c>
      <c r="F183" s="35">
        <v>0.77</v>
      </c>
      <c r="G183" s="35">
        <v>1.33</v>
      </c>
      <c r="H183" s="35"/>
      <c r="I183" s="51">
        <v>51882.55</v>
      </c>
      <c r="J183" s="41">
        <f t="shared" si="196"/>
        <v>10376.567000000006</v>
      </c>
      <c r="K183" s="41">
        <f t="shared" si="188"/>
        <v>28112.409</v>
      </c>
      <c r="L183" s="41">
        <f t="shared" si="189"/>
        <v>7472.204999999999</v>
      </c>
      <c r="M183" s="41">
        <f t="shared" si="190"/>
        <v>2171.1689999999999</v>
      </c>
      <c r="N183" s="41">
        <v>3750.2</v>
      </c>
      <c r="O183" s="41"/>
      <c r="P183" s="144">
        <f t="shared" si="168"/>
        <v>0.82000518478756335</v>
      </c>
      <c r="Q183" s="40">
        <f t="shared" si="191"/>
        <v>51882.55000000001</v>
      </c>
      <c r="R183" s="51">
        <v>42543.96</v>
      </c>
      <c r="S183" s="41">
        <f t="shared" si="192"/>
        <v>8878.4321842858571</v>
      </c>
      <c r="T183" s="41">
        <f t="shared" si="193"/>
        <v>23052.321136868559</v>
      </c>
      <c r="U183" s="41">
        <f t="shared" si="194"/>
        <v>6127.2468417955542</v>
      </c>
      <c r="V183" s="41">
        <f t="shared" si="179"/>
        <v>1780.369837050029</v>
      </c>
      <c r="W183" s="51">
        <v>2705.59</v>
      </c>
      <c r="X183" s="51"/>
      <c r="Y183" s="41"/>
      <c r="Z183" s="40">
        <f t="shared" si="195"/>
        <v>42543.959999999992</v>
      </c>
      <c r="AA183" s="54">
        <f t="shared" si="180"/>
        <v>8487.6330213358815</v>
      </c>
      <c r="AB183" s="54">
        <f t="shared" si="181"/>
        <v>23052.321136868559</v>
      </c>
      <c r="AC183" s="54">
        <f t="shared" si="182"/>
        <v>6127.2468417955542</v>
      </c>
      <c r="AD183" s="54">
        <f t="shared" si="183"/>
        <v>2171.1689999999999</v>
      </c>
      <c r="AE183" s="54">
        <f t="shared" si="184"/>
        <v>2705.59</v>
      </c>
      <c r="AF183" s="54">
        <f t="shared" si="185"/>
        <v>0</v>
      </c>
      <c r="AG183" s="54"/>
      <c r="AH183" s="42">
        <f t="shared" si="186"/>
        <v>42543.959999999992</v>
      </c>
      <c r="AI183" s="56">
        <f t="shared" si="187"/>
        <v>9338.5900000000111</v>
      </c>
    </row>
    <row r="184" spans="1:35" x14ac:dyDescent="0.25">
      <c r="A184" s="31">
        <v>13</v>
      </c>
      <c r="B184" s="38">
        <v>7986.1</v>
      </c>
      <c r="C184" s="33">
        <v>2.35</v>
      </c>
      <c r="D184" s="33">
        <v>9.9600000000000009</v>
      </c>
      <c r="E184" s="33">
        <v>2.77</v>
      </c>
      <c r="F184" s="35">
        <v>0.77</v>
      </c>
      <c r="G184" s="35">
        <v>1.33</v>
      </c>
      <c r="H184" s="35"/>
      <c r="I184" s="51">
        <v>145746.92000000001</v>
      </c>
      <c r="J184" s="41">
        <f t="shared" si="196"/>
        <v>27313.02</v>
      </c>
      <c r="K184" s="41">
        <f t="shared" si="188"/>
        <v>79541.556000000011</v>
      </c>
      <c r="L184" s="41">
        <f t="shared" si="189"/>
        <v>22121.496999999999</v>
      </c>
      <c r="M184" s="41">
        <f t="shared" si="190"/>
        <v>6149.2970000000005</v>
      </c>
      <c r="N184" s="41">
        <v>10621.55</v>
      </c>
      <c r="O184" s="41"/>
      <c r="P184" s="144">
        <f t="shared" si="168"/>
        <v>1.065430610814966</v>
      </c>
      <c r="Q184" s="40">
        <f t="shared" si="191"/>
        <v>145746.92000000001</v>
      </c>
      <c r="R184" s="51">
        <v>155283.23000000001</v>
      </c>
      <c r="S184" s="41">
        <f t="shared" si="192"/>
        <v>29007.932086103094</v>
      </c>
      <c r="T184" s="41">
        <f t="shared" si="193"/>
        <v>84746.008594252839</v>
      </c>
      <c r="U184" s="41">
        <f t="shared" si="194"/>
        <v>23568.920060851437</v>
      </c>
      <c r="V184" s="41">
        <f t="shared" si="179"/>
        <v>6551.6492587926386</v>
      </c>
      <c r="W184" s="51">
        <v>11408.72</v>
      </c>
      <c r="X184" s="51"/>
      <c r="Y184" s="41"/>
      <c r="Z184" s="40">
        <f t="shared" si="195"/>
        <v>155283.23000000001</v>
      </c>
      <c r="AA184" s="54">
        <f t="shared" si="180"/>
        <v>29410.284344895743</v>
      </c>
      <c r="AB184" s="54">
        <f t="shared" si="181"/>
        <v>84746.008594252839</v>
      </c>
      <c r="AC184" s="54">
        <f t="shared" si="182"/>
        <v>23568.920060851437</v>
      </c>
      <c r="AD184" s="54">
        <f t="shared" si="183"/>
        <v>6149.2970000000005</v>
      </c>
      <c r="AE184" s="54">
        <f t="shared" si="184"/>
        <v>11408.72</v>
      </c>
      <c r="AF184" s="54">
        <f t="shared" si="185"/>
        <v>0</v>
      </c>
      <c r="AG184" s="54"/>
      <c r="AH184" s="42">
        <f t="shared" si="186"/>
        <v>155283.23000000001</v>
      </c>
      <c r="AI184" s="56">
        <f t="shared" si="187"/>
        <v>-9536.3099999999977</v>
      </c>
    </row>
    <row r="185" spans="1:35" x14ac:dyDescent="0.25">
      <c r="A185" s="31">
        <v>14</v>
      </c>
      <c r="B185" s="38">
        <v>6546</v>
      </c>
      <c r="C185" s="33">
        <v>2.57</v>
      </c>
      <c r="D185" s="33">
        <v>10.35</v>
      </c>
      <c r="E185" s="33">
        <v>2.4700000000000002</v>
      </c>
      <c r="F185" s="35">
        <v>0.77</v>
      </c>
      <c r="G185" s="35">
        <v>1.33</v>
      </c>
      <c r="H185" s="35"/>
      <c r="I185" s="51">
        <v>121166.55</v>
      </c>
      <c r="J185" s="41">
        <f t="shared" si="196"/>
        <v>23500.160000000011</v>
      </c>
      <c r="K185" s="41">
        <f t="shared" si="188"/>
        <v>67751.099999999991</v>
      </c>
      <c r="L185" s="41">
        <f t="shared" si="189"/>
        <v>16168.62</v>
      </c>
      <c r="M185" s="41">
        <f t="shared" si="190"/>
        <v>5040.42</v>
      </c>
      <c r="N185" s="41">
        <v>8706.25</v>
      </c>
      <c r="O185" s="41"/>
      <c r="P185" s="144">
        <f t="shared" si="168"/>
        <v>0.87101308075537343</v>
      </c>
      <c r="Q185" s="40">
        <f t="shared" si="191"/>
        <v>121166.55</v>
      </c>
      <c r="R185" s="51">
        <v>105537.65</v>
      </c>
      <c r="S185" s="41">
        <f t="shared" si="192"/>
        <v>21366.044394170673</v>
      </c>
      <c r="T185" s="41">
        <f t="shared" si="193"/>
        <v>59012.094335565373</v>
      </c>
      <c r="U185" s="41">
        <f t="shared" si="194"/>
        <v>14083.079517762946</v>
      </c>
      <c r="V185" s="41">
        <f t="shared" si="179"/>
        <v>4390.2717525009994</v>
      </c>
      <c r="W185" s="51">
        <v>6686.16</v>
      </c>
      <c r="X185" s="51"/>
      <c r="Y185" s="41"/>
      <c r="Z185" s="40">
        <f t="shared" si="195"/>
        <v>105537.65</v>
      </c>
      <c r="AA185" s="54">
        <f t="shared" si="180"/>
        <v>20715.896146671672</v>
      </c>
      <c r="AB185" s="54">
        <f t="shared" si="181"/>
        <v>59012.094335565373</v>
      </c>
      <c r="AC185" s="54">
        <f t="shared" si="182"/>
        <v>14083.079517762946</v>
      </c>
      <c r="AD185" s="54">
        <f t="shared" si="183"/>
        <v>5040.42</v>
      </c>
      <c r="AE185" s="54">
        <f t="shared" si="184"/>
        <v>6686.16</v>
      </c>
      <c r="AF185" s="54">
        <f t="shared" si="185"/>
        <v>0</v>
      </c>
      <c r="AG185" s="54"/>
      <c r="AH185" s="42">
        <f t="shared" si="186"/>
        <v>105537.65</v>
      </c>
      <c r="AI185" s="56">
        <f t="shared" si="187"/>
        <v>15628.900000000009</v>
      </c>
    </row>
    <row r="186" spans="1:35" x14ac:dyDescent="0.25">
      <c r="A186" s="31">
        <v>31</v>
      </c>
      <c r="B186" s="38">
        <v>2810.1</v>
      </c>
      <c r="C186" s="33">
        <v>2.38</v>
      </c>
      <c r="D186" s="33">
        <v>10.39</v>
      </c>
      <c r="E186" s="33">
        <v>3.48</v>
      </c>
      <c r="F186" s="35">
        <v>0.77</v>
      </c>
      <c r="G186" s="35">
        <v>1.33</v>
      </c>
      <c r="H186" s="35"/>
      <c r="I186" s="51">
        <v>53223.43</v>
      </c>
      <c r="J186" s="41">
        <f t="shared" si="196"/>
        <v>8346.0359999999982</v>
      </c>
      <c r="K186" s="41">
        <f t="shared" si="188"/>
        <v>29196.939000000002</v>
      </c>
      <c r="L186" s="41">
        <f t="shared" si="189"/>
        <v>9779.1479999999992</v>
      </c>
      <c r="M186" s="41">
        <f t="shared" si="190"/>
        <v>2163.777</v>
      </c>
      <c r="N186" s="41">
        <v>3737.53</v>
      </c>
      <c r="O186" s="41"/>
      <c r="P186" s="144">
        <f t="shared" si="168"/>
        <v>1.2685448870920193</v>
      </c>
      <c r="Q186" s="40">
        <f t="shared" si="191"/>
        <v>53223.43</v>
      </c>
      <c r="R186" s="51">
        <v>67516.31</v>
      </c>
      <c r="S186" s="41">
        <f t="shared" si="192"/>
        <v>10596.07586713897</v>
      </c>
      <c r="T186" s="41">
        <f t="shared" si="193"/>
        <v>37037.627687187574</v>
      </c>
      <c r="U186" s="41">
        <f t="shared" si="194"/>
        <v>12405.288195516145</v>
      </c>
      <c r="V186" s="41">
        <f t="shared" si="179"/>
        <v>2744.8482501573085</v>
      </c>
      <c r="W186" s="51">
        <v>4732.47</v>
      </c>
      <c r="X186" s="51"/>
      <c r="Y186" s="41"/>
      <c r="Z186" s="40">
        <f t="shared" si="195"/>
        <v>67516.31</v>
      </c>
      <c r="AA186" s="54">
        <f t="shared" si="180"/>
        <v>11177.147117296277</v>
      </c>
      <c r="AB186" s="54">
        <f t="shared" si="181"/>
        <v>37037.627687187574</v>
      </c>
      <c r="AC186" s="54">
        <f t="shared" si="182"/>
        <v>12405.288195516145</v>
      </c>
      <c r="AD186" s="54">
        <f t="shared" si="183"/>
        <v>2163.777</v>
      </c>
      <c r="AE186" s="54">
        <f t="shared" si="184"/>
        <v>4732.47</v>
      </c>
      <c r="AF186" s="54">
        <f t="shared" si="185"/>
        <v>0</v>
      </c>
      <c r="AG186" s="54"/>
      <c r="AH186" s="42">
        <f t="shared" si="186"/>
        <v>67516.31</v>
      </c>
      <c r="AI186" s="56">
        <f t="shared" si="187"/>
        <v>-14292.879999999997</v>
      </c>
    </row>
    <row r="187" spans="1:35" x14ac:dyDescent="0.25">
      <c r="A187" s="31">
        <v>32</v>
      </c>
      <c r="B187" s="38">
        <v>5327</v>
      </c>
      <c r="C187" s="33">
        <v>2.48</v>
      </c>
      <c r="D187" s="33">
        <v>9.58</v>
      </c>
      <c r="E187" s="33">
        <v>1.85</v>
      </c>
      <c r="F187" s="35">
        <v>0.77</v>
      </c>
      <c r="G187" s="35">
        <v>1.33</v>
      </c>
      <c r="H187" s="35"/>
      <c r="I187" s="51">
        <v>88641.71</v>
      </c>
      <c r="J187" s="41">
        <f t="shared" si="196"/>
        <v>16567.370000000003</v>
      </c>
      <c r="K187" s="41">
        <f t="shared" si="188"/>
        <v>51032.66</v>
      </c>
      <c r="L187" s="41">
        <f t="shared" si="189"/>
        <v>9854.9500000000007</v>
      </c>
      <c r="M187" s="41">
        <f t="shared" si="190"/>
        <v>4101.79</v>
      </c>
      <c r="N187" s="41">
        <v>7084.94</v>
      </c>
      <c r="O187" s="41"/>
      <c r="P187" s="144">
        <f t="shared" si="168"/>
        <v>0.96150457837512382</v>
      </c>
      <c r="Q187" s="40">
        <f t="shared" si="191"/>
        <v>88641.709999999992</v>
      </c>
      <c r="R187" s="51">
        <v>85229.41</v>
      </c>
      <c r="S187" s="41">
        <f t="shared" si="192"/>
        <v>15745.894354147727</v>
      </c>
      <c r="T187" s="41">
        <f t="shared" si="193"/>
        <v>49068.136236661048</v>
      </c>
      <c r="U187" s="41">
        <f t="shared" si="194"/>
        <v>9475.5795446579268</v>
      </c>
      <c r="V187" s="41">
        <f t="shared" si="179"/>
        <v>3943.8898645332993</v>
      </c>
      <c r="W187" s="51">
        <v>6995.91</v>
      </c>
      <c r="X187" s="51"/>
      <c r="Y187" s="41"/>
      <c r="Z187" s="40">
        <f t="shared" si="195"/>
        <v>85229.41</v>
      </c>
      <c r="AA187" s="54">
        <f t="shared" si="180"/>
        <v>15587.994218681029</v>
      </c>
      <c r="AB187" s="54">
        <f t="shared" si="181"/>
        <v>49068.136236661048</v>
      </c>
      <c r="AC187" s="54">
        <f t="shared" si="182"/>
        <v>9475.5795446579268</v>
      </c>
      <c r="AD187" s="54">
        <f t="shared" si="183"/>
        <v>4101.79</v>
      </c>
      <c r="AE187" s="54">
        <f t="shared" si="184"/>
        <v>6995.91</v>
      </c>
      <c r="AF187" s="54">
        <f t="shared" si="185"/>
        <v>0</v>
      </c>
      <c r="AG187" s="54"/>
      <c r="AH187" s="42">
        <f t="shared" si="186"/>
        <v>85229.41</v>
      </c>
      <c r="AI187" s="56">
        <f t="shared" si="187"/>
        <v>3412.3000000000029</v>
      </c>
    </row>
    <row r="188" spans="1:35" x14ac:dyDescent="0.25">
      <c r="A188" s="32" t="s">
        <v>37</v>
      </c>
      <c r="B188" s="53">
        <f>SUM(B172:B187)</f>
        <v>79946.8</v>
      </c>
      <c r="C188" s="33"/>
      <c r="D188" s="34"/>
      <c r="E188" s="34"/>
      <c r="F188" s="35"/>
      <c r="G188" s="35"/>
      <c r="H188" s="35"/>
      <c r="I188" s="43">
        <f t="shared" ref="I188:N188" si="197">SUM(I172:I187)</f>
        <v>1510266.5799999998</v>
      </c>
      <c r="J188" s="43">
        <f t="shared" si="197"/>
        <v>272141.01900000003</v>
      </c>
      <c r="K188" s="43">
        <f t="shared" si="197"/>
        <v>814132.13699999999</v>
      </c>
      <c r="L188" s="43">
        <f t="shared" si="197"/>
        <v>256104.538</v>
      </c>
      <c r="M188" s="43">
        <f t="shared" si="197"/>
        <v>61559.036</v>
      </c>
      <c r="N188" s="43">
        <f t="shared" si="197"/>
        <v>106329.85</v>
      </c>
      <c r="O188" s="43">
        <f>SUM(O177:O187)</f>
        <v>0</v>
      </c>
      <c r="P188" s="144">
        <f t="shared" si="168"/>
        <v>0.97505851582837777</v>
      </c>
      <c r="Q188" s="40">
        <f t="shared" si="191"/>
        <v>1510266.58</v>
      </c>
      <c r="R188" s="43">
        <f t="shared" ref="R188:X188" si="198">SUM(R172:R187)</f>
        <v>1472598.2899999998</v>
      </c>
      <c r="S188" s="43">
        <f t="shared" si="198"/>
        <v>269557.34373418608</v>
      </c>
      <c r="T188" s="43">
        <f t="shared" si="198"/>
        <v>793449.82662051043</v>
      </c>
      <c r="U188" s="43">
        <f t="shared" si="198"/>
        <v>250514.82653446469</v>
      </c>
      <c r="V188" s="43">
        <f t="shared" si="198"/>
        <v>60020.763110838627</v>
      </c>
      <c r="W188" s="43">
        <f t="shared" si="198"/>
        <v>99055.53</v>
      </c>
      <c r="X188" s="43">
        <f t="shared" si="198"/>
        <v>0</v>
      </c>
      <c r="Y188" s="41"/>
      <c r="Z188" s="40">
        <f t="shared" ref="Z188:AE188" si="199">SUM(Z172:Z187)</f>
        <v>1472598.2899999998</v>
      </c>
      <c r="AA188" s="55">
        <f t="shared" si="199"/>
        <v>268019.07084502466</v>
      </c>
      <c r="AB188" s="55">
        <f t="shared" si="199"/>
        <v>793449.82662051043</v>
      </c>
      <c r="AC188" s="55">
        <f t="shared" si="199"/>
        <v>250514.82653446469</v>
      </c>
      <c r="AD188" s="55">
        <f t="shared" si="199"/>
        <v>61559.036</v>
      </c>
      <c r="AE188" s="55">
        <f t="shared" si="199"/>
        <v>99055.53</v>
      </c>
      <c r="AF188" s="55">
        <f>SUM(AF177:AF187)</f>
        <v>0</v>
      </c>
      <c r="AG188" s="54"/>
      <c r="AH188" s="42">
        <f>SUM(AH172:AH187)</f>
        <v>1472598.2899999998</v>
      </c>
      <c r="AI188" s="56">
        <f>SUM(AI172:AI187)</f>
        <v>37668.289999999994</v>
      </c>
    </row>
    <row r="189" spans="1:35" x14ac:dyDescent="0.25">
      <c r="A189" s="6" t="s">
        <v>45</v>
      </c>
      <c r="B189" s="37"/>
      <c r="P189" s="146"/>
      <c r="Q189" s="87"/>
      <c r="R189" s="78"/>
    </row>
    <row r="190" spans="1:35" x14ac:dyDescent="0.25">
      <c r="A190" s="31">
        <v>5</v>
      </c>
      <c r="B190" s="38">
        <v>12921.5</v>
      </c>
      <c r="C190" s="33">
        <v>2.62</v>
      </c>
      <c r="D190" s="33">
        <v>9.7100000000000009</v>
      </c>
      <c r="E190" s="33">
        <v>4.24</v>
      </c>
      <c r="F190" s="35">
        <v>0.77</v>
      </c>
      <c r="G190" s="35">
        <v>1.33</v>
      </c>
      <c r="H190" s="35">
        <v>5.51</v>
      </c>
      <c r="I190" s="51">
        <v>326785.37</v>
      </c>
      <c r="J190" s="41">
        <f t="shared" ref="J190:J195" si="200">I190-K190-L190-M190-N190-O190</f>
        <v>48197.539999999979</v>
      </c>
      <c r="K190" s="41">
        <f t="shared" ref="K190:K195" si="201">B190*D190</f>
        <v>125467.76500000001</v>
      </c>
      <c r="L190" s="41">
        <f t="shared" ref="L190:L195" si="202">E190*B190</f>
        <v>54787.16</v>
      </c>
      <c r="M190" s="41">
        <f t="shared" ref="M190:M195" si="203">F190*B190</f>
        <v>9949.5550000000003</v>
      </c>
      <c r="N190" s="41">
        <v>17185.72</v>
      </c>
      <c r="O190" s="41">
        <v>71197.63</v>
      </c>
      <c r="P190" s="144">
        <f t="shared" si="168"/>
        <v>0.95049873254729866</v>
      </c>
      <c r="Q190" s="40">
        <f t="shared" ref="Q190:Q196" si="204">J190+K190+L190+M190+N190+O190</f>
        <v>326785.37</v>
      </c>
      <c r="R190" s="51">
        <v>310609.08</v>
      </c>
      <c r="S190" s="41">
        <f t="shared" ref="S190:S195" si="205">R190-T190-U190-V190-W190-X190</f>
        <v>46928.602835181955</v>
      </c>
      <c r="T190" s="41">
        <f t="shared" ref="T190:T195" si="206">P190*K190</f>
        <v>119256.95160804233</v>
      </c>
      <c r="U190" s="41">
        <f t="shared" ref="U190:U195" si="207">L190*P190</f>
        <v>52075.126139866064</v>
      </c>
      <c r="V190" s="41">
        <f t="shared" ref="V190:V195" si="208">P190*M190</f>
        <v>9457.039416909638</v>
      </c>
      <c r="W190" s="51">
        <v>14051.01</v>
      </c>
      <c r="X190" s="51">
        <v>68840.350000000006</v>
      </c>
      <c r="Y190" s="41"/>
      <c r="Z190" s="40">
        <f t="shared" ref="Z190:Z196" si="209">SUM(S190:Y190)</f>
        <v>310609.07999999996</v>
      </c>
      <c r="AA190" s="54">
        <f t="shared" ref="AA190:AA195" si="210">Z190-AF190-AE190-AD190-AC190-AB190</f>
        <v>46436.087252091544</v>
      </c>
      <c r="AB190" s="54">
        <f t="shared" ref="AB190:AF195" si="211">T190</f>
        <v>119256.95160804233</v>
      </c>
      <c r="AC190" s="54">
        <f t="shared" si="211"/>
        <v>52075.126139866064</v>
      </c>
      <c r="AD190" s="54">
        <f t="shared" ref="AD190:AD195" si="212">M190</f>
        <v>9949.5550000000003</v>
      </c>
      <c r="AE190" s="54">
        <f t="shared" si="211"/>
        <v>14051.01</v>
      </c>
      <c r="AF190" s="54">
        <f t="shared" si="211"/>
        <v>68840.350000000006</v>
      </c>
      <c r="AG190" s="54"/>
      <c r="AH190" s="42">
        <f t="shared" ref="AH190:AH195" si="213">SUM(AA190:AG190)</f>
        <v>310609.07999999996</v>
      </c>
      <c r="AI190" s="56">
        <f t="shared" ref="AI190:AI195" si="214">I190-Z190</f>
        <v>16176.290000000037</v>
      </c>
    </row>
    <row r="191" spans="1:35" x14ac:dyDescent="0.25">
      <c r="A191" s="31">
        <v>13</v>
      </c>
      <c r="B191" s="38">
        <v>6390.9</v>
      </c>
      <c r="C191" s="33">
        <v>2.63</v>
      </c>
      <c r="D191" s="33">
        <v>10.24</v>
      </c>
      <c r="E191" s="33">
        <v>2.87</v>
      </c>
      <c r="F191" s="35">
        <v>0.77</v>
      </c>
      <c r="G191" s="35">
        <v>1.33</v>
      </c>
      <c r="H191" s="35"/>
      <c r="I191" s="51">
        <v>119573.96</v>
      </c>
      <c r="J191" s="41">
        <f t="shared" si="200"/>
        <v>22368.288000000015</v>
      </c>
      <c r="K191" s="41">
        <f t="shared" si="201"/>
        <v>65442.815999999999</v>
      </c>
      <c r="L191" s="41">
        <f t="shared" si="202"/>
        <v>18341.882999999998</v>
      </c>
      <c r="M191" s="41">
        <f t="shared" si="203"/>
        <v>4920.9929999999995</v>
      </c>
      <c r="N191" s="41">
        <v>8499.98</v>
      </c>
      <c r="O191" s="41"/>
      <c r="P191" s="144">
        <f t="shared" si="168"/>
        <v>1.0154826351824426</v>
      </c>
      <c r="Q191" s="40">
        <f t="shared" si="204"/>
        <v>119573.96000000002</v>
      </c>
      <c r="R191" s="51">
        <v>121425.28</v>
      </c>
      <c r="S191" s="41">
        <f t="shared" si="205"/>
        <v>22660.290132157883</v>
      </c>
      <c r="T191" s="41">
        <f t="shared" si="206"/>
        <v>66456.043245439723</v>
      </c>
      <c r="U191" s="41">
        <f t="shared" si="207"/>
        <v>18625.863683048043</v>
      </c>
      <c r="V191" s="41">
        <f t="shared" si="208"/>
        <v>4997.182939354353</v>
      </c>
      <c r="W191" s="51">
        <v>8685.9</v>
      </c>
      <c r="X191" s="51"/>
      <c r="Y191" s="41"/>
      <c r="Z191" s="40">
        <f t="shared" si="209"/>
        <v>121425.28</v>
      </c>
      <c r="AA191" s="54">
        <f t="shared" si="210"/>
        <v>22736.48007151224</v>
      </c>
      <c r="AB191" s="54">
        <f t="shared" si="211"/>
        <v>66456.043245439723</v>
      </c>
      <c r="AC191" s="54">
        <f t="shared" si="211"/>
        <v>18625.863683048043</v>
      </c>
      <c r="AD191" s="54">
        <f t="shared" si="212"/>
        <v>4920.9929999999995</v>
      </c>
      <c r="AE191" s="54">
        <f t="shared" si="211"/>
        <v>8685.9</v>
      </c>
      <c r="AF191" s="54">
        <f t="shared" si="211"/>
        <v>0</v>
      </c>
      <c r="AG191" s="54"/>
      <c r="AH191" s="42">
        <f t="shared" si="213"/>
        <v>121425.28</v>
      </c>
      <c r="AI191" s="56">
        <f t="shared" si="214"/>
        <v>-1851.3199999999924</v>
      </c>
    </row>
    <row r="192" spans="1:35" x14ac:dyDescent="0.25">
      <c r="A192" s="31">
        <v>15</v>
      </c>
      <c r="B192" s="38">
        <v>13644.5</v>
      </c>
      <c r="C192" s="33">
        <v>2.59</v>
      </c>
      <c r="D192" s="33">
        <v>10.02</v>
      </c>
      <c r="E192" s="33">
        <v>3.31</v>
      </c>
      <c r="F192" s="35">
        <v>0.77</v>
      </c>
      <c r="G192" s="35">
        <v>1.33</v>
      </c>
      <c r="H192" s="35"/>
      <c r="I192" s="51">
        <v>259107.84</v>
      </c>
      <c r="J192" s="41">
        <f t="shared" si="200"/>
        <v>48573.170000000013</v>
      </c>
      <c r="K192" s="41">
        <f t="shared" si="201"/>
        <v>136717.88999999998</v>
      </c>
      <c r="L192" s="41">
        <f t="shared" si="202"/>
        <v>45163.294999999998</v>
      </c>
      <c r="M192" s="41">
        <f t="shared" si="203"/>
        <v>10506.264999999999</v>
      </c>
      <c r="N192" s="41">
        <v>18147.22</v>
      </c>
      <c r="O192" s="41"/>
      <c r="P192" s="144">
        <f t="shared" si="168"/>
        <v>1.203375243296382</v>
      </c>
      <c r="Q192" s="40">
        <f t="shared" si="204"/>
        <v>259107.84</v>
      </c>
      <c r="R192" s="51">
        <v>311803.96000000002</v>
      </c>
      <c r="S192" s="41">
        <f t="shared" si="205"/>
        <v>58846.885549079496</v>
      </c>
      <c r="T192" s="41">
        <f t="shared" si="206"/>
        <v>164522.92414171799</v>
      </c>
      <c r="U192" s="41">
        <f t="shared" si="207"/>
        <v>54348.39110869127</v>
      </c>
      <c r="V192" s="41">
        <f t="shared" si="208"/>
        <v>12642.979200511263</v>
      </c>
      <c r="W192" s="51">
        <v>21442.78</v>
      </c>
      <c r="X192" s="51"/>
      <c r="Y192" s="41"/>
      <c r="Z192" s="40">
        <f t="shared" si="209"/>
        <v>311803.95999999996</v>
      </c>
      <c r="AA192" s="54">
        <f t="shared" si="210"/>
        <v>60983.599749590649</v>
      </c>
      <c r="AB192" s="54">
        <f t="shared" si="211"/>
        <v>164522.92414171799</v>
      </c>
      <c r="AC192" s="54">
        <f t="shared" si="211"/>
        <v>54348.39110869127</v>
      </c>
      <c r="AD192" s="54">
        <f t="shared" si="212"/>
        <v>10506.264999999999</v>
      </c>
      <c r="AE192" s="54">
        <f t="shared" si="211"/>
        <v>21442.78</v>
      </c>
      <c r="AF192" s="54">
        <f t="shared" si="211"/>
        <v>0</v>
      </c>
      <c r="AG192" s="54"/>
      <c r="AH192" s="42">
        <f t="shared" si="213"/>
        <v>311803.95999999996</v>
      </c>
      <c r="AI192" s="56">
        <f t="shared" si="214"/>
        <v>-52696.119999999966</v>
      </c>
    </row>
    <row r="193" spans="1:36" x14ac:dyDescent="0.25">
      <c r="A193" s="31">
        <v>16</v>
      </c>
      <c r="B193" s="38">
        <v>10087.700000000001</v>
      </c>
      <c r="C193" s="33">
        <v>2.63</v>
      </c>
      <c r="D193" s="33">
        <v>10.31</v>
      </c>
      <c r="E193" s="33">
        <v>2.74</v>
      </c>
      <c r="F193" s="35">
        <v>0.77</v>
      </c>
      <c r="G193" s="35">
        <v>1.33</v>
      </c>
      <c r="H193" s="35"/>
      <c r="I193" s="51">
        <v>191163.1</v>
      </c>
      <c r="J193" s="41">
        <f t="shared" si="200"/>
        <v>38334.245999999999</v>
      </c>
      <c r="K193" s="41">
        <f t="shared" si="201"/>
        <v>104004.18700000001</v>
      </c>
      <c r="L193" s="41">
        <f t="shared" si="202"/>
        <v>27640.298000000003</v>
      </c>
      <c r="M193" s="41">
        <f t="shared" si="203"/>
        <v>7767.5290000000005</v>
      </c>
      <c r="N193" s="41">
        <v>13416.84</v>
      </c>
      <c r="O193" s="41"/>
      <c r="P193" s="144">
        <f t="shared" si="168"/>
        <v>1.0777933607479686</v>
      </c>
      <c r="Q193" s="40">
        <f t="shared" si="204"/>
        <v>191163.10000000003</v>
      </c>
      <c r="R193" s="51">
        <v>206034.32</v>
      </c>
      <c r="S193" s="41">
        <f t="shared" si="205"/>
        <v>41609.796902297152</v>
      </c>
      <c r="T193" s="41">
        <f t="shared" si="206"/>
        <v>112095.02223859019</v>
      </c>
      <c r="U193" s="41">
        <f t="shared" si="207"/>
        <v>29790.529673495359</v>
      </c>
      <c r="V193" s="41">
        <f t="shared" si="208"/>
        <v>8371.7911856173087</v>
      </c>
      <c r="W193" s="51">
        <v>14167.18</v>
      </c>
      <c r="X193" s="51"/>
      <c r="Y193" s="41"/>
      <c r="Z193" s="40">
        <f t="shared" si="209"/>
        <v>206034.32</v>
      </c>
      <c r="AA193" s="54">
        <f t="shared" si="210"/>
        <v>42214.059087914458</v>
      </c>
      <c r="AB193" s="54">
        <f t="shared" si="211"/>
        <v>112095.02223859019</v>
      </c>
      <c r="AC193" s="54">
        <f t="shared" si="211"/>
        <v>29790.529673495359</v>
      </c>
      <c r="AD193" s="54">
        <f t="shared" si="212"/>
        <v>7767.5290000000005</v>
      </c>
      <c r="AE193" s="54">
        <f t="shared" si="211"/>
        <v>14167.18</v>
      </c>
      <c r="AF193" s="54">
        <f t="shared" si="211"/>
        <v>0</v>
      </c>
      <c r="AG193" s="54"/>
      <c r="AH193" s="42">
        <f t="shared" si="213"/>
        <v>206034.32</v>
      </c>
      <c r="AI193" s="56">
        <f t="shared" si="214"/>
        <v>-14871.220000000001</v>
      </c>
    </row>
    <row r="194" spans="1:36" x14ac:dyDescent="0.25">
      <c r="A194" s="31">
        <v>17</v>
      </c>
      <c r="B194" s="38">
        <v>6466.1</v>
      </c>
      <c r="C194" s="33">
        <v>2.63</v>
      </c>
      <c r="D194" s="33">
        <v>10.37</v>
      </c>
      <c r="E194" s="33">
        <v>2.85</v>
      </c>
      <c r="F194" s="35">
        <v>0.77</v>
      </c>
      <c r="G194" s="35">
        <v>1.33</v>
      </c>
      <c r="H194" s="35"/>
      <c r="I194" s="51">
        <v>122145.48</v>
      </c>
      <c r="J194" s="41">
        <f t="shared" si="200"/>
        <v>23084.800999999999</v>
      </c>
      <c r="K194" s="41">
        <f t="shared" si="201"/>
        <v>67053.456999999995</v>
      </c>
      <c r="L194" s="41">
        <f t="shared" si="202"/>
        <v>18428.385000000002</v>
      </c>
      <c r="M194" s="41">
        <f t="shared" si="203"/>
        <v>4978.8970000000008</v>
      </c>
      <c r="N194" s="41">
        <v>8599.94</v>
      </c>
      <c r="O194" s="41"/>
      <c r="P194" s="144">
        <f t="shared" si="168"/>
        <v>1.0645350937259406</v>
      </c>
      <c r="Q194" s="40">
        <f t="shared" si="204"/>
        <v>122145.48000000001</v>
      </c>
      <c r="R194" s="51">
        <v>130028.15</v>
      </c>
      <c r="S194" s="41">
        <f t="shared" si="205"/>
        <v>25194.748730117146</v>
      </c>
      <c r="T194" s="41">
        <f t="shared" si="206"/>
        <v>71380.758132143324</v>
      </c>
      <c r="U194" s="41">
        <f t="shared" si="207"/>
        <v>19617.66255319272</v>
      </c>
      <c r="V194" s="41">
        <f t="shared" si="208"/>
        <v>5300.210584546805</v>
      </c>
      <c r="W194" s="51">
        <v>8534.77</v>
      </c>
      <c r="X194" s="51"/>
      <c r="Y194" s="41"/>
      <c r="Z194" s="40">
        <f t="shared" si="209"/>
        <v>130028.15</v>
      </c>
      <c r="AA194" s="54">
        <f t="shared" si="210"/>
        <v>25516.062314663955</v>
      </c>
      <c r="AB194" s="54">
        <f t="shared" si="211"/>
        <v>71380.758132143324</v>
      </c>
      <c r="AC194" s="54">
        <f t="shared" si="211"/>
        <v>19617.66255319272</v>
      </c>
      <c r="AD194" s="54">
        <f t="shared" si="212"/>
        <v>4978.8970000000008</v>
      </c>
      <c r="AE194" s="54">
        <f t="shared" si="211"/>
        <v>8534.77</v>
      </c>
      <c r="AF194" s="54">
        <f t="shared" si="211"/>
        <v>0</v>
      </c>
      <c r="AG194" s="54"/>
      <c r="AH194" s="42">
        <f t="shared" si="213"/>
        <v>130028.15000000001</v>
      </c>
      <c r="AI194" s="56">
        <f t="shared" si="214"/>
        <v>-7882.6699999999983</v>
      </c>
    </row>
    <row r="195" spans="1:36" x14ac:dyDescent="0.25">
      <c r="A195" s="31" t="s">
        <v>38</v>
      </c>
      <c r="B195" s="38">
        <v>5386.3</v>
      </c>
      <c r="C195" s="33">
        <v>2.33</v>
      </c>
      <c r="D195" s="33">
        <v>11.01</v>
      </c>
      <c r="E195" s="33">
        <v>1.35</v>
      </c>
      <c r="F195" s="35">
        <v>0.77</v>
      </c>
      <c r="G195" s="35">
        <v>1.33</v>
      </c>
      <c r="H195" s="35"/>
      <c r="I195" s="51">
        <v>94745.19</v>
      </c>
      <c r="J195" s="41">
        <f t="shared" si="200"/>
        <v>16859.210999999999</v>
      </c>
      <c r="K195" s="41">
        <f t="shared" si="201"/>
        <v>59303.163</v>
      </c>
      <c r="L195" s="41">
        <f t="shared" si="202"/>
        <v>7271.505000000001</v>
      </c>
      <c r="M195" s="41">
        <f t="shared" si="203"/>
        <v>4147.451</v>
      </c>
      <c r="N195" s="41">
        <v>7163.86</v>
      </c>
      <c r="O195" s="41"/>
      <c r="P195" s="144">
        <f t="shared" si="168"/>
        <v>1.2169805137337315</v>
      </c>
      <c r="Q195" s="40">
        <f t="shared" si="204"/>
        <v>94745.19</v>
      </c>
      <c r="R195" s="51">
        <v>115303.05</v>
      </c>
      <c r="S195" s="41">
        <f t="shared" si="205"/>
        <v>20284.679287041905</v>
      </c>
      <c r="T195" s="41">
        <f t="shared" si="206"/>
        <v>72170.793773775222</v>
      </c>
      <c r="U195" s="41">
        <f t="shared" si="207"/>
        <v>8849.2798905173986</v>
      </c>
      <c r="V195" s="41">
        <f t="shared" si="208"/>
        <v>5047.3670486654783</v>
      </c>
      <c r="W195" s="51">
        <v>8950.93</v>
      </c>
      <c r="X195" s="51"/>
      <c r="Y195" s="41"/>
      <c r="Z195" s="40">
        <f t="shared" si="209"/>
        <v>115303.04999999999</v>
      </c>
      <c r="AA195" s="54">
        <f t="shared" si="210"/>
        <v>21184.595335707374</v>
      </c>
      <c r="AB195" s="54">
        <f t="shared" si="211"/>
        <v>72170.793773775222</v>
      </c>
      <c r="AC195" s="54">
        <f t="shared" si="211"/>
        <v>8849.2798905173986</v>
      </c>
      <c r="AD195" s="54">
        <f t="shared" si="212"/>
        <v>4147.451</v>
      </c>
      <c r="AE195" s="54">
        <f t="shared" si="211"/>
        <v>8950.93</v>
      </c>
      <c r="AF195" s="54">
        <f t="shared" si="211"/>
        <v>0</v>
      </c>
      <c r="AG195" s="54"/>
      <c r="AH195" s="42">
        <f t="shared" si="213"/>
        <v>115303.04999999999</v>
      </c>
      <c r="AI195" s="56">
        <f t="shared" si="214"/>
        <v>-20557.859999999986</v>
      </c>
    </row>
    <row r="196" spans="1:36" x14ac:dyDescent="0.25">
      <c r="A196" s="32" t="s">
        <v>37</v>
      </c>
      <c r="B196" s="53">
        <f>SUM(B190:B195)</f>
        <v>54897.000000000007</v>
      </c>
      <c r="C196" s="33"/>
      <c r="D196" s="34"/>
      <c r="E196" s="34"/>
      <c r="F196" s="35"/>
      <c r="G196" s="35"/>
      <c r="H196" s="35"/>
      <c r="I196" s="43">
        <f t="shared" ref="I196:O196" si="215">SUM(I190:I195)</f>
        <v>1113520.94</v>
      </c>
      <c r="J196" s="43">
        <f t="shared" si="215"/>
        <v>197417.25600000002</v>
      </c>
      <c r="K196" s="43">
        <f t="shared" si="215"/>
        <v>557989.27800000005</v>
      </c>
      <c r="L196" s="43">
        <f t="shared" si="215"/>
        <v>171632.52600000001</v>
      </c>
      <c r="M196" s="43">
        <f t="shared" si="215"/>
        <v>42270.69</v>
      </c>
      <c r="N196" s="43">
        <f t="shared" si="215"/>
        <v>73013.56</v>
      </c>
      <c r="O196" s="43">
        <f t="shared" si="215"/>
        <v>71197.63</v>
      </c>
      <c r="P196" s="144">
        <f t="shared" si="168"/>
        <v>1.073355513188643</v>
      </c>
      <c r="Q196" s="40">
        <f t="shared" si="204"/>
        <v>1113520.94</v>
      </c>
      <c r="R196" s="43">
        <f>SUM(R190:R195)</f>
        <v>1195203.8400000001</v>
      </c>
      <c r="S196" s="43">
        <f t="shared" ref="S196:X196" si="216">SUM(S190:S195)</f>
        <v>215525.00343587552</v>
      </c>
      <c r="T196" s="43">
        <f t="shared" si="216"/>
        <v>605882.49313970876</v>
      </c>
      <c r="U196" s="43">
        <f t="shared" si="216"/>
        <v>183306.85304881085</v>
      </c>
      <c r="V196" s="43">
        <f t="shared" si="216"/>
        <v>45816.570375604846</v>
      </c>
      <c r="W196" s="43">
        <f t="shared" si="216"/>
        <v>75832.570000000007</v>
      </c>
      <c r="X196" s="43">
        <f t="shared" si="216"/>
        <v>68840.350000000006</v>
      </c>
      <c r="Y196" s="41"/>
      <c r="Z196" s="40">
        <f t="shared" si="209"/>
        <v>1195203.8400000001</v>
      </c>
      <c r="AA196" s="55">
        <f t="shared" ref="AA196:AF196" si="217">SUM(AA190:AA195)</f>
        <v>219070.88381148019</v>
      </c>
      <c r="AB196" s="55">
        <f t="shared" si="217"/>
        <v>605882.49313970876</v>
      </c>
      <c r="AC196" s="55">
        <f t="shared" si="217"/>
        <v>183306.85304881085</v>
      </c>
      <c r="AD196" s="55">
        <f t="shared" si="217"/>
        <v>42270.69</v>
      </c>
      <c r="AE196" s="55">
        <f t="shared" si="217"/>
        <v>75832.570000000007</v>
      </c>
      <c r="AF196" s="55">
        <f t="shared" si="217"/>
        <v>68840.350000000006</v>
      </c>
      <c r="AG196" s="54"/>
      <c r="AH196" s="42">
        <f>SUM(AH190:AH195)</f>
        <v>1195203.8399999999</v>
      </c>
      <c r="AI196" s="56">
        <f>SUM(AI190:AI195)</f>
        <v>-81682.899999999907</v>
      </c>
    </row>
    <row r="197" spans="1:36" x14ac:dyDescent="0.25">
      <c r="A197" t="s">
        <v>40</v>
      </c>
      <c r="P197" s="146"/>
      <c r="Q197" s="87"/>
      <c r="R197" s="78"/>
    </row>
    <row r="198" spans="1:36" x14ac:dyDescent="0.25">
      <c r="A198" s="31">
        <v>2</v>
      </c>
      <c r="B198" s="38">
        <v>14818.5</v>
      </c>
      <c r="C198" s="33">
        <v>2.57</v>
      </c>
      <c r="D198" s="33">
        <v>10.15</v>
      </c>
      <c r="E198" s="33">
        <v>2.88</v>
      </c>
      <c r="F198" s="35">
        <v>0.77</v>
      </c>
      <c r="G198" s="35">
        <v>1.33</v>
      </c>
      <c r="H198" s="35"/>
      <c r="I198" s="51">
        <v>276661.98</v>
      </c>
      <c r="J198" s="41">
        <f>I198-K198-L198-M198-N198</f>
        <v>52457.869999999995</v>
      </c>
      <c r="K198" s="41">
        <f>B198*D198</f>
        <v>150407.77499999999</v>
      </c>
      <c r="L198" s="41">
        <f>E198*B198</f>
        <v>42677.279999999999</v>
      </c>
      <c r="M198" s="41">
        <f>F198*B198</f>
        <v>11410.245000000001</v>
      </c>
      <c r="N198" s="41">
        <v>19708.810000000001</v>
      </c>
      <c r="O198" s="41"/>
      <c r="P198" s="144">
        <f t="shared" si="168"/>
        <v>0.992330894183581</v>
      </c>
      <c r="Q198" s="40">
        <f t="shared" ref="Q198:Q203" si="218">I198</f>
        <v>276661.98</v>
      </c>
      <c r="R198" s="51">
        <v>274540.23</v>
      </c>
      <c r="S198" s="41">
        <f>R198-T198-U198-V198-W198-X198</f>
        <v>52233.086094660321</v>
      </c>
      <c r="T198" s="41">
        <f>P198*K198</f>
        <v>149254.28185791287</v>
      </c>
      <c r="U198" s="41">
        <f>L198*P198</f>
        <v>42349.983423723053</v>
      </c>
      <c r="V198" s="41">
        <f>P198*M198</f>
        <v>11322.738623703735</v>
      </c>
      <c r="W198" s="51">
        <v>19380.14</v>
      </c>
      <c r="X198" s="51"/>
      <c r="Y198" s="41"/>
      <c r="Z198" s="40">
        <f>SUM(S198:Y198)</f>
        <v>274540.23</v>
      </c>
      <c r="AA198" s="54">
        <f>Z198-AF198-AE198-AD198-AC198-AB198</f>
        <v>52145.579718364053</v>
      </c>
      <c r="AB198" s="54">
        <f t="shared" ref="AB198:AF201" si="219">T198</f>
        <v>149254.28185791287</v>
      </c>
      <c r="AC198" s="54">
        <f t="shared" si="219"/>
        <v>42349.983423723053</v>
      </c>
      <c r="AD198" s="54">
        <f>M198</f>
        <v>11410.245000000001</v>
      </c>
      <c r="AE198" s="54">
        <f t="shared" si="219"/>
        <v>19380.14</v>
      </c>
      <c r="AF198" s="54">
        <f t="shared" si="219"/>
        <v>0</v>
      </c>
      <c r="AG198" s="54"/>
      <c r="AH198" s="42">
        <f>SUM(AA198:AG198)</f>
        <v>274540.23</v>
      </c>
      <c r="AI198" s="56">
        <f>I198-Z198</f>
        <v>2121.75</v>
      </c>
    </row>
    <row r="199" spans="1:36" x14ac:dyDescent="0.25">
      <c r="A199" s="31">
        <v>6</v>
      </c>
      <c r="B199" s="38">
        <v>7878.8</v>
      </c>
      <c r="C199" s="33">
        <v>2.35</v>
      </c>
      <c r="D199" s="33">
        <v>10.23</v>
      </c>
      <c r="E199" s="33">
        <v>2.82</v>
      </c>
      <c r="F199" s="35">
        <v>0.77</v>
      </c>
      <c r="G199" s="35">
        <v>1.33</v>
      </c>
      <c r="H199" s="35"/>
      <c r="I199" s="51">
        <v>144339.84</v>
      </c>
      <c r="J199" s="41">
        <f>I199-K199-L199-M199-N199</f>
        <v>24976.143999999986</v>
      </c>
      <c r="K199" s="41">
        <f>B199*D199</f>
        <v>80600.124000000011</v>
      </c>
      <c r="L199" s="41">
        <f>E199*B199</f>
        <v>22218.216</v>
      </c>
      <c r="M199" s="41">
        <f>F199*B199</f>
        <v>6066.6760000000004</v>
      </c>
      <c r="N199" s="41">
        <v>10478.68</v>
      </c>
      <c r="O199" s="41"/>
      <c r="P199" s="144">
        <f t="shared" si="168"/>
        <v>0.9443537556921221</v>
      </c>
      <c r="Q199" s="40">
        <f t="shared" si="218"/>
        <v>144339.84</v>
      </c>
      <c r="R199" s="51">
        <v>136307.87</v>
      </c>
      <c r="S199" s="41">
        <f>R199-T199-U199-V199-W199-X199</f>
        <v>23857.246201803187</v>
      </c>
      <c r="T199" s="41">
        <f>P199*K199</f>
        <v>76115.029808650754</v>
      </c>
      <c r="U199" s="41">
        <f>L199*P199</f>
        <v>20981.855724378798</v>
      </c>
      <c r="V199" s="41">
        <f>P199*M199</f>
        <v>5729.0882651672609</v>
      </c>
      <c r="W199" s="51">
        <v>9624.65</v>
      </c>
      <c r="X199" s="51"/>
      <c r="Y199" s="41"/>
      <c r="Z199" s="40">
        <f>SUM(S199:Y199)</f>
        <v>136307.87</v>
      </c>
      <c r="AA199" s="54">
        <f>Z199-AF199-AE199-AD199-AC199-AB199</f>
        <v>23519.658466970446</v>
      </c>
      <c r="AB199" s="54">
        <f t="shared" si="219"/>
        <v>76115.029808650754</v>
      </c>
      <c r="AC199" s="54">
        <f t="shared" si="219"/>
        <v>20981.855724378798</v>
      </c>
      <c r="AD199" s="54">
        <f>M199</f>
        <v>6066.6760000000004</v>
      </c>
      <c r="AE199" s="54">
        <f t="shared" si="219"/>
        <v>9624.65</v>
      </c>
      <c r="AF199" s="54">
        <f t="shared" si="219"/>
        <v>0</v>
      </c>
      <c r="AG199" s="54"/>
      <c r="AH199" s="42">
        <f>SUM(AA199:AG199)</f>
        <v>136307.87</v>
      </c>
      <c r="AI199" s="56">
        <f>I199-Z199</f>
        <v>8031.9700000000012</v>
      </c>
    </row>
    <row r="200" spans="1:36" x14ac:dyDescent="0.25">
      <c r="A200" s="31">
        <v>14</v>
      </c>
      <c r="B200" s="38">
        <v>9268.9</v>
      </c>
      <c r="C200" s="33">
        <v>2.37</v>
      </c>
      <c r="D200" s="33">
        <v>10.58</v>
      </c>
      <c r="E200" s="33">
        <v>2.84</v>
      </c>
      <c r="F200" s="35">
        <v>0.77</v>
      </c>
      <c r="G200" s="35">
        <v>1.33</v>
      </c>
      <c r="H200" s="35"/>
      <c r="I200" s="51">
        <v>172772.49</v>
      </c>
      <c r="J200" s="41">
        <f>I200-K200-L200-M200-N200</f>
        <v>28919.118999999999</v>
      </c>
      <c r="K200" s="41">
        <f>B200*D200</f>
        <v>98064.962</v>
      </c>
      <c r="L200" s="41">
        <f>E200*B200</f>
        <v>26323.675999999996</v>
      </c>
      <c r="M200" s="41">
        <f>F200*B200</f>
        <v>7137.0529999999999</v>
      </c>
      <c r="N200" s="41">
        <v>12327.68</v>
      </c>
      <c r="O200" s="41"/>
      <c r="P200" s="144">
        <f t="shared" si="168"/>
        <v>0.96151030757269285</v>
      </c>
      <c r="Q200" s="40">
        <f t="shared" si="218"/>
        <v>172772.49</v>
      </c>
      <c r="R200" s="51">
        <v>166122.53</v>
      </c>
      <c r="S200" s="41">
        <f>R200-T200-U200-V200-W200-X200</f>
        <v>27704.962392879053</v>
      </c>
      <c r="T200" s="41">
        <f>P200*K200</f>
        <v>94290.471774724429</v>
      </c>
      <c r="U200" s="41">
        <f>L200*P200</f>
        <v>25310.48580720391</v>
      </c>
      <c r="V200" s="41">
        <f>P200*M200</f>
        <v>6862.3500251926098</v>
      </c>
      <c r="W200" s="51">
        <v>11954.26</v>
      </c>
      <c r="X200" s="51"/>
      <c r="Y200" s="41"/>
      <c r="Z200" s="40">
        <f>SUM(S200:Y200)</f>
        <v>166122.53</v>
      </c>
      <c r="AA200" s="54">
        <f>Z200-AF200-AE200-AD200-AC200-AB200</f>
        <v>27430.25941807167</v>
      </c>
      <c r="AB200" s="54">
        <f t="shared" si="219"/>
        <v>94290.471774724429</v>
      </c>
      <c r="AC200" s="54">
        <f t="shared" si="219"/>
        <v>25310.48580720391</v>
      </c>
      <c r="AD200" s="54">
        <f>M200</f>
        <v>7137.0529999999999</v>
      </c>
      <c r="AE200" s="54">
        <f t="shared" si="219"/>
        <v>11954.26</v>
      </c>
      <c r="AF200" s="54">
        <f t="shared" si="219"/>
        <v>0</v>
      </c>
      <c r="AG200" s="54"/>
      <c r="AH200" s="42">
        <f>SUM(AA200:AG200)</f>
        <v>166122.53000000003</v>
      </c>
      <c r="AI200" s="56">
        <f>I200-Z200</f>
        <v>6649.9599999999919</v>
      </c>
    </row>
    <row r="201" spans="1:36" x14ac:dyDescent="0.25">
      <c r="A201" s="31">
        <v>24</v>
      </c>
      <c r="B201" s="38">
        <v>3984.4</v>
      </c>
      <c r="C201" s="33">
        <v>2.2400000000000002</v>
      </c>
      <c r="D201" s="33">
        <v>11.63</v>
      </c>
      <c r="E201" s="33">
        <v>2.4900000000000002</v>
      </c>
      <c r="F201" s="35">
        <v>0.77</v>
      </c>
      <c r="G201" s="35">
        <v>1.33</v>
      </c>
      <c r="H201" s="35"/>
      <c r="I201" s="51">
        <v>78055.02</v>
      </c>
      <c r="J201" s="41">
        <f>I201-K201-L201-M201-N201</f>
        <v>13427.983999999993</v>
      </c>
      <c r="K201" s="41">
        <f>B201*D201</f>
        <v>46338.572000000007</v>
      </c>
      <c r="L201" s="41">
        <f>E201*B201</f>
        <v>9921.1560000000009</v>
      </c>
      <c r="M201" s="41">
        <f>F201*B201</f>
        <v>3067.9880000000003</v>
      </c>
      <c r="N201" s="41">
        <v>5299.32</v>
      </c>
      <c r="O201" s="41"/>
      <c r="P201" s="144">
        <f t="shared" si="168"/>
        <v>0.94389534459154578</v>
      </c>
      <c r="Q201" s="40">
        <f t="shared" si="218"/>
        <v>78055.02</v>
      </c>
      <c r="R201" s="51">
        <v>73675.77</v>
      </c>
      <c r="S201" s="41">
        <f>R201-T201-U201-V201-W201-X201</f>
        <v>12899.865062350629</v>
      </c>
      <c r="T201" s="41">
        <f>P201*K201</f>
        <v>43738.762385820162</v>
      </c>
      <c r="U201" s="41">
        <f>L201*P201</f>
        <v>9364.5329613664835</v>
      </c>
      <c r="V201" s="41">
        <f>P201*M201</f>
        <v>2895.8595904627277</v>
      </c>
      <c r="W201" s="51">
        <v>4776.75</v>
      </c>
      <c r="X201" s="51"/>
      <c r="Y201" s="41"/>
      <c r="Z201" s="40">
        <f>SUM(S201:Y201)</f>
        <v>73675.77</v>
      </c>
      <c r="AA201" s="54">
        <f>Z201-AF201-AE201-AD201-AC201-AB201</f>
        <v>12727.736652813364</v>
      </c>
      <c r="AB201" s="54">
        <f t="shared" si="219"/>
        <v>43738.762385820162</v>
      </c>
      <c r="AC201" s="54">
        <f t="shared" si="219"/>
        <v>9364.5329613664835</v>
      </c>
      <c r="AD201" s="54">
        <f>M201</f>
        <v>3067.9880000000003</v>
      </c>
      <c r="AE201" s="54">
        <f t="shared" si="219"/>
        <v>4776.75</v>
      </c>
      <c r="AF201" s="54">
        <f t="shared" si="219"/>
        <v>0</v>
      </c>
      <c r="AG201" s="54"/>
      <c r="AH201" s="42">
        <f>SUM(AA201:AG201)</f>
        <v>73675.77</v>
      </c>
      <c r="AI201" s="56">
        <f>I201-Z201</f>
        <v>4379.25</v>
      </c>
    </row>
    <row r="202" spans="1:36" x14ac:dyDescent="0.25">
      <c r="A202" s="32" t="s">
        <v>37</v>
      </c>
      <c r="B202" s="53">
        <f>SUM(B198:B201)</f>
        <v>35950.6</v>
      </c>
      <c r="C202" s="33"/>
      <c r="D202" s="34"/>
      <c r="E202" s="34"/>
      <c r="F202" s="35"/>
      <c r="G202" s="35"/>
      <c r="H202" s="35"/>
      <c r="I202" s="43">
        <f t="shared" ref="I202:O202" si="220">SUM(I198:I201)</f>
        <v>671829.33</v>
      </c>
      <c r="J202" s="43">
        <f t="shared" si="220"/>
        <v>119781.11699999997</v>
      </c>
      <c r="K202" s="43">
        <f t="shared" si="220"/>
        <v>375411.43300000002</v>
      </c>
      <c r="L202" s="43">
        <f t="shared" si="220"/>
        <v>101140.32799999999</v>
      </c>
      <c r="M202" s="43">
        <f t="shared" si="220"/>
        <v>27681.962000000003</v>
      </c>
      <c r="N202" s="43">
        <f t="shared" si="220"/>
        <v>47814.49</v>
      </c>
      <c r="O202" s="43">
        <f t="shared" si="220"/>
        <v>0</v>
      </c>
      <c r="P202" s="144">
        <f t="shared" si="168"/>
        <v>0.96846977490548092</v>
      </c>
      <c r="Q202" s="40">
        <f t="shared" si="218"/>
        <v>671829.33</v>
      </c>
      <c r="R202" s="43">
        <f>SUM(R198:R201)</f>
        <v>650646.4</v>
      </c>
      <c r="S202" s="43">
        <f t="shared" ref="S202:X202" si="221">SUM(S198:S201)</f>
        <v>116695.15975169319</v>
      </c>
      <c r="T202" s="43">
        <f t="shared" si="221"/>
        <v>363398.5458271082</v>
      </c>
      <c r="U202" s="43">
        <f t="shared" si="221"/>
        <v>98006.857916672234</v>
      </c>
      <c r="V202" s="43">
        <f t="shared" si="221"/>
        <v>26810.036504526335</v>
      </c>
      <c r="W202" s="43">
        <f t="shared" si="221"/>
        <v>45735.8</v>
      </c>
      <c r="X202" s="43">
        <f t="shared" si="221"/>
        <v>0</v>
      </c>
      <c r="Y202" s="41"/>
      <c r="Z202" s="40">
        <f>SUM(Z198:Z201)</f>
        <v>650646.4</v>
      </c>
      <c r="AA202" s="55">
        <f>SUM(AA198:AA201)</f>
        <v>115823.23425621953</v>
      </c>
      <c r="AB202" s="55">
        <f>SUM(AB198:AB201)</f>
        <v>363398.5458271082</v>
      </c>
      <c r="AC202" s="55">
        <f>SUM(AC198:AC201)</f>
        <v>98006.857916672234</v>
      </c>
      <c r="AD202" s="55">
        <f>SUM(AD198:AD201)</f>
        <v>27681.962000000003</v>
      </c>
      <c r="AE202" s="55">
        <f>SUM(AE200:AE201)</f>
        <v>16731.010000000002</v>
      </c>
      <c r="AF202" s="55">
        <f>SUM(AF198:AF201)</f>
        <v>0</v>
      </c>
      <c r="AG202" s="54"/>
      <c r="AH202" s="42">
        <f>SUM(AH198:AH201)</f>
        <v>650646.4</v>
      </c>
      <c r="AI202" s="56">
        <f>SUM(AI198:AI201)</f>
        <v>21182.929999999993</v>
      </c>
    </row>
    <row r="203" spans="1:36" x14ac:dyDescent="0.25">
      <c r="A203" t="s">
        <v>41</v>
      </c>
      <c r="H203" t="s">
        <v>59</v>
      </c>
      <c r="I203" t="s">
        <v>59</v>
      </c>
      <c r="P203" s="146"/>
      <c r="Q203" s="87" t="str">
        <f t="shared" si="218"/>
        <v xml:space="preserve"> </v>
      </c>
      <c r="R203" s="78"/>
      <c r="AJ203" s="65"/>
    </row>
    <row r="204" spans="1:36" x14ac:dyDescent="0.25">
      <c r="A204" s="31">
        <v>15</v>
      </c>
      <c r="B204" s="38">
        <v>3319.7</v>
      </c>
      <c r="C204" s="33">
        <v>2.76</v>
      </c>
      <c r="D204" s="33">
        <v>12.86</v>
      </c>
      <c r="E204" s="33">
        <v>9.59</v>
      </c>
      <c r="F204" s="35">
        <v>0.77</v>
      </c>
      <c r="G204" s="35">
        <v>1.33</v>
      </c>
      <c r="H204" s="35"/>
      <c r="I204" s="51">
        <v>95444.4</v>
      </c>
      <c r="J204" s="41">
        <f>I204-K204-L204-M204-N204</f>
        <v>13945.706</v>
      </c>
      <c r="K204" s="41">
        <f>B204*D204</f>
        <v>42691.341999999997</v>
      </c>
      <c r="L204" s="41">
        <f>E204*B204</f>
        <v>31835.922999999999</v>
      </c>
      <c r="M204" s="41">
        <f>F204*B204</f>
        <v>2556.1689999999999</v>
      </c>
      <c r="N204" s="41">
        <v>4415.26</v>
      </c>
      <c r="O204" s="41"/>
      <c r="P204" s="144">
        <f t="shared" si="168"/>
        <v>0.95648670849206463</v>
      </c>
      <c r="Q204" s="40">
        <f>J204+K204+L204+M204+N204+O204</f>
        <v>95444.39999999998</v>
      </c>
      <c r="R204" s="51">
        <v>91291.3</v>
      </c>
      <c r="S204" s="41">
        <f>R204-T204-U204-V204-W204-X204</f>
        <v>13244.309934074703</v>
      </c>
      <c r="T204" s="41">
        <f>P204*K204</f>
        <v>40833.701190689033</v>
      </c>
      <c r="U204" s="41">
        <f>L204*P204</f>
        <v>30450.637202076814</v>
      </c>
      <c r="V204" s="41">
        <f t="shared" ref="V204:V215" si="222">P204*M204</f>
        <v>2444.9416731594524</v>
      </c>
      <c r="W204" s="51">
        <v>4317.71</v>
      </c>
      <c r="X204" s="51"/>
      <c r="Y204" s="41"/>
      <c r="Z204" s="40">
        <f t="shared" ref="Z204:Z216" si="223">SUM(S204:Y204)</f>
        <v>91291.300000000017</v>
      </c>
      <c r="AA204" s="54">
        <f t="shared" ref="AA204:AA215" si="224">Z204-AF204-AE204-AD204-AC204-AB204</f>
        <v>13133.082607234166</v>
      </c>
      <c r="AB204" s="54">
        <f t="shared" ref="AB204:AB215" si="225">T204</f>
        <v>40833.701190689033</v>
      </c>
      <c r="AC204" s="54">
        <f t="shared" ref="AC204:AC215" si="226">U204</f>
        <v>30450.637202076814</v>
      </c>
      <c r="AD204" s="54">
        <f t="shared" ref="AD204:AD215" si="227">M204</f>
        <v>2556.1689999999999</v>
      </c>
      <c r="AE204" s="54">
        <f t="shared" ref="AE204:AE215" si="228">W204</f>
        <v>4317.71</v>
      </c>
      <c r="AF204" s="54">
        <f t="shared" ref="AF204:AF215" si="229">X204</f>
        <v>0</v>
      </c>
      <c r="AG204" s="54"/>
      <c r="AH204" s="42">
        <f t="shared" ref="AH204:AH215" si="230">SUM(AA204:AG204)</f>
        <v>91291.300000000017</v>
      </c>
      <c r="AI204" s="56">
        <f t="shared" ref="AI204:AI215" si="231">I204-Z204</f>
        <v>4153.0999999999767</v>
      </c>
      <c r="AJ204" s="65"/>
    </row>
    <row r="205" spans="1:36" x14ac:dyDescent="0.25">
      <c r="A205" s="31">
        <v>17</v>
      </c>
      <c r="B205" s="38">
        <v>2783.8</v>
      </c>
      <c r="C205" s="33">
        <v>2.88</v>
      </c>
      <c r="D205" s="33">
        <v>12.36</v>
      </c>
      <c r="E205" s="33">
        <v>8.02</v>
      </c>
      <c r="F205" s="35">
        <v>0.77</v>
      </c>
      <c r="G205" s="35">
        <v>1.33</v>
      </c>
      <c r="H205" s="35"/>
      <c r="I205" s="51">
        <v>73858.17</v>
      </c>
      <c r="J205" s="41">
        <f>I205-K205-L205-M205-N205</f>
        <v>11278.129999999994</v>
      </c>
      <c r="K205" s="41">
        <f t="shared" ref="K205:K215" si="232">B205*D205</f>
        <v>34407.768000000004</v>
      </c>
      <c r="L205" s="41">
        <f t="shared" ref="L205:L215" si="233">E205*B205</f>
        <v>22326.076000000001</v>
      </c>
      <c r="M205" s="41">
        <f t="shared" ref="M205:M215" si="234">F205*B205</f>
        <v>2143.5260000000003</v>
      </c>
      <c r="N205" s="41">
        <v>3702.67</v>
      </c>
      <c r="O205" s="41"/>
      <c r="P205" s="144">
        <f t="shared" si="168"/>
        <v>1.1693313007890664</v>
      </c>
      <c r="Q205" s="40">
        <f t="shared" ref="Q205:Q216" si="235">J205+K205+L205+M205+N205+O205</f>
        <v>73858.17</v>
      </c>
      <c r="R205" s="51">
        <v>86364.67</v>
      </c>
      <c r="S205" s="41">
        <f t="shared" ref="S205:S215" si="236">R205-T205-U205-V205-W205-X205</f>
        <v>13236.308350860836</v>
      </c>
      <c r="T205" s="41">
        <f t="shared" ref="T205:T215" si="237">P205*K205</f>
        <v>40234.080112688418</v>
      </c>
      <c r="U205" s="41">
        <f t="shared" ref="U205:U215" si="238">L205*P205</f>
        <v>26106.579490595559</v>
      </c>
      <c r="V205" s="41">
        <f t="shared" si="222"/>
        <v>2506.4920458551846</v>
      </c>
      <c r="W205" s="51">
        <v>4281.21</v>
      </c>
      <c r="X205" s="51"/>
      <c r="Y205" s="41"/>
      <c r="Z205" s="40">
        <f t="shared" si="223"/>
        <v>86364.67</v>
      </c>
      <c r="AA205" s="54">
        <f t="shared" si="224"/>
        <v>13599.27439671602</v>
      </c>
      <c r="AB205" s="54">
        <f t="shared" si="225"/>
        <v>40234.080112688418</v>
      </c>
      <c r="AC205" s="54">
        <f t="shared" si="226"/>
        <v>26106.579490595559</v>
      </c>
      <c r="AD205" s="54">
        <f t="shared" si="227"/>
        <v>2143.5260000000003</v>
      </c>
      <c r="AE205" s="54">
        <f t="shared" si="228"/>
        <v>4281.21</v>
      </c>
      <c r="AF205" s="54">
        <f t="shared" si="229"/>
        <v>0</v>
      </c>
      <c r="AG205" s="54"/>
      <c r="AH205" s="42">
        <f t="shared" si="230"/>
        <v>86364.67</v>
      </c>
      <c r="AI205" s="56">
        <f t="shared" si="231"/>
        <v>-12506.5</v>
      </c>
      <c r="AJ205" s="65"/>
    </row>
    <row r="206" spans="1:36" x14ac:dyDescent="0.25">
      <c r="A206" s="31">
        <v>18</v>
      </c>
      <c r="B206" s="38">
        <v>5655.7</v>
      </c>
      <c r="C206" s="33">
        <v>2.62</v>
      </c>
      <c r="D206" s="33">
        <v>10.029999999999999</v>
      </c>
      <c r="E206" s="33">
        <v>3.6</v>
      </c>
      <c r="F206" s="35">
        <v>0.77</v>
      </c>
      <c r="G206" s="35">
        <v>1.33</v>
      </c>
      <c r="H206" s="35">
        <v>5.51</v>
      </c>
      <c r="I206" s="51">
        <v>142976.63</v>
      </c>
      <c r="J206" s="41">
        <f>I206-K206-L206-M206-N206-O206</f>
        <v>22849.299999999996</v>
      </c>
      <c r="K206" s="41">
        <f t="shared" si="232"/>
        <v>56726.670999999995</v>
      </c>
      <c r="L206" s="41">
        <f t="shared" si="233"/>
        <v>20360.52</v>
      </c>
      <c r="M206" s="41">
        <f t="shared" si="234"/>
        <v>4354.8890000000001</v>
      </c>
      <c r="N206" s="41">
        <v>7522.17</v>
      </c>
      <c r="O206" s="41">
        <v>31163.08</v>
      </c>
      <c r="P206" s="144">
        <f t="shared" si="168"/>
        <v>1.2947276068823275</v>
      </c>
      <c r="Q206" s="40">
        <f t="shared" si="235"/>
        <v>142976.63</v>
      </c>
      <c r="R206" s="51">
        <v>185115.79</v>
      </c>
      <c r="S206" s="41">
        <f t="shared" si="236"/>
        <v>29550.520662080955</v>
      </c>
      <c r="T206" s="41">
        <f t="shared" si="237"/>
        <v>73445.586990231124</v>
      </c>
      <c r="U206" s="41">
        <f t="shared" si="238"/>
        <v>26361.327334479767</v>
      </c>
      <c r="V206" s="41">
        <f t="shared" si="222"/>
        <v>5638.3950132081727</v>
      </c>
      <c r="W206" s="51">
        <v>9823.0300000000007</v>
      </c>
      <c r="X206" s="51">
        <v>40296.93</v>
      </c>
      <c r="Y206" s="41"/>
      <c r="Z206" s="40">
        <f t="shared" si="223"/>
        <v>185115.79</v>
      </c>
      <c r="AA206" s="54">
        <f t="shared" si="224"/>
        <v>30834.026675289133</v>
      </c>
      <c r="AB206" s="54">
        <f t="shared" si="225"/>
        <v>73445.586990231124</v>
      </c>
      <c r="AC206" s="54">
        <f t="shared" si="226"/>
        <v>26361.327334479767</v>
      </c>
      <c r="AD206" s="54">
        <f t="shared" si="227"/>
        <v>4354.8890000000001</v>
      </c>
      <c r="AE206" s="54">
        <f t="shared" si="228"/>
        <v>9823.0300000000007</v>
      </c>
      <c r="AF206" s="54">
        <f t="shared" si="229"/>
        <v>40296.93</v>
      </c>
      <c r="AG206" s="54"/>
      <c r="AH206" s="42">
        <f t="shared" si="230"/>
        <v>185115.79</v>
      </c>
      <c r="AI206" s="56">
        <f t="shared" si="231"/>
        <v>-42139.16</v>
      </c>
      <c r="AJ206" s="65"/>
    </row>
    <row r="207" spans="1:36" x14ac:dyDescent="0.25">
      <c r="A207" s="31">
        <v>19</v>
      </c>
      <c r="B207" s="38">
        <v>3708.2</v>
      </c>
      <c r="C207" s="33">
        <v>2.69</v>
      </c>
      <c r="D207" s="33">
        <v>11.05</v>
      </c>
      <c r="E207" s="33">
        <v>4.12</v>
      </c>
      <c r="F207" s="35">
        <v>0.77</v>
      </c>
      <c r="G207" s="35">
        <v>1.33</v>
      </c>
      <c r="H207" s="35">
        <v>5.51</v>
      </c>
      <c r="I207" s="51">
        <v>99650.68</v>
      </c>
      <c r="J207" s="41">
        <f t="shared" ref="J207:J213" si="239">I207-K207-L207-M207-N207-O207</f>
        <v>15178.031999999996</v>
      </c>
      <c r="K207" s="41">
        <f t="shared" si="232"/>
        <v>40975.61</v>
      </c>
      <c r="L207" s="41">
        <f t="shared" si="233"/>
        <v>15277.784</v>
      </c>
      <c r="M207" s="41">
        <f t="shared" si="234"/>
        <v>2855.3139999999999</v>
      </c>
      <c r="N207" s="41">
        <v>4931.8100000000004</v>
      </c>
      <c r="O207" s="41">
        <v>20432.13</v>
      </c>
      <c r="P207" s="144">
        <f t="shared" si="168"/>
        <v>1.0191434719763077</v>
      </c>
      <c r="Q207" s="40">
        <f t="shared" si="235"/>
        <v>99650.68</v>
      </c>
      <c r="R207" s="51">
        <v>101558.34</v>
      </c>
      <c r="S207" s="41">
        <f t="shared" si="236"/>
        <v>15399.656104846239</v>
      </c>
      <c r="T207" s="41">
        <f t="shared" si="237"/>
        <v>41760.025441747115</v>
      </c>
      <c r="U207" s="41">
        <f t="shared" si="238"/>
        <v>15570.253829864083</v>
      </c>
      <c r="V207" s="41">
        <f t="shared" si="222"/>
        <v>2909.9746235425591</v>
      </c>
      <c r="W207" s="51">
        <v>4431.26</v>
      </c>
      <c r="X207" s="51">
        <v>21487.17</v>
      </c>
      <c r="Y207" s="41"/>
      <c r="Z207" s="40">
        <f t="shared" si="223"/>
        <v>101558.33999999998</v>
      </c>
      <c r="AA207" s="54">
        <f t="shared" si="224"/>
        <v>15454.316728388789</v>
      </c>
      <c r="AB207" s="54">
        <f t="shared" si="225"/>
        <v>41760.025441747115</v>
      </c>
      <c r="AC207" s="54">
        <f t="shared" si="226"/>
        <v>15570.253829864083</v>
      </c>
      <c r="AD207" s="54">
        <f t="shared" si="227"/>
        <v>2855.3139999999999</v>
      </c>
      <c r="AE207" s="54">
        <f t="shared" si="228"/>
        <v>4431.26</v>
      </c>
      <c r="AF207" s="54">
        <f t="shared" si="229"/>
        <v>21487.17</v>
      </c>
      <c r="AG207" s="54"/>
      <c r="AH207" s="42">
        <f t="shared" si="230"/>
        <v>101558.33999999998</v>
      </c>
      <c r="AI207" s="56">
        <f t="shared" si="231"/>
        <v>-1907.6599999999889</v>
      </c>
      <c r="AJ207" s="65"/>
    </row>
    <row r="208" spans="1:36" x14ac:dyDescent="0.25">
      <c r="A208" s="31">
        <v>20</v>
      </c>
      <c r="B208" s="38">
        <v>5659.3</v>
      </c>
      <c r="C208" s="33">
        <v>2.63</v>
      </c>
      <c r="D208" s="33">
        <v>10.3</v>
      </c>
      <c r="E208" s="33">
        <v>3.44</v>
      </c>
      <c r="F208" s="35">
        <v>0.77</v>
      </c>
      <c r="G208" s="35">
        <v>1.33</v>
      </c>
      <c r="H208" s="35">
        <v>5.51</v>
      </c>
      <c r="I208" s="51">
        <v>140861.57</v>
      </c>
      <c r="J208" s="41">
        <f t="shared" si="239"/>
        <v>20415.587</v>
      </c>
      <c r="K208" s="41">
        <f t="shared" si="232"/>
        <v>58290.790000000008</v>
      </c>
      <c r="L208" s="41">
        <f t="shared" si="233"/>
        <v>19467.992000000002</v>
      </c>
      <c r="M208" s="41">
        <f t="shared" si="234"/>
        <v>4357.6610000000001</v>
      </c>
      <c r="N208" s="41">
        <v>7647.72</v>
      </c>
      <c r="O208" s="41">
        <v>30681.82</v>
      </c>
      <c r="P208" s="144">
        <f t="shared" si="168"/>
        <v>0.94153905852391118</v>
      </c>
      <c r="Q208" s="40">
        <f t="shared" si="235"/>
        <v>140861.57</v>
      </c>
      <c r="R208" s="51">
        <v>132626.67000000001</v>
      </c>
      <c r="S208" s="41">
        <f t="shared" si="236"/>
        <v>20143.241568447582</v>
      </c>
      <c r="T208" s="41">
        <f t="shared" si="237"/>
        <v>54883.055537215027</v>
      </c>
      <c r="U208" s="41">
        <f t="shared" si="238"/>
        <v>18329.874859031035</v>
      </c>
      <c r="V208" s="41">
        <f t="shared" si="222"/>
        <v>4102.9080353063655</v>
      </c>
      <c r="W208" s="51">
        <v>5950.35</v>
      </c>
      <c r="X208" s="51">
        <v>29217.24</v>
      </c>
      <c r="Y208" s="41"/>
      <c r="Z208" s="40">
        <f t="shared" si="223"/>
        <v>132626.67000000001</v>
      </c>
      <c r="AA208" s="54">
        <f t="shared" si="224"/>
        <v>19888.48860375394</v>
      </c>
      <c r="AB208" s="54">
        <f t="shared" si="225"/>
        <v>54883.055537215027</v>
      </c>
      <c r="AC208" s="54">
        <f t="shared" si="226"/>
        <v>18329.874859031035</v>
      </c>
      <c r="AD208" s="54">
        <f t="shared" si="227"/>
        <v>4357.6610000000001</v>
      </c>
      <c r="AE208" s="54">
        <f t="shared" si="228"/>
        <v>5950.35</v>
      </c>
      <c r="AF208" s="54">
        <f t="shared" si="229"/>
        <v>29217.24</v>
      </c>
      <c r="AG208" s="54"/>
      <c r="AH208" s="42">
        <f t="shared" si="230"/>
        <v>132626.66999999998</v>
      </c>
      <c r="AI208" s="56">
        <f t="shared" si="231"/>
        <v>8234.8999999999942</v>
      </c>
      <c r="AJ208" s="65"/>
    </row>
    <row r="209" spans="1:36" x14ac:dyDescent="0.25">
      <c r="A209" s="31">
        <v>42</v>
      </c>
      <c r="B209" s="38">
        <v>4035.7</v>
      </c>
      <c r="C209" s="33">
        <v>2.65</v>
      </c>
      <c r="D209" s="33">
        <v>10.33</v>
      </c>
      <c r="E209" s="33">
        <v>3.94</v>
      </c>
      <c r="F209" s="35">
        <v>0.77</v>
      </c>
      <c r="G209" s="35">
        <v>1.33</v>
      </c>
      <c r="H209" s="35">
        <v>5.51</v>
      </c>
      <c r="I209" s="51">
        <v>105090</v>
      </c>
      <c r="J209" s="41">
        <f t="shared" si="239"/>
        <v>16788.811999999998</v>
      </c>
      <c r="K209" s="41">
        <f t="shared" si="232"/>
        <v>41688.780999999995</v>
      </c>
      <c r="L209" s="41">
        <f t="shared" si="233"/>
        <v>15900.657999999999</v>
      </c>
      <c r="M209" s="41">
        <f t="shared" si="234"/>
        <v>3107.489</v>
      </c>
      <c r="N209" s="41">
        <v>5367.58</v>
      </c>
      <c r="O209" s="41">
        <v>22236.68</v>
      </c>
      <c r="P209" s="144">
        <f t="shared" si="168"/>
        <v>1.0815862593967076</v>
      </c>
      <c r="Q209" s="40">
        <f t="shared" si="235"/>
        <v>105090</v>
      </c>
      <c r="R209" s="51">
        <v>113663.9</v>
      </c>
      <c r="S209" s="41">
        <f t="shared" si="236"/>
        <v>18380.676687608706</v>
      </c>
      <c r="T209" s="41">
        <f t="shared" si="237"/>
        <v>45090.012700598534</v>
      </c>
      <c r="U209" s="41">
        <f t="shared" si="238"/>
        <v>17197.933208166334</v>
      </c>
      <c r="V209" s="41">
        <f t="shared" si="222"/>
        <v>3361.0174036264157</v>
      </c>
      <c r="W209" s="51">
        <v>5227.05</v>
      </c>
      <c r="X209" s="51">
        <v>24407.21</v>
      </c>
      <c r="Y209" s="41"/>
      <c r="Z209" s="40">
        <f t="shared" si="223"/>
        <v>113663.9</v>
      </c>
      <c r="AA209" s="54">
        <f t="shared" si="224"/>
        <v>18634.205091235133</v>
      </c>
      <c r="AB209" s="54">
        <f t="shared" si="225"/>
        <v>45090.012700598534</v>
      </c>
      <c r="AC209" s="54">
        <f t="shared" si="226"/>
        <v>17197.933208166334</v>
      </c>
      <c r="AD209" s="54">
        <f t="shared" si="227"/>
        <v>3107.489</v>
      </c>
      <c r="AE209" s="54">
        <f t="shared" si="228"/>
        <v>5227.05</v>
      </c>
      <c r="AF209" s="54">
        <f t="shared" si="229"/>
        <v>24407.21</v>
      </c>
      <c r="AG209" s="54"/>
      <c r="AH209" s="42">
        <f t="shared" si="230"/>
        <v>113663.9</v>
      </c>
      <c r="AI209" s="56">
        <f t="shared" si="231"/>
        <v>-8573.8999999999942</v>
      </c>
      <c r="AJ209" s="65"/>
    </row>
    <row r="210" spans="1:36" x14ac:dyDescent="0.25">
      <c r="A210" s="31">
        <v>43</v>
      </c>
      <c r="B210" s="38">
        <v>4116.7</v>
      </c>
      <c r="C210" s="33">
        <v>2.93</v>
      </c>
      <c r="D210" s="33">
        <v>10.78</v>
      </c>
      <c r="E210" s="33">
        <v>4.08</v>
      </c>
      <c r="F210" s="35">
        <v>0.77</v>
      </c>
      <c r="G210" s="35">
        <v>1.33</v>
      </c>
      <c r="H210" s="35">
        <v>5.51</v>
      </c>
      <c r="I210" s="51">
        <v>111578.98</v>
      </c>
      <c r="J210" s="41">
        <f t="shared" si="239"/>
        <v>19076.669000000005</v>
      </c>
      <c r="K210" s="41">
        <f t="shared" si="232"/>
        <v>44378.025999999998</v>
      </c>
      <c r="L210" s="41">
        <f t="shared" si="233"/>
        <v>16796.135999999999</v>
      </c>
      <c r="M210" s="41">
        <f t="shared" si="234"/>
        <v>3169.8589999999999</v>
      </c>
      <c r="N210" s="41">
        <v>5475.23</v>
      </c>
      <c r="O210" s="41">
        <v>22683.06</v>
      </c>
      <c r="P210" s="144">
        <f t="shared" si="168"/>
        <v>0.98655454638499118</v>
      </c>
      <c r="Q210" s="40">
        <f t="shared" si="235"/>
        <v>111578.98</v>
      </c>
      <c r="R210" s="51">
        <v>110078.75</v>
      </c>
      <c r="S210" s="41">
        <f t="shared" si="236"/>
        <v>20401.193549758653</v>
      </c>
      <c r="T210" s="41">
        <f t="shared" si="237"/>
        <v>43781.343309891345</v>
      </c>
      <c r="U210" s="41">
        <f t="shared" si="238"/>
        <v>16570.304332500618</v>
      </c>
      <c r="V210" s="41">
        <f t="shared" si="222"/>
        <v>3127.2388078493818</v>
      </c>
      <c r="W210" s="51">
        <v>4492.3500000000004</v>
      </c>
      <c r="X210" s="51">
        <v>21706.32</v>
      </c>
      <c r="Y210" s="41"/>
      <c r="Z210" s="40">
        <f t="shared" si="223"/>
        <v>110078.75</v>
      </c>
      <c r="AA210" s="54">
        <f t="shared" si="224"/>
        <v>20358.573357608031</v>
      </c>
      <c r="AB210" s="54">
        <f t="shared" si="225"/>
        <v>43781.343309891345</v>
      </c>
      <c r="AC210" s="54">
        <f t="shared" si="226"/>
        <v>16570.304332500618</v>
      </c>
      <c r="AD210" s="54">
        <f t="shared" si="227"/>
        <v>3169.8589999999999</v>
      </c>
      <c r="AE210" s="54">
        <f t="shared" si="228"/>
        <v>4492.3500000000004</v>
      </c>
      <c r="AF210" s="54">
        <f t="shared" si="229"/>
        <v>21706.32</v>
      </c>
      <c r="AG210" s="54"/>
      <c r="AH210" s="42">
        <f t="shared" si="230"/>
        <v>110078.75</v>
      </c>
      <c r="AI210" s="56">
        <f t="shared" si="231"/>
        <v>1500.2299999999959</v>
      </c>
      <c r="AJ210" s="65"/>
    </row>
    <row r="211" spans="1:36" x14ac:dyDescent="0.25">
      <c r="A211" s="31">
        <v>44</v>
      </c>
      <c r="B211" s="38">
        <v>4127.7</v>
      </c>
      <c r="C211" s="33">
        <v>2.9</v>
      </c>
      <c r="D211" s="33">
        <v>10.36</v>
      </c>
      <c r="E211" s="33">
        <v>4.0199999999999996</v>
      </c>
      <c r="F211" s="35">
        <v>0.77</v>
      </c>
      <c r="G211" s="35">
        <v>1.33</v>
      </c>
      <c r="H211" s="35">
        <v>5.51</v>
      </c>
      <c r="I211" s="51">
        <v>108727.19</v>
      </c>
      <c r="J211" s="41">
        <f t="shared" si="239"/>
        <v>17958.855000000018</v>
      </c>
      <c r="K211" s="41">
        <f t="shared" si="232"/>
        <v>42762.971999999994</v>
      </c>
      <c r="L211" s="41">
        <f t="shared" si="233"/>
        <v>16593.353999999996</v>
      </c>
      <c r="M211" s="41">
        <f t="shared" si="234"/>
        <v>3178.3289999999997</v>
      </c>
      <c r="N211" s="41">
        <v>5489.9</v>
      </c>
      <c r="O211" s="41">
        <v>22743.78</v>
      </c>
      <c r="P211" s="144">
        <f t="shared" si="168"/>
        <v>1.1060103733022071</v>
      </c>
      <c r="Q211" s="40">
        <f t="shared" si="235"/>
        <v>108727.19</v>
      </c>
      <c r="R211" s="51">
        <v>120253.4</v>
      </c>
      <c r="S211" s="41">
        <f t="shared" si="236"/>
        <v>19823.602879125276</v>
      </c>
      <c r="T211" s="41">
        <f t="shared" si="237"/>
        <v>47296.290625231821</v>
      </c>
      <c r="U211" s="41">
        <f t="shared" si="238"/>
        <v>18352.421651875666</v>
      </c>
      <c r="V211" s="41">
        <f t="shared" si="222"/>
        <v>3515.2648437672301</v>
      </c>
      <c r="W211" s="51">
        <v>5999.47</v>
      </c>
      <c r="X211" s="51">
        <v>25266.35</v>
      </c>
      <c r="Y211" s="41"/>
      <c r="Z211" s="40">
        <f t="shared" si="223"/>
        <v>120253.4</v>
      </c>
      <c r="AA211" s="54">
        <f t="shared" si="224"/>
        <v>20160.53872289251</v>
      </c>
      <c r="AB211" s="54">
        <f t="shared" si="225"/>
        <v>47296.290625231821</v>
      </c>
      <c r="AC211" s="54">
        <f t="shared" si="226"/>
        <v>18352.421651875666</v>
      </c>
      <c r="AD211" s="54">
        <f t="shared" si="227"/>
        <v>3178.3289999999997</v>
      </c>
      <c r="AE211" s="54">
        <f t="shared" si="228"/>
        <v>5999.47</v>
      </c>
      <c r="AF211" s="54">
        <f t="shared" si="229"/>
        <v>25266.35</v>
      </c>
      <c r="AG211" s="54"/>
      <c r="AH211" s="42">
        <f t="shared" si="230"/>
        <v>120253.4</v>
      </c>
      <c r="AI211" s="56">
        <f t="shared" si="231"/>
        <v>-11526.209999999992</v>
      </c>
      <c r="AJ211" s="65"/>
    </row>
    <row r="212" spans="1:36" x14ac:dyDescent="0.25">
      <c r="A212" s="31">
        <v>65</v>
      </c>
      <c r="B212" s="75">
        <v>10693</v>
      </c>
      <c r="C212" s="33">
        <v>2.4</v>
      </c>
      <c r="D212" s="33">
        <v>10.06</v>
      </c>
      <c r="E212" s="33">
        <v>4.32</v>
      </c>
      <c r="F212" s="35">
        <v>0.77</v>
      </c>
      <c r="G212" s="35">
        <v>1.33</v>
      </c>
      <c r="H212" s="35"/>
      <c r="I212" s="51">
        <v>211509.32</v>
      </c>
      <c r="J212" s="41">
        <f t="shared" si="239"/>
        <v>35288.520000000004</v>
      </c>
      <c r="K212" s="41">
        <f t="shared" si="232"/>
        <v>107571.58</v>
      </c>
      <c r="L212" s="41">
        <f t="shared" si="233"/>
        <v>46193.760000000002</v>
      </c>
      <c r="M212" s="41">
        <f t="shared" si="234"/>
        <v>8233.61</v>
      </c>
      <c r="N212" s="41">
        <v>14221.85</v>
      </c>
      <c r="O212" s="41"/>
      <c r="P212" s="144">
        <f t="shared" si="168"/>
        <v>0.83797829807216062</v>
      </c>
      <c r="Q212" s="40">
        <f t="shared" si="235"/>
        <v>211509.32000000004</v>
      </c>
      <c r="R212" s="51">
        <v>177240.22</v>
      </c>
      <c r="S212" s="41">
        <f t="shared" si="236"/>
        <v>30220.565589522954</v>
      </c>
      <c r="T212" s="41">
        <f t="shared" si="237"/>
        <v>90142.64952933327</v>
      </c>
      <c r="U212" s="41">
        <f t="shared" si="238"/>
        <v>38709.368386353854</v>
      </c>
      <c r="V212" s="41">
        <f t="shared" si="222"/>
        <v>6899.5864947899227</v>
      </c>
      <c r="W212" s="51">
        <v>11268.05</v>
      </c>
      <c r="X212" s="51"/>
      <c r="Y212" s="41"/>
      <c r="Z212" s="40">
        <f t="shared" si="223"/>
        <v>177240.22</v>
      </c>
      <c r="AA212" s="54">
        <f t="shared" si="224"/>
        <v>28886.542084312867</v>
      </c>
      <c r="AB212" s="54">
        <f t="shared" si="225"/>
        <v>90142.64952933327</v>
      </c>
      <c r="AC212" s="54">
        <f t="shared" si="226"/>
        <v>38709.368386353854</v>
      </c>
      <c r="AD212" s="54">
        <f t="shared" si="227"/>
        <v>8233.61</v>
      </c>
      <c r="AE212" s="54">
        <f t="shared" si="228"/>
        <v>11268.05</v>
      </c>
      <c r="AF212" s="54">
        <f t="shared" si="229"/>
        <v>0</v>
      </c>
      <c r="AG212" s="54"/>
      <c r="AH212" s="42">
        <f t="shared" si="230"/>
        <v>177240.21999999997</v>
      </c>
      <c r="AI212" s="56">
        <f t="shared" si="231"/>
        <v>34269.100000000006</v>
      </c>
      <c r="AJ212" s="65"/>
    </row>
    <row r="213" spans="1:36" x14ac:dyDescent="0.25">
      <c r="A213" s="31">
        <v>66</v>
      </c>
      <c r="B213" s="75">
        <v>3540.7</v>
      </c>
      <c r="C213" s="33">
        <v>2.86</v>
      </c>
      <c r="D213" s="33">
        <v>12.69</v>
      </c>
      <c r="E213" s="33">
        <v>12.16</v>
      </c>
      <c r="F213" s="35">
        <v>0.77</v>
      </c>
      <c r="G213" s="35">
        <v>1.33</v>
      </c>
      <c r="H213" s="35"/>
      <c r="I213" s="51">
        <v>113083.84</v>
      </c>
      <c r="J213" s="41">
        <f t="shared" si="239"/>
        <v>17539.626000000007</v>
      </c>
      <c r="K213" s="41">
        <f t="shared" si="232"/>
        <v>44931.482999999993</v>
      </c>
      <c r="L213" s="41">
        <f t="shared" si="233"/>
        <v>43054.911999999997</v>
      </c>
      <c r="M213" s="41">
        <f t="shared" si="234"/>
        <v>2726.3389999999999</v>
      </c>
      <c r="N213" s="41">
        <v>4831.4799999999996</v>
      </c>
      <c r="O213" s="41"/>
      <c r="P213" s="144">
        <f t="shared" si="168"/>
        <v>0.73322014887361453</v>
      </c>
      <c r="Q213" s="40">
        <f t="shared" si="235"/>
        <v>113083.83999999998</v>
      </c>
      <c r="R213" s="51">
        <v>82915.350000000006</v>
      </c>
      <c r="S213" s="41">
        <f t="shared" si="236"/>
        <v>12864.325671787421</v>
      </c>
      <c r="T213" s="41">
        <f t="shared" si="237"/>
        <v>32944.668654372275</v>
      </c>
      <c r="U213" s="41">
        <f t="shared" si="238"/>
        <v>31568.728986380371</v>
      </c>
      <c r="V213" s="41">
        <f t="shared" si="222"/>
        <v>1999.0066874599413</v>
      </c>
      <c r="W213" s="51">
        <v>3538.62</v>
      </c>
      <c r="X213" s="51"/>
      <c r="Y213" s="41"/>
      <c r="Z213" s="40">
        <f t="shared" si="223"/>
        <v>82915.350000000006</v>
      </c>
      <c r="AA213" s="54">
        <f t="shared" si="224"/>
        <v>12136.993359247354</v>
      </c>
      <c r="AB213" s="54">
        <f t="shared" si="225"/>
        <v>32944.668654372275</v>
      </c>
      <c r="AC213" s="54">
        <f t="shared" si="226"/>
        <v>31568.728986380371</v>
      </c>
      <c r="AD213" s="54">
        <f t="shared" si="227"/>
        <v>2726.3389999999999</v>
      </c>
      <c r="AE213" s="54">
        <f t="shared" si="228"/>
        <v>3538.62</v>
      </c>
      <c r="AF213" s="54">
        <f t="shared" si="229"/>
        <v>0</v>
      </c>
      <c r="AG213" s="54"/>
      <c r="AH213" s="42">
        <f t="shared" si="230"/>
        <v>82915.350000000006</v>
      </c>
      <c r="AI213" s="56">
        <f t="shared" si="231"/>
        <v>30168.489999999991</v>
      </c>
      <c r="AJ213" s="65"/>
    </row>
    <row r="214" spans="1:36" x14ac:dyDescent="0.25">
      <c r="A214" s="31" t="s">
        <v>58</v>
      </c>
      <c r="B214" s="75">
        <v>3538.5</v>
      </c>
      <c r="C214" s="33">
        <v>2.86</v>
      </c>
      <c r="D214" s="33">
        <v>12.59</v>
      </c>
      <c r="E214" s="33">
        <v>12.18</v>
      </c>
      <c r="F214" s="35">
        <v>0.77</v>
      </c>
      <c r="G214" s="35">
        <v>1.33</v>
      </c>
      <c r="H214" s="35"/>
      <c r="I214" s="51">
        <v>109800.06</v>
      </c>
      <c r="J214" s="41">
        <f>I214-K214-L214-M214-N214</f>
        <v>14720.470000000001</v>
      </c>
      <c r="K214" s="41">
        <f t="shared" si="232"/>
        <v>44549.714999999997</v>
      </c>
      <c r="L214" s="41">
        <f t="shared" si="233"/>
        <v>43098.93</v>
      </c>
      <c r="M214" s="41">
        <f t="shared" si="234"/>
        <v>2724.645</v>
      </c>
      <c r="N214" s="41">
        <v>4706.3</v>
      </c>
      <c r="O214" s="41"/>
      <c r="P214" s="144">
        <f t="shared" si="168"/>
        <v>0.97904318085072084</v>
      </c>
      <c r="Q214" s="40">
        <f t="shared" si="235"/>
        <v>109800.06</v>
      </c>
      <c r="R214" s="51">
        <v>107499</v>
      </c>
      <c r="S214" s="41">
        <f t="shared" si="236"/>
        <v>14427.526694455366</v>
      </c>
      <c r="T214" s="41">
        <f t="shared" si="237"/>
        <v>43616.094679593065</v>
      </c>
      <c r="U214" s="41">
        <f t="shared" si="238"/>
        <v>42195.713518462559</v>
      </c>
      <c r="V214" s="41">
        <f t="shared" si="222"/>
        <v>2667.5451074890125</v>
      </c>
      <c r="W214" s="51">
        <v>4592.12</v>
      </c>
      <c r="X214" s="51"/>
      <c r="Y214" s="41"/>
      <c r="Z214" s="40">
        <f t="shared" si="223"/>
        <v>107499</v>
      </c>
      <c r="AA214" s="54">
        <f t="shared" si="224"/>
        <v>14370.426801944377</v>
      </c>
      <c r="AB214" s="54">
        <f t="shared" si="225"/>
        <v>43616.094679593065</v>
      </c>
      <c r="AC214" s="54">
        <f t="shared" si="226"/>
        <v>42195.713518462559</v>
      </c>
      <c r="AD214" s="54">
        <f t="shared" si="227"/>
        <v>2724.645</v>
      </c>
      <c r="AE214" s="54">
        <f t="shared" si="228"/>
        <v>4592.12</v>
      </c>
      <c r="AF214" s="54">
        <f t="shared" si="229"/>
        <v>0</v>
      </c>
      <c r="AG214" s="54"/>
      <c r="AH214" s="42">
        <f t="shared" si="230"/>
        <v>107499</v>
      </c>
      <c r="AI214" s="56">
        <f t="shared" si="231"/>
        <v>2301.0599999999977</v>
      </c>
      <c r="AJ214" s="65"/>
    </row>
    <row r="215" spans="1:36" x14ac:dyDescent="0.25">
      <c r="A215" s="31">
        <v>67</v>
      </c>
      <c r="B215" s="75">
        <v>13915.3</v>
      </c>
      <c r="C215" s="33">
        <v>2.58</v>
      </c>
      <c r="D215" s="33">
        <v>10.75</v>
      </c>
      <c r="E215" s="33">
        <v>2.12</v>
      </c>
      <c r="F215" s="35">
        <v>0.77</v>
      </c>
      <c r="G215" s="35">
        <v>1.33</v>
      </c>
      <c r="H215" s="35"/>
      <c r="I215" s="51">
        <v>259381.32</v>
      </c>
      <c r="J215" s="41">
        <f>I215-K215-L215-M215-N215</f>
        <v>51069.057999999997</v>
      </c>
      <c r="K215" s="41">
        <f t="shared" si="232"/>
        <v>149589.47500000001</v>
      </c>
      <c r="L215" s="41">
        <f t="shared" si="233"/>
        <v>29500.436000000002</v>
      </c>
      <c r="M215" s="41">
        <f t="shared" si="234"/>
        <v>10714.780999999999</v>
      </c>
      <c r="N215" s="41">
        <v>18507.57</v>
      </c>
      <c r="O215" s="41"/>
      <c r="P215" s="144">
        <f t="shared" si="168"/>
        <v>1.0169327151238183</v>
      </c>
      <c r="Q215" s="40">
        <f t="shared" si="235"/>
        <v>259381.31999999998</v>
      </c>
      <c r="R215" s="51">
        <v>263773.34999999998</v>
      </c>
      <c r="S215" s="41">
        <f t="shared" si="236"/>
        <v>52254.049221199894</v>
      </c>
      <c r="T215" s="41">
        <f t="shared" si="237"/>
        <v>152122.43096569655</v>
      </c>
      <c r="U215" s="41">
        <f t="shared" si="238"/>
        <v>29999.958478816436</v>
      </c>
      <c r="V215" s="41">
        <f t="shared" si="222"/>
        <v>10896.2113342871</v>
      </c>
      <c r="W215" s="51">
        <v>18500.7</v>
      </c>
      <c r="X215" s="51"/>
      <c r="Y215" s="41"/>
      <c r="Z215" s="40">
        <f t="shared" si="223"/>
        <v>263773.34999999998</v>
      </c>
      <c r="AA215" s="54">
        <f t="shared" si="224"/>
        <v>52435.479555486992</v>
      </c>
      <c r="AB215" s="54">
        <f t="shared" si="225"/>
        <v>152122.43096569655</v>
      </c>
      <c r="AC215" s="54">
        <f t="shared" si="226"/>
        <v>29999.958478816436</v>
      </c>
      <c r="AD215" s="54">
        <f t="shared" si="227"/>
        <v>10714.780999999999</v>
      </c>
      <c r="AE215" s="54">
        <f t="shared" si="228"/>
        <v>18500.7</v>
      </c>
      <c r="AF215" s="54">
        <f t="shared" si="229"/>
        <v>0</v>
      </c>
      <c r="AG215" s="54"/>
      <c r="AH215" s="42">
        <f t="shared" si="230"/>
        <v>263773.34999999998</v>
      </c>
      <c r="AI215" s="56">
        <f t="shared" si="231"/>
        <v>-4392.0299999999697</v>
      </c>
      <c r="AJ215" s="65"/>
    </row>
    <row r="216" spans="1:36" x14ac:dyDescent="0.25">
      <c r="A216" s="32" t="s">
        <v>37</v>
      </c>
      <c r="B216" s="53">
        <f>SUM(B204:B215)</f>
        <v>65094.3</v>
      </c>
      <c r="C216" s="33"/>
      <c r="D216" s="34"/>
      <c r="E216" s="34"/>
      <c r="F216" s="35"/>
      <c r="G216" s="35"/>
      <c r="H216" s="35"/>
      <c r="I216" s="43">
        <f t="shared" ref="I216:O216" si="240">SUM(I204:I215)</f>
        <v>1571962.1600000001</v>
      </c>
      <c r="J216" s="43">
        <f t="shared" si="240"/>
        <v>256108.76500000004</v>
      </c>
      <c r="K216" s="43">
        <f t="shared" si="240"/>
        <v>708564.21299999999</v>
      </c>
      <c r="L216" s="43">
        <f t="shared" si="240"/>
        <v>320406.48099999997</v>
      </c>
      <c r="M216" s="43">
        <f t="shared" si="240"/>
        <v>50122.61099999999</v>
      </c>
      <c r="N216" s="43">
        <f t="shared" si="240"/>
        <v>86819.540000000008</v>
      </c>
      <c r="O216" s="43">
        <f t="shared" si="240"/>
        <v>149940.54999999999</v>
      </c>
      <c r="P216" s="144">
        <f t="shared" si="168"/>
        <v>1.0002662786742909</v>
      </c>
      <c r="Q216" s="40">
        <f t="shared" si="235"/>
        <v>1571962.1600000001</v>
      </c>
      <c r="R216" s="43">
        <f>SUM(R204:R215)</f>
        <v>1572380.7400000002</v>
      </c>
      <c r="S216" s="43">
        <f t="shared" ref="S216:X216" si="241">SUM(S204:S215)</f>
        <v>259945.97691376857</v>
      </c>
      <c r="T216" s="43">
        <f t="shared" si="241"/>
        <v>706149.93973728758</v>
      </c>
      <c r="U216" s="43">
        <f t="shared" si="241"/>
        <v>311413.10127860308</v>
      </c>
      <c r="V216" s="43">
        <f t="shared" si="241"/>
        <v>50068.582070340744</v>
      </c>
      <c r="W216" s="43">
        <f t="shared" si="241"/>
        <v>82421.919999999998</v>
      </c>
      <c r="X216" s="43">
        <f t="shared" si="241"/>
        <v>162381.22</v>
      </c>
      <c r="Y216" s="41"/>
      <c r="Z216" s="40">
        <f t="shared" si="223"/>
        <v>1572380.7399999998</v>
      </c>
      <c r="AA216" s="55">
        <f t="shared" ref="AA216:AF216" si="242">SUM(AA204:AA215)</f>
        <v>259891.94798410934</v>
      </c>
      <c r="AB216" s="55">
        <f t="shared" si="242"/>
        <v>706149.93973728758</v>
      </c>
      <c r="AC216" s="55">
        <f t="shared" si="242"/>
        <v>311413.10127860308</v>
      </c>
      <c r="AD216" s="55">
        <f t="shared" si="242"/>
        <v>50122.61099999999</v>
      </c>
      <c r="AE216" s="55">
        <f t="shared" si="242"/>
        <v>82421.919999999998</v>
      </c>
      <c r="AF216" s="55">
        <f t="shared" si="242"/>
        <v>162381.22</v>
      </c>
      <c r="AG216" s="54"/>
      <c r="AH216" s="42">
        <f>SUM(AH204:AH215)</f>
        <v>1572380.7400000002</v>
      </c>
      <c r="AI216" s="56">
        <f>SUM(AI204:AI215)</f>
        <v>-418.57999999998719</v>
      </c>
      <c r="AJ216" s="65"/>
    </row>
    <row r="217" spans="1:36" x14ac:dyDescent="0.25">
      <c r="A217" t="s">
        <v>60</v>
      </c>
      <c r="P217" s="146"/>
      <c r="Q217" s="87"/>
      <c r="R217" s="105"/>
      <c r="AJ217" s="65"/>
    </row>
    <row r="218" spans="1:36" x14ac:dyDescent="0.25">
      <c r="A218" s="31">
        <v>1</v>
      </c>
      <c r="B218" s="38">
        <v>3380.5</v>
      </c>
      <c r="C218" s="33">
        <v>2.73</v>
      </c>
      <c r="D218" s="33">
        <v>12.71</v>
      </c>
      <c r="E218" s="33">
        <v>9.32</v>
      </c>
      <c r="F218" s="35">
        <v>0.77</v>
      </c>
      <c r="G218" s="35">
        <v>1.33</v>
      </c>
      <c r="H218" s="35"/>
      <c r="I218" s="51">
        <v>94707.82</v>
      </c>
      <c r="J218" s="41">
        <f>I218-K218-L218-M218-N218</f>
        <v>13135.379999999997</v>
      </c>
      <c r="K218" s="41">
        <f>B218*D218</f>
        <v>42966.155000000006</v>
      </c>
      <c r="L218" s="41">
        <f>E218*B218</f>
        <v>31506.260000000002</v>
      </c>
      <c r="M218" s="41">
        <f>F218*B218</f>
        <v>2602.9850000000001</v>
      </c>
      <c r="N218" s="41">
        <v>4497.04</v>
      </c>
      <c r="O218" s="41"/>
      <c r="P218" s="144">
        <f t="shared" si="168"/>
        <v>0.6463592974687834</v>
      </c>
      <c r="Q218" s="40">
        <f t="shared" ref="Q218:Q223" si="243">I218</f>
        <v>94707.82</v>
      </c>
      <c r="R218" s="51">
        <v>61215.28</v>
      </c>
      <c r="S218" s="41">
        <f>R218-T218-U218-V218-W218-X218</f>
        <v>8523.2986038745275</v>
      </c>
      <c r="T218" s="41">
        <f>P218*K218</f>
        <v>27771.57376073486</v>
      </c>
      <c r="U218" s="41">
        <f>L218*P218</f>
        <v>20364.364079468833</v>
      </c>
      <c r="V218" s="41">
        <f>P218*M218</f>
        <v>1682.4635559217813</v>
      </c>
      <c r="W218" s="51">
        <v>2873.58</v>
      </c>
      <c r="X218" s="51"/>
      <c r="Y218" s="41"/>
      <c r="Z218" s="40">
        <f>SUM(S218:Y218)</f>
        <v>61215.28</v>
      </c>
      <c r="AA218" s="54">
        <f t="shared" ref="AA218:AF220" si="244">S218</f>
        <v>8523.2986038745275</v>
      </c>
      <c r="AB218" s="54">
        <f t="shared" si="244"/>
        <v>27771.57376073486</v>
      </c>
      <c r="AC218" s="54">
        <f t="shared" si="244"/>
        <v>20364.364079468833</v>
      </c>
      <c r="AD218" s="54">
        <f t="shared" si="244"/>
        <v>1682.4635559217813</v>
      </c>
      <c r="AE218" s="54">
        <f t="shared" si="244"/>
        <v>2873.58</v>
      </c>
      <c r="AF218" s="54">
        <f t="shared" si="244"/>
        <v>0</v>
      </c>
      <c r="AG218" s="54"/>
      <c r="AH218" s="42">
        <f>SUM(AA218:AG218)</f>
        <v>61215.28</v>
      </c>
      <c r="AI218" s="56">
        <f>I218-Z218</f>
        <v>33492.540000000008</v>
      </c>
      <c r="AJ218" s="65"/>
    </row>
    <row r="219" spans="1:36" x14ac:dyDescent="0.25">
      <c r="A219" s="31">
        <v>2</v>
      </c>
      <c r="B219" s="38">
        <v>3241.2</v>
      </c>
      <c r="C219" s="33">
        <v>2.78</v>
      </c>
      <c r="D219" s="33">
        <v>12.94</v>
      </c>
      <c r="E219" s="33">
        <v>10.11</v>
      </c>
      <c r="F219" s="35">
        <v>0.77</v>
      </c>
      <c r="G219" s="35">
        <v>1.33</v>
      </c>
      <c r="H219" s="35"/>
      <c r="I219" s="51">
        <v>94837.73</v>
      </c>
      <c r="J219" s="41">
        <f>I219-K219-L219-M219-N219</f>
        <v>13321.426000000001</v>
      </c>
      <c r="K219" s="41">
        <f>B219*D219</f>
        <v>41941.127999999997</v>
      </c>
      <c r="L219" s="41">
        <f>E219*B219</f>
        <v>32768.531999999999</v>
      </c>
      <c r="M219" s="41">
        <f>F219*B219</f>
        <v>2495.7239999999997</v>
      </c>
      <c r="N219" s="41">
        <v>4310.92</v>
      </c>
      <c r="O219" s="41"/>
      <c r="P219" s="144">
        <f t="shared" si="168"/>
        <v>0.99685768522717699</v>
      </c>
      <c r="Q219" s="40">
        <f t="shared" si="243"/>
        <v>94837.73</v>
      </c>
      <c r="R219" s="51">
        <v>94539.72</v>
      </c>
      <c r="S219" s="41">
        <f>R219-T219-U219-V219-W219-X219</f>
        <v>13254.899618684674</v>
      </c>
      <c r="T219" s="41">
        <f>P219*K219</f>
        <v>41809.335773896739</v>
      </c>
      <c r="U219" s="41">
        <f>L219*P219</f>
        <v>32665.562957812675</v>
      </c>
      <c r="V219" s="41">
        <f>P219*M219</f>
        <v>2487.8816496059108</v>
      </c>
      <c r="W219" s="51">
        <v>4322.04</v>
      </c>
      <c r="X219" s="51"/>
      <c r="Y219" s="41"/>
      <c r="Z219" s="40">
        <f>SUM(S219:Y219)</f>
        <v>94539.72</v>
      </c>
      <c r="AA219" s="54">
        <f t="shared" si="244"/>
        <v>13254.899618684674</v>
      </c>
      <c r="AB219" s="54">
        <f t="shared" si="244"/>
        <v>41809.335773896739</v>
      </c>
      <c r="AC219" s="54">
        <f t="shared" si="244"/>
        <v>32665.562957812675</v>
      </c>
      <c r="AD219" s="54">
        <f t="shared" si="244"/>
        <v>2487.8816496059108</v>
      </c>
      <c r="AE219" s="54">
        <f t="shared" si="244"/>
        <v>4322.04</v>
      </c>
      <c r="AF219" s="54">
        <f t="shared" si="244"/>
        <v>0</v>
      </c>
      <c r="AG219" s="54"/>
      <c r="AH219" s="42">
        <f>SUM(AA219:AG219)</f>
        <v>94539.72</v>
      </c>
      <c r="AI219" s="56">
        <f>I219-Z219</f>
        <v>298.00999999999476</v>
      </c>
      <c r="AJ219" s="65"/>
    </row>
    <row r="220" spans="1:36" x14ac:dyDescent="0.25">
      <c r="A220" s="31">
        <v>3</v>
      </c>
      <c r="B220" s="38">
        <v>3409.9</v>
      </c>
      <c r="C220" s="33">
        <v>2.75</v>
      </c>
      <c r="D220" s="33">
        <v>12.94</v>
      </c>
      <c r="E220" s="33">
        <v>9.35</v>
      </c>
      <c r="F220" s="35">
        <v>0.77</v>
      </c>
      <c r="G220" s="35">
        <v>1.33</v>
      </c>
      <c r="H220" s="35"/>
      <c r="I220" s="51">
        <v>96909.46</v>
      </c>
      <c r="J220" s="41">
        <f>I220-K220-L220-M220-N220</f>
        <v>13741.986000000008</v>
      </c>
      <c r="K220" s="41">
        <f>B220*D220</f>
        <v>44124.106</v>
      </c>
      <c r="L220" s="41">
        <f>E220*B220</f>
        <v>31882.564999999999</v>
      </c>
      <c r="M220" s="41">
        <f>F220*B220</f>
        <v>2625.623</v>
      </c>
      <c r="N220" s="41">
        <v>4535.18</v>
      </c>
      <c r="O220" s="41"/>
      <c r="P220" s="144">
        <f t="shared" si="168"/>
        <v>0.78553579805315188</v>
      </c>
      <c r="Q220" s="40">
        <f t="shared" si="243"/>
        <v>96909.46</v>
      </c>
      <c r="R220" s="51">
        <v>76125.850000000006</v>
      </c>
      <c r="S220" s="41">
        <f>R220-T220-U220-V220-W220-X220</f>
        <v>10740.058179959944</v>
      </c>
      <c r="T220" s="41">
        <f>P220*K220</f>
        <v>34661.064820091866</v>
      </c>
      <c r="U220" s="41">
        <f>L220*P220</f>
        <v>25044.896141256486</v>
      </c>
      <c r="V220" s="41">
        <f>P220*M220</f>
        <v>2062.5208586917111</v>
      </c>
      <c r="W220" s="51">
        <v>3617.31</v>
      </c>
      <c r="X220" s="51"/>
      <c r="Y220" s="41"/>
      <c r="Z220" s="40">
        <f>SUM(S220:Y220)</f>
        <v>76125.850000000006</v>
      </c>
      <c r="AA220" s="54">
        <f t="shared" si="244"/>
        <v>10740.058179959944</v>
      </c>
      <c r="AB220" s="54">
        <f t="shared" si="244"/>
        <v>34661.064820091866</v>
      </c>
      <c r="AC220" s="54">
        <f t="shared" si="244"/>
        <v>25044.896141256486</v>
      </c>
      <c r="AD220" s="54">
        <f t="shared" si="244"/>
        <v>2062.5208586917111</v>
      </c>
      <c r="AE220" s="54">
        <f t="shared" si="244"/>
        <v>3617.31</v>
      </c>
      <c r="AF220" s="54">
        <f t="shared" si="244"/>
        <v>0</v>
      </c>
      <c r="AG220" s="54"/>
      <c r="AH220" s="42">
        <f>SUM(AA220:AG220)</f>
        <v>76125.850000000006</v>
      </c>
      <c r="AI220" s="56">
        <f>I220-Z220</f>
        <v>20783.61</v>
      </c>
      <c r="AJ220" s="65"/>
    </row>
    <row r="221" spans="1:36" x14ac:dyDescent="0.25">
      <c r="A221" s="32" t="s">
        <v>37</v>
      </c>
      <c r="B221" s="53">
        <f>SUM(B218:B220)</f>
        <v>10031.6</v>
      </c>
      <c r="C221" s="33"/>
      <c r="D221" s="34"/>
      <c r="E221" s="34"/>
      <c r="F221" s="35"/>
      <c r="G221" s="35"/>
      <c r="H221" s="35"/>
      <c r="I221" s="43">
        <f>SUM(I218:I220)</f>
        <v>286455.01</v>
      </c>
      <c r="J221" s="43">
        <f t="shared" ref="J221:O221" si="245">SUM(J218:J220)</f>
        <v>40198.792000000001</v>
      </c>
      <c r="K221" s="43">
        <f t="shared" si="245"/>
        <v>129031.389</v>
      </c>
      <c r="L221" s="43">
        <f t="shared" si="245"/>
        <v>96157.357000000004</v>
      </c>
      <c r="M221" s="43">
        <f t="shared" si="245"/>
        <v>7724.3320000000003</v>
      </c>
      <c r="N221" s="43">
        <f t="shared" si="245"/>
        <v>13343.14</v>
      </c>
      <c r="O221" s="43">
        <f t="shared" si="245"/>
        <v>0</v>
      </c>
      <c r="P221" s="144">
        <f t="shared" si="168"/>
        <v>0.80948435846871725</v>
      </c>
      <c r="Q221" s="40">
        <f t="shared" si="243"/>
        <v>286455.01</v>
      </c>
      <c r="R221" s="43">
        <f t="shared" ref="R221:X221" si="246">SUM(R218:R220)</f>
        <v>231880.85</v>
      </c>
      <c r="S221" s="43">
        <f t="shared" si="246"/>
        <v>32518.256402519146</v>
      </c>
      <c r="T221" s="43">
        <f t="shared" si="246"/>
        <v>104241.97435472347</v>
      </c>
      <c r="U221" s="43">
        <f t="shared" si="246"/>
        <v>78074.82317853799</v>
      </c>
      <c r="V221" s="43">
        <f t="shared" si="246"/>
        <v>6232.8660642194027</v>
      </c>
      <c r="W221" s="43">
        <f t="shared" si="246"/>
        <v>10812.93</v>
      </c>
      <c r="X221" s="43">
        <f t="shared" si="246"/>
        <v>0</v>
      </c>
      <c r="Y221" s="41"/>
      <c r="Z221" s="40">
        <f>SUM(Z218:Z220)</f>
        <v>231880.85</v>
      </c>
      <c r="AA221" s="55">
        <f>SUM(AA218:AA220)</f>
        <v>32518.256402519146</v>
      </c>
      <c r="AB221" s="55">
        <f>SUM(AB218:AB220)</f>
        <v>104241.97435472347</v>
      </c>
      <c r="AC221" s="55">
        <f>SUM(AC218:AC220)</f>
        <v>78074.82317853799</v>
      </c>
      <c r="AD221" s="55">
        <f>SUM(AD218:AD220)</f>
        <v>6232.8660642194027</v>
      </c>
      <c r="AE221" s="55">
        <f>SUM(AE219:AE220)</f>
        <v>7939.35</v>
      </c>
      <c r="AF221" s="55">
        <f>SUM(AF218:AF220)</f>
        <v>0</v>
      </c>
      <c r="AG221" s="54"/>
      <c r="AH221" s="42">
        <f>SUM(AH218:AH220)</f>
        <v>231880.85</v>
      </c>
      <c r="AI221" s="56">
        <f>SUM(AI218:AI220)</f>
        <v>54574.16</v>
      </c>
      <c r="AJ221" s="65"/>
    </row>
    <row r="222" spans="1:36" x14ac:dyDescent="0.25">
      <c r="A222" s="67" t="s">
        <v>61</v>
      </c>
      <c r="B222" s="68">
        <f>B170+B188+B196+B202+B216+B221</f>
        <v>323270.2</v>
      </c>
      <c r="C222" s="67"/>
      <c r="D222" s="67"/>
      <c r="E222" s="67"/>
      <c r="F222" s="67"/>
      <c r="G222" s="67"/>
      <c r="H222" s="67"/>
      <c r="I222" s="68">
        <f>I170+I188+I196+I202+I216+I221</f>
        <v>6704541.5099999988</v>
      </c>
      <c r="J222" s="68">
        <f t="shared" ref="J222:AI222" si="247">J170+J188+J196+J202+J216+J221</f>
        <v>1160859.2749999999</v>
      </c>
      <c r="K222" s="68">
        <f t="shared" si="247"/>
        <v>3381867.3820000002</v>
      </c>
      <c r="L222" s="68">
        <f t="shared" si="247"/>
        <v>1194855.5389999999</v>
      </c>
      <c r="M222" s="68">
        <f t="shared" si="247"/>
        <v>248918.054</v>
      </c>
      <c r="N222" s="68">
        <f t="shared" si="247"/>
        <v>427609.05000000005</v>
      </c>
      <c r="O222" s="68">
        <f t="shared" si="247"/>
        <v>290432.20999999996</v>
      </c>
      <c r="P222" s="148">
        <f t="shared" si="168"/>
        <v>0.99686079801749194</v>
      </c>
      <c r="Q222" s="83">
        <f t="shared" si="243"/>
        <v>6704541.5099999988</v>
      </c>
      <c r="R222" s="68">
        <f t="shared" si="247"/>
        <v>6683494.5999999996</v>
      </c>
      <c r="S222" s="68">
        <f t="shared" si="247"/>
        <v>1174644.0807537897</v>
      </c>
      <c r="T222" s="68">
        <f t="shared" si="247"/>
        <v>3380548.3571206089</v>
      </c>
      <c r="U222" s="68">
        <f t="shared" si="247"/>
        <v>1172871.4471908736</v>
      </c>
      <c r="V222" s="68">
        <f t="shared" si="247"/>
        <v>249553.63493472728</v>
      </c>
      <c r="W222" s="68">
        <f t="shared" si="247"/>
        <v>415046.54</v>
      </c>
      <c r="X222" s="68">
        <f t="shared" si="247"/>
        <v>290830.54000000004</v>
      </c>
      <c r="Y222" s="68"/>
      <c r="Z222" s="68">
        <f t="shared" si="247"/>
        <v>6683494.5999999996</v>
      </c>
      <c r="AA222" s="68">
        <f t="shared" si="247"/>
        <v>1175164.6035482138</v>
      </c>
      <c r="AB222" s="68">
        <f t="shared" si="247"/>
        <v>3369963.6203820631</v>
      </c>
      <c r="AC222" s="68">
        <f t="shared" si="247"/>
        <v>1170591.0290055035</v>
      </c>
      <c r="AD222" s="68">
        <f t="shared" si="247"/>
        <v>245927.16706421939</v>
      </c>
      <c r="AE222" s="68">
        <f t="shared" si="247"/>
        <v>383168.17</v>
      </c>
      <c r="AF222" s="68">
        <f t="shared" si="247"/>
        <v>290830.54000000004</v>
      </c>
      <c r="AG222" s="68">
        <f t="shared" si="247"/>
        <v>0</v>
      </c>
      <c r="AH222" s="68">
        <f t="shared" si="247"/>
        <v>6667523.5</v>
      </c>
      <c r="AI222" s="68">
        <f t="shared" si="247"/>
        <v>-1032.229999999865</v>
      </c>
      <c r="AJ222" s="65"/>
    </row>
    <row r="223" spans="1:36" x14ac:dyDescent="0.25">
      <c r="A223" s="57"/>
      <c r="B223" s="58"/>
      <c r="C223" s="59"/>
      <c r="D223" s="60"/>
      <c r="E223" s="60"/>
      <c r="F223" s="61"/>
      <c r="G223" s="61"/>
      <c r="H223" s="61"/>
      <c r="I223" s="62">
        <f>J223+K223+N223+O223</f>
        <v>6704541.5099999998</v>
      </c>
      <c r="J223" s="62">
        <f>J222+M222+O222</f>
        <v>1700209.5389999999</v>
      </c>
      <c r="K223" s="62">
        <f>K222+L222</f>
        <v>4576722.9210000001</v>
      </c>
      <c r="L223" s="62"/>
      <c r="M223" s="62"/>
      <c r="N223" s="62">
        <f>N222</f>
        <v>427609.05000000005</v>
      </c>
      <c r="O223" s="62"/>
      <c r="P223" s="149">
        <f t="shared" si="168"/>
        <v>0.99686079801749183</v>
      </c>
      <c r="Q223" s="62">
        <f t="shared" si="243"/>
        <v>6704541.5099999998</v>
      </c>
      <c r="R223" s="62">
        <f>R170+R188+R196+R202+R216+R221</f>
        <v>6683494.5999999996</v>
      </c>
      <c r="S223" s="62">
        <f>S222+V222+X222</f>
        <v>1715028.2556885171</v>
      </c>
      <c r="T223" s="62">
        <f>T222+U222</f>
        <v>4553419.8043114822</v>
      </c>
      <c r="U223" s="62"/>
      <c r="V223" s="62"/>
      <c r="W223" s="62">
        <f>W222</f>
        <v>415046.54</v>
      </c>
      <c r="X223" s="62"/>
      <c r="Y223" s="63"/>
      <c r="Z223" s="62"/>
      <c r="AA223" s="62"/>
      <c r="AB223" s="62"/>
      <c r="AC223" s="62"/>
      <c r="AD223" s="62"/>
      <c r="AE223" s="62"/>
      <c r="AF223" s="62"/>
      <c r="AG223" s="63"/>
      <c r="AH223" s="62"/>
      <c r="AI223" s="64"/>
      <c r="AJ223" s="65"/>
    </row>
    <row r="224" spans="1:36" ht="18" x14ac:dyDescent="0.2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R224" s="99"/>
      <c r="S224" s="5"/>
      <c r="T224" s="5"/>
      <c r="U224" s="5"/>
      <c r="V224" s="5"/>
      <c r="W224" s="5"/>
      <c r="X224" s="5"/>
      <c r="Y224" s="5"/>
      <c r="Z224" s="4"/>
      <c r="AA224" s="4"/>
      <c r="AB224" s="4"/>
      <c r="AC224" s="4"/>
      <c r="AD224" s="4"/>
      <c r="AE224" s="4"/>
      <c r="AF224" s="4"/>
      <c r="AG224" s="4"/>
    </row>
    <row r="225" spans="1:35" ht="18.75" x14ac:dyDescent="0.3">
      <c r="A225" s="8"/>
      <c r="B225" s="9" t="s">
        <v>57</v>
      </c>
      <c r="C225" s="9"/>
      <c r="D225" s="9"/>
      <c r="E225" s="9" t="s">
        <v>96</v>
      </c>
      <c r="F225" s="10"/>
      <c r="G225" s="10"/>
      <c r="H225" s="10"/>
      <c r="I225" s="10"/>
      <c r="J225" s="10"/>
      <c r="K225" s="10"/>
      <c r="L225" s="10"/>
      <c r="M225" s="11"/>
      <c r="N225" s="11"/>
      <c r="O225" s="11"/>
      <c r="P225" s="141"/>
      <c r="Q225" s="11"/>
      <c r="R225" s="12"/>
      <c r="S225" s="13"/>
      <c r="T225" s="13"/>
      <c r="U225" s="13"/>
      <c r="V225" s="13"/>
      <c r="W225" s="13"/>
      <c r="X225" s="13"/>
      <c r="Y225" s="13"/>
      <c r="Z225" s="12"/>
      <c r="AA225" s="12"/>
      <c r="AB225" s="12"/>
      <c r="AC225" s="12"/>
      <c r="AD225" s="12"/>
      <c r="AE225" s="12"/>
      <c r="AF225" s="12"/>
      <c r="AG225" s="12"/>
      <c r="AH225" s="11"/>
    </row>
    <row r="226" spans="1:35" ht="18.75" x14ac:dyDescent="0.3">
      <c r="A226" s="15"/>
      <c r="B226" s="16"/>
      <c r="C226" s="16"/>
      <c r="D226" s="16"/>
      <c r="E226" s="16"/>
      <c r="F226" s="16"/>
      <c r="G226" s="16"/>
      <c r="H226" s="16"/>
      <c r="I226" s="16"/>
      <c r="J226" s="16"/>
      <c r="K226" s="69" t="s">
        <v>57</v>
      </c>
      <c r="L226" s="17"/>
      <c r="M226" s="11" t="s">
        <v>52</v>
      </c>
      <c r="N226" s="11"/>
      <c r="O226" s="11"/>
      <c r="P226" s="141"/>
      <c r="Q226" s="11"/>
      <c r="R226" s="12"/>
      <c r="S226" s="13"/>
      <c r="T226" s="14" t="s">
        <v>53</v>
      </c>
      <c r="U226" s="13"/>
      <c r="V226" s="13"/>
      <c r="W226" s="13"/>
      <c r="X226" s="13"/>
      <c r="Y226" s="13"/>
      <c r="Z226" s="12"/>
      <c r="AA226" s="12"/>
      <c r="AB226" s="12"/>
      <c r="AC226" s="12"/>
      <c r="AD226" s="12"/>
      <c r="AE226" s="12"/>
      <c r="AF226" s="12"/>
      <c r="AG226" s="12"/>
      <c r="AH226" s="11"/>
    </row>
    <row r="227" spans="1:35" ht="21.75" customHeight="1" x14ac:dyDescent="0.25">
      <c r="A227" s="206" t="s">
        <v>1</v>
      </c>
      <c r="B227" s="206" t="s">
        <v>39</v>
      </c>
      <c r="C227" s="215" t="s">
        <v>2</v>
      </c>
      <c r="D227" s="216"/>
      <c r="E227" s="216"/>
      <c r="F227" s="216"/>
      <c r="G227" s="216"/>
      <c r="H227" s="217"/>
      <c r="I227" s="44" t="s">
        <v>51</v>
      </c>
      <c r="J227" s="44" t="s">
        <v>55</v>
      </c>
      <c r="K227" s="218" t="s">
        <v>46</v>
      </c>
      <c r="L227" s="211"/>
      <c r="M227" s="46" t="s">
        <v>47</v>
      </c>
      <c r="N227" s="46" t="s">
        <v>48</v>
      </c>
      <c r="O227" s="47" t="s">
        <v>49</v>
      </c>
      <c r="P227" s="219" t="s">
        <v>54</v>
      </c>
      <c r="Q227" s="212" t="s">
        <v>50</v>
      </c>
      <c r="R227" s="45" t="s">
        <v>51</v>
      </c>
      <c r="S227" s="48" t="s">
        <v>55</v>
      </c>
      <c r="T227" s="210" t="s">
        <v>46</v>
      </c>
      <c r="U227" s="211"/>
      <c r="V227" s="49" t="s">
        <v>47</v>
      </c>
      <c r="W227" s="49" t="s">
        <v>48</v>
      </c>
      <c r="X227" s="50" t="s">
        <v>49</v>
      </c>
      <c r="Y227" s="45"/>
      <c r="Z227" s="212" t="s">
        <v>42</v>
      </c>
      <c r="AA227" s="222" t="s">
        <v>3</v>
      </c>
      <c r="AB227" s="223"/>
      <c r="AC227" s="223"/>
      <c r="AD227" s="223"/>
      <c r="AE227" s="223"/>
      <c r="AF227" s="223"/>
      <c r="AG227" s="224"/>
      <c r="AH227" s="200" t="s">
        <v>44</v>
      </c>
      <c r="AI227" s="203" t="s">
        <v>43</v>
      </c>
    </row>
    <row r="228" spans="1:35" x14ac:dyDescent="0.25">
      <c r="A228" s="214"/>
      <c r="B228" s="214"/>
      <c r="C228" s="206" t="s">
        <v>4</v>
      </c>
      <c r="D228" s="206" t="s">
        <v>5</v>
      </c>
      <c r="E228" s="206" t="s">
        <v>6</v>
      </c>
      <c r="F228" s="206" t="s">
        <v>7</v>
      </c>
      <c r="G228" s="206" t="s">
        <v>8</v>
      </c>
      <c r="H228" s="206" t="s">
        <v>9</v>
      </c>
      <c r="I228" s="208"/>
      <c r="J228" s="208" t="s">
        <v>4</v>
      </c>
      <c r="K228" s="208" t="s">
        <v>5</v>
      </c>
      <c r="L228" s="208" t="s">
        <v>6</v>
      </c>
      <c r="M228" s="208" t="s">
        <v>7</v>
      </c>
      <c r="N228" s="208" t="s">
        <v>8</v>
      </c>
      <c r="O228" s="208" t="s">
        <v>9</v>
      </c>
      <c r="P228" s="220"/>
      <c r="Q228" s="212"/>
      <c r="R228" s="208"/>
      <c r="S228" s="208" t="s">
        <v>4</v>
      </c>
      <c r="T228" s="208" t="s">
        <v>5</v>
      </c>
      <c r="U228" s="208" t="s">
        <v>6</v>
      </c>
      <c r="V228" s="208" t="s">
        <v>7</v>
      </c>
      <c r="W228" s="208" t="s">
        <v>8</v>
      </c>
      <c r="X228" s="208" t="s">
        <v>9</v>
      </c>
      <c r="Y228" s="208"/>
      <c r="Z228" s="212"/>
      <c r="AA228" s="213" t="s">
        <v>4</v>
      </c>
      <c r="AB228" s="213" t="s">
        <v>5</v>
      </c>
      <c r="AC228" s="213" t="s">
        <v>6</v>
      </c>
      <c r="AD228" s="213" t="s">
        <v>7</v>
      </c>
      <c r="AE228" s="213" t="s">
        <v>8</v>
      </c>
      <c r="AF228" s="213" t="s">
        <v>9</v>
      </c>
      <c r="AG228" s="213" t="s">
        <v>10</v>
      </c>
      <c r="AH228" s="201"/>
      <c r="AI228" s="204"/>
    </row>
    <row r="229" spans="1:35" ht="30.75" customHeight="1" x14ac:dyDescent="0.25">
      <c r="A229" s="207"/>
      <c r="B229" s="207"/>
      <c r="C229" s="207"/>
      <c r="D229" s="207"/>
      <c r="E229" s="207"/>
      <c r="F229" s="207"/>
      <c r="G229" s="207"/>
      <c r="H229" s="207"/>
      <c r="I229" s="209"/>
      <c r="J229" s="209"/>
      <c r="K229" s="209"/>
      <c r="L229" s="209"/>
      <c r="M229" s="209"/>
      <c r="N229" s="209"/>
      <c r="O229" s="209"/>
      <c r="P229" s="221"/>
      <c r="Q229" s="212"/>
      <c r="R229" s="209"/>
      <c r="S229" s="209"/>
      <c r="T229" s="209"/>
      <c r="U229" s="209"/>
      <c r="V229" s="209"/>
      <c r="W229" s="209"/>
      <c r="X229" s="209"/>
      <c r="Y229" s="209"/>
      <c r="Z229" s="212"/>
      <c r="AA229" s="213"/>
      <c r="AB229" s="213"/>
      <c r="AC229" s="213"/>
      <c r="AD229" s="213"/>
      <c r="AE229" s="213"/>
      <c r="AF229" s="213"/>
      <c r="AG229" s="213"/>
      <c r="AH229" s="201"/>
      <c r="AI229" s="204"/>
    </row>
    <row r="230" spans="1:35" x14ac:dyDescent="0.25">
      <c r="A230" s="19" t="s">
        <v>11</v>
      </c>
      <c r="B230" s="19">
        <v>2</v>
      </c>
      <c r="C230" s="20">
        <v>3</v>
      </c>
      <c r="D230" s="21" t="s">
        <v>12</v>
      </c>
      <c r="E230" s="21" t="s">
        <v>13</v>
      </c>
      <c r="F230" s="21" t="s">
        <v>14</v>
      </c>
      <c r="G230" s="21" t="s">
        <v>15</v>
      </c>
      <c r="H230" s="21" t="s">
        <v>16</v>
      </c>
      <c r="I230" s="22" t="s">
        <v>17</v>
      </c>
      <c r="J230" s="22" t="s">
        <v>18</v>
      </c>
      <c r="K230" s="22" t="s">
        <v>19</v>
      </c>
      <c r="L230" s="22" t="s">
        <v>20</v>
      </c>
      <c r="M230" s="22" t="s">
        <v>21</v>
      </c>
      <c r="N230" s="22" t="s">
        <v>22</v>
      </c>
      <c r="O230" s="22" t="s">
        <v>23</v>
      </c>
      <c r="P230" s="142" t="s">
        <v>24</v>
      </c>
      <c r="Q230" s="23" t="s">
        <v>25</v>
      </c>
      <c r="R230" s="22" t="s">
        <v>26</v>
      </c>
      <c r="S230" s="22" t="s">
        <v>27</v>
      </c>
      <c r="T230" s="22" t="s">
        <v>28</v>
      </c>
      <c r="U230" s="22" t="s">
        <v>29</v>
      </c>
      <c r="V230" s="22" t="s">
        <v>30</v>
      </c>
      <c r="W230" s="22" t="s">
        <v>31</v>
      </c>
      <c r="X230" s="22" t="s">
        <v>32</v>
      </c>
      <c r="Y230" s="22" t="s">
        <v>33</v>
      </c>
      <c r="Z230" s="23" t="s">
        <v>34</v>
      </c>
      <c r="AA230" s="66">
        <v>36</v>
      </c>
      <c r="AB230" s="66">
        <v>37</v>
      </c>
      <c r="AC230" s="66">
        <v>38</v>
      </c>
      <c r="AD230" s="66">
        <v>39</v>
      </c>
      <c r="AE230" s="66">
        <v>40</v>
      </c>
      <c r="AF230" s="66">
        <v>41</v>
      </c>
      <c r="AG230" s="66">
        <v>42</v>
      </c>
      <c r="AH230" s="202"/>
      <c r="AI230" s="205"/>
    </row>
    <row r="231" spans="1:35" x14ac:dyDescent="0.25">
      <c r="A231" s="6" t="s">
        <v>35</v>
      </c>
      <c r="B231" s="37"/>
      <c r="C231" s="7"/>
      <c r="D231" s="24"/>
      <c r="E231" s="24"/>
      <c r="F231" s="24"/>
      <c r="G231" s="25"/>
      <c r="H231" s="25"/>
      <c r="I231" s="26"/>
      <c r="J231" s="26"/>
      <c r="K231" s="26"/>
      <c r="L231" s="26"/>
      <c r="M231" s="26"/>
      <c r="N231" s="26"/>
      <c r="O231" s="27"/>
      <c r="P231" s="143"/>
      <c r="Q231" s="28"/>
      <c r="R231" s="26"/>
      <c r="S231" s="26"/>
      <c r="T231" s="26"/>
      <c r="U231" s="26"/>
      <c r="V231" s="26"/>
      <c r="W231" s="26"/>
      <c r="X231" s="27"/>
      <c r="Y231" s="27"/>
      <c r="Z231" s="28"/>
      <c r="AA231" s="29"/>
      <c r="AB231" s="29"/>
      <c r="AC231" s="29"/>
      <c r="AD231" s="29"/>
      <c r="AE231" s="29"/>
      <c r="AF231" s="29"/>
      <c r="AG231" s="29"/>
      <c r="AH231" s="30"/>
      <c r="AI231" s="36"/>
    </row>
    <row r="232" spans="1:35" x14ac:dyDescent="0.25">
      <c r="A232" s="31">
        <v>1</v>
      </c>
      <c r="B232" s="75">
        <v>9597.4</v>
      </c>
      <c r="C232" s="33">
        <v>2.39</v>
      </c>
      <c r="D232" s="33">
        <v>10.3</v>
      </c>
      <c r="E232" s="33">
        <v>3.25</v>
      </c>
      <c r="F232" s="35">
        <v>0.77</v>
      </c>
      <c r="G232" s="35">
        <v>1.33</v>
      </c>
      <c r="H232" s="35"/>
      <c r="I232" s="51">
        <v>185998</v>
      </c>
      <c r="J232" s="41">
        <f t="shared" ref="J232:J237" si="248">I232-K232-L232-M232-N232</f>
        <v>35798.712</v>
      </c>
      <c r="K232" s="41">
        <f>B232*D232</f>
        <v>98853.22</v>
      </c>
      <c r="L232" s="41">
        <f>E232*B232</f>
        <v>31191.55</v>
      </c>
      <c r="M232" s="41">
        <f>F232*B232</f>
        <v>7389.9979999999996</v>
      </c>
      <c r="N232" s="41">
        <v>12764.52</v>
      </c>
      <c r="O232" s="41"/>
      <c r="P232" s="144">
        <f>R232/I232</f>
        <v>0.86575054570479248</v>
      </c>
      <c r="Q232" s="40">
        <f>J232+K232+L232+M232+N232+O232</f>
        <v>185997.99999999997</v>
      </c>
      <c r="R232" s="51">
        <v>161027.87</v>
      </c>
      <c r="S232" s="41">
        <f>R232-T232-U232-V232-W232-X232</f>
        <v>31095.964605188448</v>
      </c>
      <c r="T232" s="41">
        <f>P232*K232</f>
        <v>85582.229159675902</v>
      </c>
      <c r="U232" s="41">
        <f>L232*P232</f>
        <v>27004.101433878321</v>
      </c>
      <c r="V232" s="41">
        <f t="shared" ref="V232:V243" si="249">P232*M232</f>
        <v>6397.8948012573246</v>
      </c>
      <c r="W232" s="51">
        <v>10947.68</v>
      </c>
      <c r="X232" s="51"/>
      <c r="Y232" s="41"/>
      <c r="Z232" s="40">
        <f>S232+T232+U232+V232+W232+X232</f>
        <v>161027.87</v>
      </c>
      <c r="AA232" s="54">
        <f t="shared" ref="AA232:AA243" si="250">Z232-AF232-AE232-AD232-AC232-AB232</f>
        <v>30103.86140644578</v>
      </c>
      <c r="AB232" s="54">
        <f t="shared" ref="AB232:AB243" si="251">T232</f>
        <v>85582.229159675902</v>
      </c>
      <c r="AC232" s="54">
        <f t="shared" ref="AC232:AC243" si="252">U232</f>
        <v>27004.101433878321</v>
      </c>
      <c r="AD232" s="54">
        <f t="shared" ref="AD232:AD243" si="253">M232</f>
        <v>7389.9979999999996</v>
      </c>
      <c r="AE232" s="54">
        <f t="shared" ref="AE232:AE243" si="254">W232</f>
        <v>10947.68</v>
      </c>
      <c r="AF232" s="54">
        <f t="shared" ref="AF232:AF243" si="255">X232</f>
        <v>0</v>
      </c>
      <c r="AG232" s="54"/>
      <c r="AH232" s="42">
        <f t="shared" ref="AH232:AH243" si="256">SUM(AA232:AG232)</f>
        <v>161027.87</v>
      </c>
      <c r="AI232" s="56">
        <f t="shared" ref="AI232:AI243" si="257">I232-Z232</f>
        <v>24970.130000000005</v>
      </c>
    </row>
    <row r="233" spans="1:35" x14ac:dyDescent="0.25">
      <c r="A233" s="31">
        <v>2</v>
      </c>
      <c r="B233" s="75">
        <v>7617.2</v>
      </c>
      <c r="C233" s="33">
        <v>2.35</v>
      </c>
      <c r="D233" s="33">
        <v>9.4600000000000009</v>
      </c>
      <c r="E233" s="33">
        <v>3.58</v>
      </c>
      <c r="F233" s="35">
        <v>0.77</v>
      </c>
      <c r="G233" s="35">
        <v>1.33</v>
      </c>
      <c r="H233" s="35"/>
      <c r="I233" s="51">
        <v>141070.57999999999</v>
      </c>
      <c r="J233" s="41">
        <f t="shared" si="248"/>
        <v>25746.117999999988</v>
      </c>
      <c r="K233" s="41">
        <f t="shared" ref="K233:K243" si="258">B233*D233</f>
        <v>72058.712</v>
      </c>
      <c r="L233" s="41">
        <f t="shared" ref="L233:L243" si="259">E233*B233</f>
        <v>27269.576000000001</v>
      </c>
      <c r="M233" s="41">
        <f t="shared" ref="M233:M243" si="260">F233*B233</f>
        <v>5865.2439999999997</v>
      </c>
      <c r="N233" s="41">
        <v>10130.93</v>
      </c>
      <c r="O233" s="41"/>
      <c r="P233" s="144">
        <f t="shared" ref="P233:P243" si="261">R233/I233</f>
        <v>0.84430141281052373</v>
      </c>
      <c r="Q233" s="40">
        <f t="shared" ref="Q233:Q296" si="262">J233+K233+L233+M233+N233+O233</f>
        <v>141070.57999999999</v>
      </c>
      <c r="R233" s="51">
        <v>119106.09</v>
      </c>
      <c r="S233" s="41">
        <f t="shared" ref="S233:S243" si="263">R233-T233-U233-V233-W233-X233</f>
        <v>21689.792313870963</v>
      </c>
      <c r="T233" s="41">
        <f t="shared" ref="T233:T243" si="264">P233*K233</f>
        <v>60839.27234690664</v>
      </c>
      <c r="U233" s="41">
        <f t="shared" ref="U233:U243" si="265">L233*P233</f>
        <v>23023.741543543951</v>
      </c>
      <c r="V233" s="41">
        <f t="shared" si="249"/>
        <v>4952.0337956784469</v>
      </c>
      <c r="W233" s="51">
        <v>8601.25</v>
      </c>
      <c r="X233" s="51"/>
      <c r="Y233" s="41"/>
      <c r="Z233" s="40">
        <f t="shared" ref="Z233:Z294" si="266">S233+T233+U233+V233+W233+X233</f>
        <v>119106.09</v>
      </c>
      <c r="AA233" s="54">
        <f t="shared" si="250"/>
        <v>20776.582109549403</v>
      </c>
      <c r="AB233" s="54">
        <f t="shared" si="251"/>
        <v>60839.27234690664</v>
      </c>
      <c r="AC233" s="54">
        <f t="shared" si="252"/>
        <v>23023.741543543951</v>
      </c>
      <c r="AD233" s="54">
        <f t="shared" si="253"/>
        <v>5865.2439999999997</v>
      </c>
      <c r="AE233" s="54">
        <f t="shared" si="254"/>
        <v>8601.25</v>
      </c>
      <c r="AF233" s="54">
        <f t="shared" si="255"/>
        <v>0</v>
      </c>
      <c r="AG233" s="54"/>
      <c r="AH233" s="42">
        <f t="shared" si="256"/>
        <v>119106.09</v>
      </c>
      <c r="AI233" s="56">
        <f t="shared" si="257"/>
        <v>21964.489999999991</v>
      </c>
    </row>
    <row r="234" spans="1:35" x14ac:dyDescent="0.25">
      <c r="A234" s="31">
        <v>5</v>
      </c>
      <c r="B234" s="75">
        <v>7603.1</v>
      </c>
      <c r="C234" s="33">
        <v>2.37</v>
      </c>
      <c r="D234" s="33">
        <v>10.16</v>
      </c>
      <c r="E234" s="33">
        <v>3.02</v>
      </c>
      <c r="F234" s="35">
        <v>0.77</v>
      </c>
      <c r="G234" s="35">
        <v>1.33</v>
      </c>
      <c r="H234" s="35"/>
      <c r="I234" s="51">
        <v>141418.48000000001</v>
      </c>
      <c r="J234" s="41">
        <f t="shared" si="248"/>
        <v>25242.965000000007</v>
      </c>
      <c r="K234" s="41">
        <f t="shared" si="258"/>
        <v>77247.495999999999</v>
      </c>
      <c r="L234" s="41">
        <f t="shared" si="259"/>
        <v>22961.362000000001</v>
      </c>
      <c r="M234" s="41">
        <f t="shared" si="260"/>
        <v>5854.3870000000006</v>
      </c>
      <c r="N234" s="41">
        <v>10112.27</v>
      </c>
      <c r="O234" s="41"/>
      <c r="P234" s="144">
        <f t="shared" si="261"/>
        <v>0.6522335694740885</v>
      </c>
      <c r="Q234" s="40">
        <f t="shared" si="262"/>
        <v>141418.47999999998</v>
      </c>
      <c r="R234" s="51">
        <v>92237.88</v>
      </c>
      <c r="S234" s="41">
        <f t="shared" si="263"/>
        <v>16354.441123645232</v>
      </c>
      <c r="T234" s="41">
        <f t="shared" si="264"/>
        <v>50383.410049015372</v>
      </c>
      <c r="U234" s="41">
        <f t="shared" si="265"/>
        <v>14976.171097246697</v>
      </c>
      <c r="V234" s="41">
        <f t="shared" si="249"/>
        <v>3818.427730092701</v>
      </c>
      <c r="W234" s="51">
        <v>6705.43</v>
      </c>
      <c r="X234" s="51"/>
      <c r="Y234" s="41"/>
      <c r="Z234" s="40">
        <f t="shared" si="266"/>
        <v>92237.88</v>
      </c>
      <c r="AA234" s="54">
        <f t="shared" si="250"/>
        <v>14318.48185373794</v>
      </c>
      <c r="AB234" s="54">
        <f t="shared" si="251"/>
        <v>50383.410049015372</v>
      </c>
      <c r="AC234" s="54">
        <f t="shared" si="252"/>
        <v>14976.171097246697</v>
      </c>
      <c r="AD234" s="54">
        <f t="shared" si="253"/>
        <v>5854.3870000000006</v>
      </c>
      <c r="AE234" s="54">
        <f t="shared" si="254"/>
        <v>6705.43</v>
      </c>
      <c r="AF234" s="54">
        <f t="shared" si="255"/>
        <v>0</v>
      </c>
      <c r="AG234" s="54"/>
      <c r="AH234" s="42">
        <f t="shared" si="256"/>
        <v>92237.88</v>
      </c>
      <c r="AI234" s="56">
        <f t="shared" si="257"/>
        <v>49180.600000000006</v>
      </c>
    </row>
    <row r="235" spans="1:35" x14ac:dyDescent="0.25">
      <c r="A235" s="31" t="s">
        <v>59</v>
      </c>
      <c r="B235" s="75">
        <v>9017.7999999999993</v>
      </c>
      <c r="C235" s="33">
        <v>2.37</v>
      </c>
      <c r="D235" s="33">
        <v>10.54</v>
      </c>
      <c r="E235" s="33">
        <v>2.89</v>
      </c>
      <c r="F235" s="35">
        <v>0.77</v>
      </c>
      <c r="G235" s="35">
        <v>1.33</v>
      </c>
      <c r="H235" s="35"/>
      <c r="I235" s="51">
        <v>170256.02</v>
      </c>
      <c r="J235" s="41">
        <f t="shared" si="248"/>
        <v>30209.510000000017</v>
      </c>
      <c r="K235" s="41">
        <f t="shared" si="258"/>
        <v>95047.611999999979</v>
      </c>
      <c r="L235" s="41">
        <f t="shared" si="259"/>
        <v>26061.441999999999</v>
      </c>
      <c r="M235" s="41">
        <f t="shared" si="260"/>
        <v>6943.7059999999992</v>
      </c>
      <c r="N235" s="41">
        <v>11993.75</v>
      </c>
      <c r="O235" s="41"/>
      <c r="P235" s="144">
        <f t="shared" si="261"/>
        <v>1.0005021261509579</v>
      </c>
      <c r="Q235" s="40">
        <f t="shared" si="262"/>
        <v>170256.02000000002</v>
      </c>
      <c r="R235" s="51">
        <v>170341.51</v>
      </c>
      <c r="S235" s="41">
        <f t="shared" si="263"/>
        <v>30515.4613605017</v>
      </c>
      <c r="T235" s="41">
        <f t="shared" si="264"/>
        <v>95095.337891571282</v>
      </c>
      <c r="U235" s="41">
        <f t="shared" si="265"/>
        <v>26074.528131559873</v>
      </c>
      <c r="V235" s="41">
        <f t="shared" si="249"/>
        <v>6947.1926163671624</v>
      </c>
      <c r="W235" s="51">
        <v>11708.99</v>
      </c>
      <c r="X235" s="51"/>
      <c r="Y235" s="41"/>
      <c r="Z235" s="40">
        <f t="shared" si="266"/>
        <v>170341.51</v>
      </c>
      <c r="AA235" s="54">
        <f t="shared" si="250"/>
        <v>30518.947976868862</v>
      </c>
      <c r="AB235" s="54">
        <f t="shared" si="251"/>
        <v>95095.337891571282</v>
      </c>
      <c r="AC235" s="54">
        <f t="shared" si="252"/>
        <v>26074.528131559873</v>
      </c>
      <c r="AD235" s="54">
        <f t="shared" si="253"/>
        <v>6943.7059999999992</v>
      </c>
      <c r="AE235" s="54">
        <f t="shared" si="254"/>
        <v>11708.99</v>
      </c>
      <c r="AF235" s="54">
        <f t="shared" si="255"/>
        <v>0</v>
      </c>
      <c r="AG235" s="54"/>
      <c r="AH235" s="42">
        <f t="shared" si="256"/>
        <v>170341.51</v>
      </c>
      <c r="AI235" s="56">
        <f t="shared" si="257"/>
        <v>-85.490000000019791</v>
      </c>
    </row>
    <row r="236" spans="1:35" x14ac:dyDescent="0.25">
      <c r="A236" s="31" t="s">
        <v>36</v>
      </c>
      <c r="B236" s="75">
        <v>2970.7</v>
      </c>
      <c r="C236" s="33">
        <v>2.35</v>
      </c>
      <c r="D236" s="33">
        <v>10.24</v>
      </c>
      <c r="E236" s="33">
        <v>2.94</v>
      </c>
      <c r="F236" s="35">
        <v>0.77</v>
      </c>
      <c r="G236" s="35">
        <v>1.33</v>
      </c>
      <c r="H236" s="35"/>
      <c r="I236" s="51">
        <v>54482.84</v>
      </c>
      <c r="J236" s="41">
        <f t="shared" si="248"/>
        <v>9090.5149999999994</v>
      </c>
      <c r="K236" s="41">
        <f t="shared" si="258"/>
        <v>30419.967999999997</v>
      </c>
      <c r="L236" s="41">
        <f t="shared" si="259"/>
        <v>8733.8580000000002</v>
      </c>
      <c r="M236" s="41">
        <f t="shared" si="260"/>
        <v>2287.4389999999999</v>
      </c>
      <c r="N236" s="41">
        <v>3951.06</v>
      </c>
      <c r="O236" s="41"/>
      <c r="P236" s="144">
        <f t="shared" si="261"/>
        <v>0.90313647379615314</v>
      </c>
      <c r="Q236" s="40">
        <f t="shared" si="262"/>
        <v>54482.839999999989</v>
      </c>
      <c r="R236" s="51">
        <v>49205.440000000002</v>
      </c>
      <c r="S236" s="41">
        <f t="shared" si="263"/>
        <v>7995.1720582480684</v>
      </c>
      <c r="T236" s="41">
        <f t="shared" si="264"/>
        <v>27473.382632511813</v>
      </c>
      <c r="U236" s="41">
        <f t="shared" si="265"/>
        <v>7887.8657167563224</v>
      </c>
      <c r="V236" s="41">
        <f t="shared" si="249"/>
        <v>2065.8695924837984</v>
      </c>
      <c r="W236" s="51">
        <v>3783.15</v>
      </c>
      <c r="X236" s="51"/>
      <c r="Y236" s="41"/>
      <c r="Z236" s="40">
        <f t="shared" si="266"/>
        <v>49205.440000000002</v>
      </c>
      <c r="AA236" s="54">
        <f t="shared" si="250"/>
        <v>7773.6026507318675</v>
      </c>
      <c r="AB236" s="54">
        <f t="shared" si="251"/>
        <v>27473.382632511813</v>
      </c>
      <c r="AC236" s="54">
        <f t="shared" si="252"/>
        <v>7887.8657167563224</v>
      </c>
      <c r="AD236" s="54">
        <f t="shared" si="253"/>
        <v>2287.4389999999999</v>
      </c>
      <c r="AE236" s="54">
        <f t="shared" si="254"/>
        <v>3783.15</v>
      </c>
      <c r="AF236" s="54">
        <f t="shared" si="255"/>
        <v>0</v>
      </c>
      <c r="AG236" s="54"/>
      <c r="AH236" s="42">
        <f t="shared" si="256"/>
        <v>49205.440000000002</v>
      </c>
      <c r="AI236" s="56">
        <f t="shared" si="257"/>
        <v>5277.3999999999942</v>
      </c>
    </row>
    <row r="237" spans="1:35" x14ac:dyDescent="0.25">
      <c r="A237" s="31">
        <v>8</v>
      </c>
      <c r="B237" s="75">
        <v>11006.5</v>
      </c>
      <c r="C237" s="33">
        <v>2.36</v>
      </c>
      <c r="D237" s="33">
        <v>10.4</v>
      </c>
      <c r="E237" s="33">
        <v>2.6</v>
      </c>
      <c r="F237" s="35">
        <v>0.77</v>
      </c>
      <c r="G237" s="35">
        <v>1.33</v>
      </c>
      <c r="H237" s="35"/>
      <c r="I237" s="51">
        <v>203840.57</v>
      </c>
      <c r="J237" s="41">
        <f t="shared" si="248"/>
        <v>37642.375</v>
      </c>
      <c r="K237" s="41">
        <f t="shared" si="258"/>
        <v>114467.6</v>
      </c>
      <c r="L237" s="41">
        <f t="shared" si="259"/>
        <v>28616.9</v>
      </c>
      <c r="M237" s="41">
        <f t="shared" si="260"/>
        <v>8475.005000000001</v>
      </c>
      <c r="N237" s="41">
        <v>14638.69</v>
      </c>
      <c r="O237" s="41"/>
      <c r="P237" s="144">
        <f t="shared" si="261"/>
        <v>0.92684989057870071</v>
      </c>
      <c r="Q237" s="40">
        <f t="shared" si="262"/>
        <v>203840.57</v>
      </c>
      <c r="R237" s="51">
        <v>188929.61</v>
      </c>
      <c r="S237" s="41">
        <f t="shared" si="263"/>
        <v>34926.059374587945</v>
      </c>
      <c r="T237" s="41">
        <f t="shared" si="264"/>
        <v>106094.28253480648</v>
      </c>
      <c r="U237" s="41">
        <f t="shared" si="265"/>
        <v>26523.57063370162</v>
      </c>
      <c r="V237" s="41">
        <f t="shared" si="249"/>
        <v>7855.0574569039427</v>
      </c>
      <c r="W237" s="51">
        <v>13530.64</v>
      </c>
      <c r="X237" s="51"/>
      <c r="Y237" s="41"/>
      <c r="Z237" s="40">
        <f t="shared" si="266"/>
        <v>188929.61</v>
      </c>
      <c r="AA237" s="54">
        <f t="shared" si="250"/>
        <v>34306.111831491857</v>
      </c>
      <c r="AB237" s="54">
        <f t="shared" si="251"/>
        <v>106094.28253480648</v>
      </c>
      <c r="AC237" s="54">
        <f t="shared" si="252"/>
        <v>26523.57063370162</v>
      </c>
      <c r="AD237" s="54">
        <f t="shared" si="253"/>
        <v>8475.005000000001</v>
      </c>
      <c r="AE237" s="54">
        <f t="shared" si="254"/>
        <v>13530.64</v>
      </c>
      <c r="AF237" s="54">
        <f t="shared" si="255"/>
        <v>0</v>
      </c>
      <c r="AG237" s="54"/>
      <c r="AH237" s="42">
        <f t="shared" si="256"/>
        <v>188929.61</v>
      </c>
      <c r="AI237" s="56">
        <f t="shared" si="257"/>
        <v>14910.960000000021</v>
      </c>
    </row>
    <row r="238" spans="1:35" x14ac:dyDescent="0.25">
      <c r="A238" s="31">
        <v>9</v>
      </c>
      <c r="B238" s="75">
        <v>4225.3999999999996</v>
      </c>
      <c r="C238" s="33">
        <v>2.64</v>
      </c>
      <c r="D238" s="33">
        <v>9.84</v>
      </c>
      <c r="E238" s="33">
        <v>3.97</v>
      </c>
      <c r="F238" s="35">
        <v>0.77</v>
      </c>
      <c r="G238" s="35">
        <v>1.33</v>
      </c>
      <c r="H238" s="35">
        <v>5.51</v>
      </c>
      <c r="I238" s="51">
        <v>108384.72</v>
      </c>
      <c r="J238" s="41">
        <f>I238-K238-L238-M238-N238-O238</f>
        <v>17876.568000000014</v>
      </c>
      <c r="K238" s="41">
        <f t="shared" si="258"/>
        <v>41577.935999999994</v>
      </c>
      <c r="L238" s="41">
        <f t="shared" si="259"/>
        <v>16774.838</v>
      </c>
      <c r="M238" s="41">
        <f t="shared" si="260"/>
        <v>3253.558</v>
      </c>
      <c r="N238" s="41">
        <v>5619.85</v>
      </c>
      <c r="O238" s="41">
        <v>23281.97</v>
      </c>
      <c r="P238" s="144">
        <f t="shared" si="261"/>
        <v>1.0513169199496017</v>
      </c>
      <c r="Q238" s="40">
        <f t="shared" si="262"/>
        <v>108384.72000000002</v>
      </c>
      <c r="R238" s="51">
        <v>113946.69</v>
      </c>
      <c r="S238" s="41">
        <f t="shared" si="263"/>
        <v>18474.070792367427</v>
      </c>
      <c r="T238" s="41">
        <f t="shared" si="264"/>
        <v>43711.587613381656</v>
      </c>
      <c r="U238" s="41">
        <f t="shared" si="265"/>
        <v>17635.671018813537</v>
      </c>
      <c r="V238" s="41">
        <f t="shared" si="249"/>
        <v>3420.5205754373865</v>
      </c>
      <c r="W238" s="51">
        <v>5958.76</v>
      </c>
      <c r="X238" s="51">
        <v>24746.080000000002</v>
      </c>
      <c r="Y238" s="41"/>
      <c r="Z238" s="40">
        <f t="shared" si="266"/>
        <v>113946.69</v>
      </c>
      <c r="AA238" s="54">
        <f t="shared" si="250"/>
        <v>18641.033367804812</v>
      </c>
      <c r="AB238" s="54">
        <f t="shared" si="251"/>
        <v>43711.587613381656</v>
      </c>
      <c r="AC238" s="54">
        <f t="shared" si="252"/>
        <v>17635.671018813537</v>
      </c>
      <c r="AD238" s="54">
        <f t="shared" si="253"/>
        <v>3253.558</v>
      </c>
      <c r="AE238" s="54">
        <f t="shared" si="254"/>
        <v>5958.76</v>
      </c>
      <c r="AF238" s="54">
        <f t="shared" si="255"/>
        <v>24746.080000000002</v>
      </c>
      <c r="AG238" s="54"/>
      <c r="AH238" s="42">
        <f t="shared" si="256"/>
        <v>113946.69</v>
      </c>
      <c r="AI238" s="56">
        <f t="shared" si="257"/>
        <v>-5561.9700000000012</v>
      </c>
    </row>
    <row r="239" spans="1:35" x14ac:dyDescent="0.25">
      <c r="A239" s="31">
        <v>10</v>
      </c>
      <c r="B239" s="75">
        <v>4147.5</v>
      </c>
      <c r="C239" s="33">
        <v>2.72</v>
      </c>
      <c r="D239" s="33">
        <v>11.17</v>
      </c>
      <c r="E239" s="33">
        <v>4.38</v>
      </c>
      <c r="F239" s="35">
        <v>0.77</v>
      </c>
      <c r="G239" s="35">
        <v>1.33</v>
      </c>
      <c r="H239" s="35">
        <v>5.51</v>
      </c>
      <c r="I239" s="51">
        <v>114831.62</v>
      </c>
      <c r="J239" s="41">
        <f>I239-K239-L239-M239-N239-O239</f>
        <v>18775.209999999995</v>
      </c>
      <c r="K239" s="41">
        <f t="shared" si="258"/>
        <v>46327.574999999997</v>
      </c>
      <c r="L239" s="41">
        <f t="shared" si="259"/>
        <v>18166.05</v>
      </c>
      <c r="M239" s="41">
        <f t="shared" si="260"/>
        <v>3193.5750000000003</v>
      </c>
      <c r="N239" s="41">
        <v>5516.3</v>
      </c>
      <c r="O239" s="41">
        <v>22852.91</v>
      </c>
      <c r="P239" s="144">
        <f t="shared" si="261"/>
        <v>0.85318930447902763</v>
      </c>
      <c r="Q239" s="40">
        <f t="shared" si="262"/>
        <v>114831.62</v>
      </c>
      <c r="R239" s="51">
        <v>97973.11</v>
      </c>
      <c r="S239" s="41">
        <f t="shared" si="263"/>
        <v>15631.434909867163</v>
      </c>
      <c r="T239" s="41">
        <f t="shared" si="264"/>
        <v>39526.191492449987</v>
      </c>
      <c r="U239" s="41">
        <f t="shared" si="265"/>
        <v>15499.07956463124</v>
      </c>
      <c r="V239" s="41">
        <f t="shared" si="249"/>
        <v>2724.7240330516111</v>
      </c>
      <c r="W239" s="51">
        <v>4798.5600000000004</v>
      </c>
      <c r="X239" s="51">
        <v>19793.12</v>
      </c>
      <c r="Y239" s="41"/>
      <c r="Z239" s="40">
        <f t="shared" si="266"/>
        <v>97973.109999999986</v>
      </c>
      <c r="AA239" s="54">
        <f t="shared" si="250"/>
        <v>15162.583942918769</v>
      </c>
      <c r="AB239" s="54">
        <f t="shared" si="251"/>
        <v>39526.191492449987</v>
      </c>
      <c r="AC239" s="54">
        <f t="shared" si="252"/>
        <v>15499.07956463124</v>
      </c>
      <c r="AD239" s="54">
        <f t="shared" si="253"/>
        <v>3193.5750000000003</v>
      </c>
      <c r="AE239" s="54">
        <f t="shared" si="254"/>
        <v>4798.5600000000004</v>
      </c>
      <c r="AF239" s="54">
        <f t="shared" si="255"/>
        <v>19793.12</v>
      </c>
      <c r="AG239" s="54"/>
      <c r="AH239" s="42">
        <f t="shared" si="256"/>
        <v>97973.109999999986</v>
      </c>
      <c r="AI239" s="56">
        <f t="shared" si="257"/>
        <v>16858.510000000009</v>
      </c>
    </row>
    <row r="240" spans="1:35" x14ac:dyDescent="0.25">
      <c r="A240" s="31">
        <v>11</v>
      </c>
      <c r="B240" s="75">
        <v>4203.1000000000004</v>
      </c>
      <c r="C240" s="33">
        <v>2.69</v>
      </c>
      <c r="D240" s="33">
        <v>10.81</v>
      </c>
      <c r="E240" s="33">
        <v>4.09</v>
      </c>
      <c r="F240" s="35">
        <v>0.77</v>
      </c>
      <c r="G240" s="35">
        <v>1.33</v>
      </c>
      <c r="H240" s="35">
        <v>5.51</v>
      </c>
      <c r="I240" s="51">
        <v>113218.05</v>
      </c>
      <c r="J240" s="41">
        <f>I240-K240-L240-M240-N240-O240</f>
        <v>18605.972999999984</v>
      </c>
      <c r="K240" s="41">
        <f t="shared" si="258"/>
        <v>45435.511000000006</v>
      </c>
      <c r="L240" s="41">
        <f t="shared" si="259"/>
        <v>17190.679</v>
      </c>
      <c r="M240" s="41">
        <f t="shared" si="260"/>
        <v>3236.3870000000002</v>
      </c>
      <c r="N240" s="41">
        <v>5590.35</v>
      </c>
      <c r="O240" s="41">
        <v>23159.15</v>
      </c>
      <c r="P240" s="144">
        <f t="shared" si="261"/>
        <v>0.98878933173641481</v>
      </c>
      <c r="Q240" s="40">
        <f t="shared" si="262"/>
        <v>113218.04999999999</v>
      </c>
      <c r="R240" s="51">
        <v>111948.8</v>
      </c>
      <c r="S240" s="41">
        <f t="shared" si="263"/>
        <v>17116.146501731833</v>
      </c>
      <c r="T240" s="41">
        <f t="shared" si="264"/>
        <v>44926.148558792527</v>
      </c>
      <c r="U240" s="41">
        <f t="shared" si="265"/>
        <v>16997.96000050522</v>
      </c>
      <c r="V240" s="41">
        <f t="shared" si="249"/>
        <v>3200.1049389704203</v>
      </c>
      <c r="W240" s="51">
        <v>6045.01</v>
      </c>
      <c r="X240" s="51">
        <v>23663.43</v>
      </c>
      <c r="Y240" s="41"/>
      <c r="Z240" s="40">
        <f t="shared" si="266"/>
        <v>111948.79999999999</v>
      </c>
      <c r="AA240" s="54">
        <f t="shared" si="250"/>
        <v>17079.864440702251</v>
      </c>
      <c r="AB240" s="54">
        <f t="shared" si="251"/>
        <v>44926.148558792527</v>
      </c>
      <c r="AC240" s="54">
        <f t="shared" si="252"/>
        <v>16997.96000050522</v>
      </c>
      <c r="AD240" s="54">
        <f t="shared" si="253"/>
        <v>3236.3870000000002</v>
      </c>
      <c r="AE240" s="54">
        <f t="shared" si="254"/>
        <v>6045.01</v>
      </c>
      <c r="AF240" s="54">
        <f t="shared" si="255"/>
        <v>23663.43</v>
      </c>
      <c r="AG240" s="54"/>
      <c r="AH240" s="42">
        <f t="shared" si="256"/>
        <v>111948.79999999999</v>
      </c>
      <c r="AI240" s="56">
        <f t="shared" si="257"/>
        <v>1269.2500000000146</v>
      </c>
    </row>
    <row r="241" spans="1:35" x14ac:dyDescent="0.25">
      <c r="A241" s="31">
        <v>12</v>
      </c>
      <c r="B241" s="75">
        <v>8010.6</v>
      </c>
      <c r="C241" s="33">
        <v>2.35</v>
      </c>
      <c r="D241" s="33">
        <v>9.5299999999999994</v>
      </c>
      <c r="E241" s="33">
        <v>3.36</v>
      </c>
      <c r="F241" s="35">
        <v>0.77</v>
      </c>
      <c r="G241" s="35">
        <v>1.33</v>
      </c>
      <c r="H241" s="35"/>
      <c r="I241" s="51">
        <v>146274.16</v>
      </c>
      <c r="J241" s="41">
        <f>I241-K241-L241-M241-N241</f>
        <v>26195.154000000002</v>
      </c>
      <c r="K241" s="41">
        <f t="shared" si="258"/>
        <v>76341.017999999996</v>
      </c>
      <c r="L241" s="41">
        <f t="shared" si="259"/>
        <v>26915.616000000002</v>
      </c>
      <c r="M241" s="41">
        <f t="shared" si="260"/>
        <v>6168.1620000000003</v>
      </c>
      <c r="N241" s="41">
        <v>10654.21</v>
      </c>
      <c r="O241" s="41"/>
      <c r="P241" s="144">
        <f t="shared" si="261"/>
        <v>0.98334189716078357</v>
      </c>
      <c r="Q241" s="40">
        <f t="shared" si="262"/>
        <v>146274.16</v>
      </c>
      <c r="R241" s="51">
        <v>143837.51</v>
      </c>
      <c r="S241" s="41">
        <f t="shared" si="263"/>
        <v>25444.743504928294</v>
      </c>
      <c r="T241" s="41">
        <f t="shared" si="264"/>
        <v>75069.32147130552</v>
      </c>
      <c r="U241" s="41">
        <f t="shared" si="265"/>
        <v>26467.252900691143</v>
      </c>
      <c r="V241" s="41">
        <f t="shared" si="249"/>
        <v>6065.4121230750534</v>
      </c>
      <c r="W241" s="51">
        <v>10790.78</v>
      </c>
      <c r="X241" s="51"/>
      <c r="Y241" s="41"/>
      <c r="Z241" s="40">
        <f t="shared" si="266"/>
        <v>143837.51</v>
      </c>
      <c r="AA241" s="54">
        <f t="shared" si="250"/>
        <v>25341.993628003358</v>
      </c>
      <c r="AB241" s="54">
        <f t="shared" si="251"/>
        <v>75069.32147130552</v>
      </c>
      <c r="AC241" s="54">
        <f t="shared" si="252"/>
        <v>26467.252900691143</v>
      </c>
      <c r="AD241" s="54">
        <f t="shared" si="253"/>
        <v>6168.1620000000003</v>
      </c>
      <c r="AE241" s="54">
        <f t="shared" si="254"/>
        <v>10790.78</v>
      </c>
      <c r="AF241" s="54">
        <f t="shared" si="255"/>
        <v>0</v>
      </c>
      <c r="AG241" s="54"/>
      <c r="AH241" s="42">
        <f t="shared" si="256"/>
        <v>143837.51000000004</v>
      </c>
      <c r="AI241" s="56">
        <f t="shared" si="257"/>
        <v>2436.6499999999942</v>
      </c>
    </row>
    <row r="242" spans="1:35" x14ac:dyDescent="0.25">
      <c r="A242" s="31">
        <v>16</v>
      </c>
      <c r="B242" s="75">
        <v>7003.3</v>
      </c>
      <c r="C242" s="33">
        <v>2.58</v>
      </c>
      <c r="D242" s="33">
        <v>10.53</v>
      </c>
      <c r="E242" s="33">
        <v>2.87</v>
      </c>
      <c r="F242" s="35">
        <v>0.77</v>
      </c>
      <c r="G242" s="35">
        <v>1.33</v>
      </c>
      <c r="H242" s="35"/>
      <c r="I242" s="51">
        <v>132642.65</v>
      </c>
      <c r="J242" s="41">
        <f>I242-K242-L242-M242-N242</f>
        <v>24091.488999999994</v>
      </c>
      <c r="K242" s="41">
        <f t="shared" si="258"/>
        <v>73744.748999999996</v>
      </c>
      <c r="L242" s="41">
        <f t="shared" si="259"/>
        <v>20099.471000000001</v>
      </c>
      <c r="M242" s="41">
        <f t="shared" si="260"/>
        <v>5392.5410000000002</v>
      </c>
      <c r="N242" s="41">
        <v>9314.4</v>
      </c>
      <c r="O242" s="41"/>
      <c r="P242" s="144">
        <f t="shared" si="261"/>
        <v>0.94531939764472439</v>
      </c>
      <c r="Q242" s="40">
        <f t="shared" si="262"/>
        <v>132642.65</v>
      </c>
      <c r="R242" s="51">
        <v>125389.67</v>
      </c>
      <c r="S242" s="41">
        <f t="shared" si="263"/>
        <v>22723.084867266516</v>
      </c>
      <c r="T242" s="41">
        <f t="shared" si="264"/>
        <v>69712.341704141392</v>
      </c>
      <c r="U242" s="41">
        <f t="shared" si="265"/>
        <v>19000.419818697606</v>
      </c>
      <c r="V242" s="41">
        <f t="shared" si="249"/>
        <v>5097.6736098944803</v>
      </c>
      <c r="W242" s="51">
        <v>8856.15</v>
      </c>
      <c r="X242" s="51"/>
      <c r="Y242" s="41"/>
      <c r="Z242" s="40">
        <f t="shared" si="266"/>
        <v>125389.67</v>
      </c>
      <c r="AA242" s="54">
        <f t="shared" si="250"/>
        <v>22428.217477161015</v>
      </c>
      <c r="AB242" s="54">
        <f t="shared" si="251"/>
        <v>69712.341704141392</v>
      </c>
      <c r="AC242" s="54">
        <f t="shared" si="252"/>
        <v>19000.419818697606</v>
      </c>
      <c r="AD242" s="54">
        <f t="shared" si="253"/>
        <v>5392.5410000000002</v>
      </c>
      <c r="AE242" s="54">
        <f t="shared" si="254"/>
        <v>8856.15</v>
      </c>
      <c r="AF242" s="54">
        <f t="shared" si="255"/>
        <v>0</v>
      </c>
      <c r="AG242" s="54"/>
      <c r="AH242" s="42">
        <f t="shared" si="256"/>
        <v>125389.67000000001</v>
      </c>
      <c r="AI242" s="56">
        <f t="shared" si="257"/>
        <v>7252.9799999999959</v>
      </c>
    </row>
    <row r="243" spans="1:35" x14ac:dyDescent="0.25">
      <c r="A243" s="31">
        <v>17</v>
      </c>
      <c r="B243" s="139">
        <v>1947.3</v>
      </c>
      <c r="C243" s="33">
        <v>2.44</v>
      </c>
      <c r="D243" s="33">
        <v>12.95</v>
      </c>
      <c r="E243" s="33">
        <v>2.79</v>
      </c>
      <c r="F243" s="35">
        <v>0.77</v>
      </c>
      <c r="G243" s="35"/>
      <c r="H243" s="35"/>
      <c r="I243" s="51">
        <v>38050.239999999998</v>
      </c>
      <c r="J243" s="41">
        <f>I243-K243-L243-M243-N243</f>
        <v>5900.3170000000018</v>
      </c>
      <c r="K243" s="41">
        <f t="shared" si="258"/>
        <v>25217.534999999996</v>
      </c>
      <c r="L243" s="41">
        <f t="shared" si="259"/>
        <v>5432.9669999999996</v>
      </c>
      <c r="M243" s="41">
        <f t="shared" si="260"/>
        <v>1499.421</v>
      </c>
      <c r="N243" s="41"/>
      <c r="O243" s="41"/>
      <c r="P243" s="144">
        <f t="shared" si="261"/>
        <v>0.61706916960313529</v>
      </c>
      <c r="Q243" s="40">
        <f t="shared" ref="Q243" si="267">I243</f>
        <v>38050.239999999998</v>
      </c>
      <c r="R243" s="51">
        <v>23479.63</v>
      </c>
      <c r="S243" s="41">
        <f t="shared" si="263"/>
        <v>3640.9037115852634</v>
      </c>
      <c r="T243" s="41">
        <f t="shared" si="264"/>
        <v>15560.963381887997</v>
      </c>
      <c r="U243" s="41">
        <f t="shared" si="265"/>
        <v>3352.5164351712369</v>
      </c>
      <c r="V243" s="41">
        <f t="shared" si="249"/>
        <v>925.24647135550276</v>
      </c>
      <c r="W243" s="51"/>
      <c r="X243" s="51"/>
      <c r="Y243" s="41"/>
      <c r="Z243" s="40">
        <f t="shared" ref="Z243" si="268">SUM(S243:Y243)</f>
        <v>23479.63</v>
      </c>
      <c r="AA243" s="54">
        <f t="shared" si="250"/>
        <v>3066.7291829407677</v>
      </c>
      <c r="AB243" s="54">
        <f t="shared" si="251"/>
        <v>15560.963381887997</v>
      </c>
      <c r="AC243" s="54">
        <f t="shared" si="252"/>
        <v>3352.5164351712369</v>
      </c>
      <c r="AD243" s="54">
        <f t="shared" si="253"/>
        <v>1499.421</v>
      </c>
      <c r="AE243" s="54">
        <f t="shared" si="254"/>
        <v>0</v>
      </c>
      <c r="AF243" s="54">
        <f t="shared" si="255"/>
        <v>0</v>
      </c>
      <c r="AG243" s="54"/>
      <c r="AH243" s="42">
        <f t="shared" si="256"/>
        <v>23479.63</v>
      </c>
      <c r="AI243" s="56">
        <f t="shared" si="257"/>
        <v>14570.609999999997</v>
      </c>
    </row>
    <row r="244" spans="1:35" x14ac:dyDescent="0.25">
      <c r="A244" s="32" t="s">
        <v>37</v>
      </c>
      <c r="B244" s="53">
        <f>SUM(B232:B243)</f>
        <v>77349.900000000009</v>
      </c>
      <c r="C244" s="33"/>
      <c r="D244" s="34"/>
      <c r="E244" s="34"/>
      <c r="F244" s="35"/>
      <c r="G244" s="35"/>
      <c r="H244" s="35"/>
      <c r="I244" s="43">
        <f>SUM(I232:I243)</f>
        <v>1550467.93</v>
      </c>
      <c r="J244" s="43">
        <f t="shared" ref="J244:O244" si="269">SUM(J232:J243)</f>
        <v>275174.90599999996</v>
      </c>
      <c r="K244" s="43">
        <f t="shared" si="269"/>
        <v>796738.93200000003</v>
      </c>
      <c r="L244" s="43">
        <f t="shared" si="269"/>
        <v>249414.30899999998</v>
      </c>
      <c r="M244" s="43">
        <f t="shared" si="269"/>
        <v>59559.422999999995</v>
      </c>
      <c r="N244" s="43">
        <f t="shared" si="269"/>
        <v>100286.33000000002</v>
      </c>
      <c r="O244" s="43">
        <f t="shared" si="269"/>
        <v>69294.03</v>
      </c>
      <c r="P244" s="144">
        <f>R244/I244</f>
        <v>0.90129165715797799</v>
      </c>
      <c r="Q244" s="40">
        <f t="shared" si="262"/>
        <v>1550467.93</v>
      </c>
      <c r="R244" s="43">
        <f>SUM(R232:R243)</f>
        <v>1397423.8099999998</v>
      </c>
      <c r="S244" s="43">
        <f t="shared" ref="S244:X244" si="270">SUM(S232:S243)</f>
        <v>245607.27512378886</v>
      </c>
      <c r="T244" s="43">
        <f t="shared" si="270"/>
        <v>713974.46883644664</v>
      </c>
      <c r="U244" s="43">
        <f t="shared" si="270"/>
        <v>224442.87829519677</v>
      </c>
      <c r="V244" s="43">
        <f t="shared" si="270"/>
        <v>53470.157744567834</v>
      </c>
      <c r="W244" s="43">
        <f t="shared" si="270"/>
        <v>91726.399999999994</v>
      </c>
      <c r="X244" s="43">
        <f t="shared" si="270"/>
        <v>68202.63</v>
      </c>
      <c r="Y244" s="41"/>
      <c r="Z244" s="40">
        <f t="shared" si="266"/>
        <v>1397423.81</v>
      </c>
      <c r="AA244" s="55">
        <f t="shared" ref="AA244:AF244" si="271">SUM(AA232:AA242)</f>
        <v>236451.2806854159</v>
      </c>
      <c r="AB244" s="55">
        <f t="shared" si="271"/>
        <v>698413.50545455865</v>
      </c>
      <c r="AC244" s="55">
        <f t="shared" si="271"/>
        <v>221090.36186002553</v>
      </c>
      <c r="AD244" s="55">
        <f t="shared" si="271"/>
        <v>58060.001999999993</v>
      </c>
      <c r="AE244" s="55">
        <f t="shared" si="271"/>
        <v>91726.399999999994</v>
      </c>
      <c r="AF244" s="55">
        <f t="shared" si="271"/>
        <v>68202.63</v>
      </c>
      <c r="AG244" s="54"/>
      <c r="AH244" s="42">
        <f>SUM(AH232:AH242)</f>
        <v>1373944.18</v>
      </c>
      <c r="AI244" s="56">
        <f>SUM(AI232:AI242)</f>
        <v>138473.51</v>
      </c>
    </row>
    <row r="245" spans="1:35" x14ac:dyDescent="0.25">
      <c r="A245" s="6" t="s">
        <v>56</v>
      </c>
      <c r="B245" s="37"/>
      <c r="C245" s="7"/>
      <c r="D245" s="24"/>
      <c r="E245" s="24"/>
      <c r="F245" s="24"/>
      <c r="G245" s="25"/>
      <c r="H245" s="25"/>
      <c r="I245" s="26"/>
      <c r="J245" s="26"/>
      <c r="K245" s="26"/>
      <c r="L245" s="26"/>
      <c r="M245" s="26"/>
      <c r="N245" s="26"/>
      <c r="O245" s="27"/>
      <c r="P245" s="144"/>
      <c r="Q245" s="40">
        <f t="shared" si="262"/>
        <v>0</v>
      </c>
      <c r="R245" s="26"/>
      <c r="S245" s="26"/>
      <c r="T245" s="26"/>
      <c r="U245" s="26"/>
      <c r="V245" s="26"/>
      <c r="W245" s="26"/>
      <c r="X245" s="27"/>
      <c r="Y245" s="27"/>
      <c r="Z245" s="40">
        <f t="shared" si="266"/>
        <v>0</v>
      </c>
      <c r="AA245" s="29"/>
      <c r="AB245" s="29"/>
      <c r="AC245" s="29"/>
      <c r="AD245" s="29"/>
      <c r="AE245" s="29"/>
      <c r="AF245" s="29"/>
      <c r="AG245" s="29"/>
      <c r="AH245" s="30"/>
      <c r="AI245" s="36"/>
    </row>
    <row r="246" spans="1:35" x14ac:dyDescent="0.25">
      <c r="A246" s="31">
        <v>1</v>
      </c>
      <c r="B246" s="38">
        <v>3665.5</v>
      </c>
      <c r="C246" s="33">
        <v>2.96</v>
      </c>
      <c r="D246" s="33">
        <v>12.5</v>
      </c>
      <c r="E246" s="33">
        <v>9.56</v>
      </c>
      <c r="F246" s="35">
        <v>0.77</v>
      </c>
      <c r="G246" s="35">
        <v>1.33</v>
      </c>
      <c r="H246" s="35"/>
      <c r="I246" s="51">
        <v>104356.78</v>
      </c>
      <c r="J246" s="41">
        <f>I246-K246-L246-M246-N246</f>
        <v>15798.314999999997</v>
      </c>
      <c r="K246" s="41">
        <f>B246*D246</f>
        <v>45818.75</v>
      </c>
      <c r="L246" s="41">
        <f>E246*B246</f>
        <v>35042.18</v>
      </c>
      <c r="M246" s="41">
        <f>F246*B246</f>
        <v>2822.4349999999999</v>
      </c>
      <c r="N246" s="41">
        <v>4875.1000000000004</v>
      </c>
      <c r="O246" s="41"/>
      <c r="P246" s="144">
        <f>R246/I246</f>
        <v>0.97520007803997022</v>
      </c>
      <c r="Q246" s="40">
        <f t="shared" si="262"/>
        <v>104356.78</v>
      </c>
      <c r="R246" s="51">
        <v>101768.74</v>
      </c>
      <c r="S246" s="41">
        <f>R246-T246-U246-V246-W246-X246</f>
        <v>15509.415921352691</v>
      </c>
      <c r="T246" s="41">
        <f>P246*K246</f>
        <v>44682.448575693888</v>
      </c>
      <c r="U246" s="41">
        <f>L246*P246</f>
        <v>34173.136670690685</v>
      </c>
      <c r="V246" s="41">
        <f t="shared" ref="V246:V261" si="272">P246*M246</f>
        <v>2752.4388322627433</v>
      </c>
      <c r="W246" s="51">
        <v>4651.3</v>
      </c>
      <c r="X246" s="51"/>
      <c r="Y246" s="41"/>
      <c r="Z246" s="40">
        <f t="shared" si="266"/>
        <v>101768.74000000002</v>
      </c>
      <c r="AA246" s="54">
        <f t="shared" ref="AA246:AA261" si="273">Z246-AF246-AE246-AD246-AC246-AB246</f>
        <v>15439.419753615446</v>
      </c>
      <c r="AB246" s="54">
        <f t="shared" ref="AB246:AB261" si="274">T246</f>
        <v>44682.448575693888</v>
      </c>
      <c r="AC246" s="54">
        <f t="shared" ref="AC246:AC261" si="275">U246</f>
        <v>34173.136670690685</v>
      </c>
      <c r="AD246" s="54">
        <f t="shared" ref="AD246:AD261" si="276">M246</f>
        <v>2822.4349999999999</v>
      </c>
      <c r="AE246" s="54">
        <f t="shared" ref="AE246:AE261" si="277">W246</f>
        <v>4651.3</v>
      </c>
      <c r="AF246" s="54">
        <f t="shared" ref="AF246:AF261" si="278">X246</f>
        <v>0</v>
      </c>
      <c r="AG246" s="54"/>
      <c r="AH246" s="42">
        <f t="shared" ref="AH246:AH261" si="279">SUM(AA246:AG246)</f>
        <v>101768.74000000002</v>
      </c>
      <c r="AI246" s="56">
        <f>I246-Z246</f>
        <v>2588.039999999979</v>
      </c>
    </row>
    <row r="247" spans="1:35" x14ac:dyDescent="0.25">
      <c r="A247" s="31">
        <v>2</v>
      </c>
      <c r="B247" s="38">
        <v>1470.6</v>
      </c>
      <c r="C247" s="33">
        <v>2.62</v>
      </c>
      <c r="D247" s="33">
        <v>10.84</v>
      </c>
      <c r="E247" s="33">
        <v>2.4</v>
      </c>
      <c r="F247" s="35">
        <v>0.77</v>
      </c>
      <c r="G247" s="35">
        <v>1.33</v>
      </c>
      <c r="H247" s="35"/>
      <c r="I247" s="51">
        <v>27529.599999999999</v>
      </c>
      <c r="J247" s="41">
        <f>I247-K247-L247-M247-N247</f>
        <v>4970.6040000000003</v>
      </c>
      <c r="K247" s="41">
        <f t="shared" ref="K247:K261" si="280">B247*D247</f>
        <v>15941.303999999998</v>
      </c>
      <c r="L247" s="41">
        <f t="shared" ref="L247:L261" si="281">E247*B247</f>
        <v>3529.4399999999996</v>
      </c>
      <c r="M247" s="41">
        <f t="shared" ref="M247:M261" si="282">F247*B247</f>
        <v>1132.3619999999999</v>
      </c>
      <c r="N247" s="41">
        <v>1955.89</v>
      </c>
      <c r="O247" s="41"/>
      <c r="P247" s="144">
        <f>R247/I247</f>
        <v>0.78267646460537033</v>
      </c>
      <c r="Q247" s="40">
        <f t="shared" si="262"/>
        <v>27529.599999999999</v>
      </c>
      <c r="R247" s="51">
        <v>21546.77</v>
      </c>
      <c r="S247" s="41">
        <f t="shared" ref="S247:S261" si="283">R247-T247-U247-V247-W247-X247</f>
        <v>3887.2538360303088</v>
      </c>
      <c r="T247" s="41">
        <f t="shared" ref="T247:T261" si="284">P247*K247</f>
        <v>12476.883455919447</v>
      </c>
      <c r="U247" s="41">
        <f t="shared" ref="U247:U261" si="285">L247*P247</f>
        <v>2762.4096212367781</v>
      </c>
      <c r="V247" s="41">
        <f t="shared" si="272"/>
        <v>886.27308681346619</v>
      </c>
      <c r="W247" s="51">
        <v>1533.95</v>
      </c>
      <c r="X247" s="51"/>
      <c r="Y247" s="41"/>
      <c r="Z247" s="40">
        <f t="shared" si="266"/>
        <v>21546.77</v>
      </c>
      <c r="AA247" s="54">
        <f t="shared" si="273"/>
        <v>3641.1649228437727</v>
      </c>
      <c r="AB247" s="54">
        <f t="shared" si="274"/>
        <v>12476.883455919447</v>
      </c>
      <c r="AC247" s="54">
        <f t="shared" si="275"/>
        <v>2762.4096212367781</v>
      </c>
      <c r="AD247" s="54">
        <f t="shared" si="276"/>
        <v>1132.3619999999999</v>
      </c>
      <c r="AE247" s="54">
        <f t="shared" si="277"/>
        <v>1533.95</v>
      </c>
      <c r="AF247" s="54">
        <f t="shared" si="278"/>
        <v>0</v>
      </c>
      <c r="AG247" s="54"/>
      <c r="AH247" s="42">
        <f t="shared" si="279"/>
        <v>21546.77</v>
      </c>
      <c r="AI247" s="56">
        <f>I247-Z247</f>
        <v>5982.8299999999981</v>
      </c>
    </row>
    <row r="248" spans="1:35" x14ac:dyDescent="0.25">
      <c r="A248" s="31">
        <v>3</v>
      </c>
      <c r="B248" s="38">
        <v>1474.6</v>
      </c>
      <c r="C248" s="33">
        <v>2.34</v>
      </c>
      <c r="D248" s="33">
        <v>10.83</v>
      </c>
      <c r="E248" s="33">
        <v>2.15</v>
      </c>
      <c r="F248" s="35">
        <v>0.77</v>
      </c>
      <c r="G248" s="35">
        <v>1.33</v>
      </c>
      <c r="H248" s="35"/>
      <c r="I248" s="51">
        <v>26808.22</v>
      </c>
      <c r="J248" s="41">
        <f>I248-K248-L248-M248-N248</f>
        <v>4571.2500000000018</v>
      </c>
      <c r="K248" s="41">
        <f t="shared" si="280"/>
        <v>15969.918</v>
      </c>
      <c r="L248" s="41">
        <f t="shared" si="281"/>
        <v>3170.39</v>
      </c>
      <c r="M248" s="41">
        <f t="shared" si="282"/>
        <v>1135.442</v>
      </c>
      <c r="N248" s="41">
        <v>1961.22</v>
      </c>
      <c r="O248" s="41"/>
      <c r="P248" s="144">
        <f>R248/I248</f>
        <v>0.64787255550722878</v>
      </c>
      <c r="Q248" s="40">
        <f t="shared" si="262"/>
        <v>26808.22</v>
      </c>
      <c r="R248" s="51">
        <v>17368.310000000001</v>
      </c>
      <c r="S248" s="41">
        <f t="shared" si="283"/>
        <v>2792.368032674307</v>
      </c>
      <c r="T248" s="41">
        <f t="shared" si="284"/>
        <v>10346.471585900892</v>
      </c>
      <c r="U248" s="41">
        <f t="shared" si="285"/>
        <v>2054.0086712545631</v>
      </c>
      <c r="V248" s="41">
        <f t="shared" si="272"/>
        <v>735.62171017023888</v>
      </c>
      <c r="W248" s="51">
        <v>1439.84</v>
      </c>
      <c r="X248" s="51"/>
      <c r="Y248" s="41"/>
      <c r="Z248" s="40">
        <f t="shared" si="266"/>
        <v>17368.310000000001</v>
      </c>
      <c r="AA248" s="54">
        <f t="shared" si="273"/>
        <v>2392.5477428445465</v>
      </c>
      <c r="AB248" s="54">
        <f t="shared" si="274"/>
        <v>10346.471585900892</v>
      </c>
      <c r="AC248" s="54">
        <f t="shared" si="275"/>
        <v>2054.0086712545631</v>
      </c>
      <c r="AD248" s="54">
        <f t="shared" si="276"/>
        <v>1135.442</v>
      </c>
      <c r="AE248" s="54">
        <f t="shared" si="277"/>
        <v>1439.84</v>
      </c>
      <c r="AF248" s="54">
        <f t="shared" si="278"/>
        <v>0</v>
      </c>
      <c r="AG248" s="54"/>
      <c r="AH248" s="42">
        <f t="shared" si="279"/>
        <v>17368.310000000001</v>
      </c>
      <c r="AI248" s="56">
        <f>I248-Z248</f>
        <v>9439.91</v>
      </c>
    </row>
    <row r="249" spans="1:35" x14ac:dyDescent="0.25">
      <c r="A249" s="31">
        <v>4</v>
      </c>
      <c r="B249" s="38">
        <v>1465.7</v>
      </c>
      <c r="C249" s="33">
        <v>2.5499999999999998</v>
      </c>
      <c r="D249" s="33">
        <v>10.88</v>
      </c>
      <c r="E249" s="33">
        <v>1.98</v>
      </c>
      <c r="F249" s="35">
        <v>0.77</v>
      </c>
      <c r="G249" s="35">
        <v>1.33</v>
      </c>
      <c r="H249" s="35"/>
      <c r="I249" s="51">
        <v>26793.03</v>
      </c>
      <c r="J249" s="41">
        <f>I249-K249-L249-M249-N249</f>
        <v>4866.1289999999963</v>
      </c>
      <c r="K249" s="41">
        <f t="shared" si="280"/>
        <v>15946.816000000003</v>
      </c>
      <c r="L249" s="41">
        <f t="shared" si="281"/>
        <v>2902.0860000000002</v>
      </c>
      <c r="M249" s="41">
        <f t="shared" si="282"/>
        <v>1128.5890000000002</v>
      </c>
      <c r="N249" s="41">
        <v>1949.41</v>
      </c>
      <c r="O249" s="41"/>
      <c r="P249" s="144">
        <f>R249/I249</f>
        <v>0.74009359896958271</v>
      </c>
      <c r="Q249" s="40">
        <f t="shared" si="262"/>
        <v>26793.03</v>
      </c>
      <c r="R249" s="51">
        <v>19829.349999999999</v>
      </c>
      <c r="S249" s="41">
        <f t="shared" si="283"/>
        <v>3714.9867874275474</v>
      </c>
      <c r="T249" s="41">
        <f t="shared" si="284"/>
        <v>11802.136445545728</v>
      </c>
      <c r="U249" s="41">
        <f t="shared" si="285"/>
        <v>2147.8152722592404</v>
      </c>
      <c r="V249" s="41">
        <f t="shared" si="272"/>
        <v>835.26149476748253</v>
      </c>
      <c r="W249" s="51">
        <v>1329.15</v>
      </c>
      <c r="X249" s="51"/>
      <c r="Y249" s="41"/>
      <c r="Z249" s="40">
        <f t="shared" si="266"/>
        <v>19829.349999999999</v>
      </c>
      <c r="AA249" s="54">
        <f t="shared" si="273"/>
        <v>3421.6592821950289</v>
      </c>
      <c r="AB249" s="54">
        <f t="shared" si="274"/>
        <v>11802.136445545728</v>
      </c>
      <c r="AC249" s="54">
        <f t="shared" si="275"/>
        <v>2147.8152722592404</v>
      </c>
      <c r="AD249" s="54">
        <f t="shared" si="276"/>
        <v>1128.5890000000002</v>
      </c>
      <c r="AE249" s="54">
        <f t="shared" si="277"/>
        <v>1329.15</v>
      </c>
      <c r="AF249" s="54">
        <f t="shared" si="278"/>
        <v>0</v>
      </c>
      <c r="AG249" s="54"/>
      <c r="AH249" s="42">
        <f t="shared" si="279"/>
        <v>19829.349999999999</v>
      </c>
      <c r="AI249" s="56">
        <f>I249-Z249</f>
        <v>6963.68</v>
      </c>
    </row>
    <row r="250" spans="1:35" x14ac:dyDescent="0.25">
      <c r="A250" s="31">
        <v>5</v>
      </c>
      <c r="B250" s="38">
        <v>8489.5</v>
      </c>
      <c r="C250" s="33">
        <v>2.59</v>
      </c>
      <c r="D250" s="33">
        <v>9.85</v>
      </c>
      <c r="E250" s="33">
        <v>3.45</v>
      </c>
      <c r="F250" s="35">
        <v>0.77</v>
      </c>
      <c r="G250" s="35">
        <v>1.33</v>
      </c>
      <c r="H250" s="35"/>
      <c r="I250" s="51">
        <v>159093.32</v>
      </c>
      <c r="J250" s="41">
        <f t="shared" ref="J250:J251" si="286">I250-K250-L250-M250-N250</f>
        <v>28354.965000000007</v>
      </c>
      <c r="K250" s="41">
        <f t="shared" si="280"/>
        <v>83621.574999999997</v>
      </c>
      <c r="L250" s="41">
        <f t="shared" si="281"/>
        <v>29288.775000000001</v>
      </c>
      <c r="M250" s="41">
        <f t="shared" si="282"/>
        <v>6536.915</v>
      </c>
      <c r="N250" s="41">
        <v>11291.09</v>
      </c>
      <c r="O250" s="41"/>
      <c r="P250" s="144">
        <f t="shared" ref="P250:P297" si="287">R250/I250</f>
        <v>1.1362159643157863</v>
      </c>
      <c r="Q250" s="40">
        <f t="shared" si="262"/>
        <v>159093.32</v>
      </c>
      <c r="R250" s="51">
        <v>180764.37</v>
      </c>
      <c r="S250" s="41">
        <f t="shared" si="283"/>
        <v>31808.500613141736</v>
      </c>
      <c r="T250" s="41">
        <f t="shared" si="284"/>
        <v>95012.168476229839</v>
      </c>
      <c r="U250" s="41">
        <f t="shared" si="285"/>
        <v>33278.373730253094</v>
      </c>
      <c r="V250" s="41">
        <f t="shared" si="272"/>
        <v>7427.3471803753282</v>
      </c>
      <c r="W250" s="51">
        <v>13237.98</v>
      </c>
      <c r="X250" s="51"/>
      <c r="Y250" s="41"/>
      <c r="Z250" s="40">
        <f t="shared" si="266"/>
        <v>180764.37</v>
      </c>
      <c r="AA250" s="54">
        <f t="shared" si="273"/>
        <v>32698.932793517044</v>
      </c>
      <c r="AB250" s="54">
        <f t="shared" si="274"/>
        <v>95012.168476229839</v>
      </c>
      <c r="AC250" s="54">
        <f t="shared" si="275"/>
        <v>33278.373730253094</v>
      </c>
      <c r="AD250" s="54">
        <f t="shared" si="276"/>
        <v>6536.915</v>
      </c>
      <c r="AE250" s="54">
        <f t="shared" si="277"/>
        <v>13237.98</v>
      </c>
      <c r="AF250" s="54">
        <f t="shared" si="278"/>
        <v>0</v>
      </c>
      <c r="AG250" s="54"/>
      <c r="AH250" s="42">
        <f t="shared" si="279"/>
        <v>180764.37</v>
      </c>
      <c r="AI250" s="56">
        <f t="shared" ref="AI250:AI261" si="288">I250-Z250</f>
        <v>-21671.049999999988</v>
      </c>
    </row>
    <row r="251" spans="1:35" x14ac:dyDescent="0.25">
      <c r="A251" s="31">
        <v>6</v>
      </c>
      <c r="B251" s="38">
        <v>10701.3</v>
      </c>
      <c r="C251" s="33">
        <v>2.33</v>
      </c>
      <c r="D251" s="33">
        <v>10.08</v>
      </c>
      <c r="E251" s="33">
        <v>2.48</v>
      </c>
      <c r="F251" s="35">
        <v>0.77</v>
      </c>
      <c r="G251" s="35">
        <v>1.33</v>
      </c>
      <c r="H251" s="35"/>
      <c r="I251" s="51">
        <v>190055.28</v>
      </c>
      <c r="J251" s="41">
        <f t="shared" si="286"/>
        <v>33174.190999999999</v>
      </c>
      <c r="K251" s="41">
        <f t="shared" si="280"/>
        <v>107869.10399999999</v>
      </c>
      <c r="L251" s="41">
        <f t="shared" si="281"/>
        <v>26539.223999999998</v>
      </c>
      <c r="M251" s="41">
        <f t="shared" si="282"/>
        <v>8240.0010000000002</v>
      </c>
      <c r="N251" s="41">
        <v>14232.76</v>
      </c>
      <c r="O251" s="41"/>
      <c r="P251" s="144">
        <f t="shared" si="287"/>
        <v>1.0944268951643963</v>
      </c>
      <c r="Q251" s="40">
        <f t="shared" si="262"/>
        <v>190055.27999999997</v>
      </c>
      <c r="R251" s="51">
        <v>208001.61</v>
      </c>
      <c r="S251" s="41">
        <f t="shared" si="283"/>
        <v>35417.262192140675</v>
      </c>
      <c r="T251" s="41">
        <f t="shared" si="284"/>
        <v>118054.84857488536</v>
      </c>
      <c r="U251" s="41">
        <f t="shared" si="285"/>
        <v>29045.240522392429</v>
      </c>
      <c r="V251" s="41">
        <f t="shared" si="272"/>
        <v>9018.0787105815216</v>
      </c>
      <c r="W251" s="51">
        <v>16466.18</v>
      </c>
      <c r="X251" s="51"/>
      <c r="Y251" s="41"/>
      <c r="Z251" s="40">
        <f t="shared" si="266"/>
        <v>208001.61</v>
      </c>
      <c r="AA251" s="54">
        <f t="shared" si="273"/>
        <v>36195.339902722204</v>
      </c>
      <c r="AB251" s="54">
        <f t="shared" si="274"/>
        <v>118054.84857488536</v>
      </c>
      <c r="AC251" s="54">
        <f t="shared" si="275"/>
        <v>29045.240522392429</v>
      </c>
      <c r="AD251" s="54">
        <f t="shared" si="276"/>
        <v>8240.0010000000002</v>
      </c>
      <c r="AE251" s="54">
        <f t="shared" si="277"/>
        <v>16466.18</v>
      </c>
      <c r="AF251" s="54">
        <f t="shared" si="278"/>
        <v>0</v>
      </c>
      <c r="AG251" s="54"/>
      <c r="AH251" s="42">
        <f t="shared" si="279"/>
        <v>208001.61</v>
      </c>
      <c r="AI251" s="56">
        <f t="shared" si="288"/>
        <v>-17946.329999999987</v>
      </c>
    </row>
    <row r="252" spans="1:35" x14ac:dyDescent="0.25">
      <c r="A252" s="31">
        <v>7</v>
      </c>
      <c r="B252" s="38">
        <v>4988.2</v>
      </c>
      <c r="C252" s="33">
        <v>2.59</v>
      </c>
      <c r="D252" s="33">
        <v>10.53</v>
      </c>
      <c r="E252" s="33">
        <v>3.07</v>
      </c>
      <c r="F252" s="35">
        <v>0.77</v>
      </c>
      <c r="G252" s="35">
        <v>1.33</v>
      </c>
      <c r="H252" s="35"/>
      <c r="I252" s="51">
        <v>96521.98</v>
      </c>
      <c r="J252" s="41">
        <f>I252-K252-L252-M252-N252-O252</f>
        <v>18207.056000000004</v>
      </c>
      <c r="K252" s="41">
        <f t="shared" si="280"/>
        <v>52525.745999999992</v>
      </c>
      <c r="L252" s="41">
        <f t="shared" si="281"/>
        <v>15313.773999999999</v>
      </c>
      <c r="M252" s="41">
        <f t="shared" si="282"/>
        <v>3840.9139999999998</v>
      </c>
      <c r="N252" s="41">
        <v>6634.49</v>
      </c>
      <c r="O252" s="41"/>
      <c r="P252" s="144">
        <f t="shared" si="287"/>
        <v>0.92814621084233873</v>
      </c>
      <c r="Q252" s="40">
        <f t="shared" si="262"/>
        <v>96521.98000000001</v>
      </c>
      <c r="R252" s="51">
        <v>89586.51</v>
      </c>
      <c r="S252" s="41">
        <f t="shared" si="283"/>
        <v>16951.686791365661</v>
      </c>
      <c r="T252" s="41">
        <f t="shared" si="284"/>
        <v>48751.572121567122</v>
      </c>
      <c r="U252" s="41">
        <f t="shared" si="285"/>
        <v>14213.421311795924</v>
      </c>
      <c r="V252" s="41">
        <f t="shared" si="272"/>
        <v>3564.9297752712905</v>
      </c>
      <c r="W252" s="51">
        <v>6104.9</v>
      </c>
      <c r="X252" s="51"/>
      <c r="Y252" s="41"/>
      <c r="Z252" s="40">
        <f t="shared" si="266"/>
        <v>89586.51</v>
      </c>
      <c r="AA252" s="54">
        <f t="shared" si="273"/>
        <v>16675.702566636952</v>
      </c>
      <c r="AB252" s="54">
        <f t="shared" si="274"/>
        <v>48751.572121567122</v>
      </c>
      <c r="AC252" s="54">
        <f t="shared" si="275"/>
        <v>14213.421311795924</v>
      </c>
      <c r="AD252" s="54">
        <f t="shared" si="276"/>
        <v>3840.9139999999998</v>
      </c>
      <c r="AE252" s="54">
        <f t="shared" si="277"/>
        <v>6104.9</v>
      </c>
      <c r="AF252" s="54">
        <f t="shared" si="278"/>
        <v>0</v>
      </c>
      <c r="AG252" s="54"/>
      <c r="AH252" s="42">
        <f t="shared" si="279"/>
        <v>89586.51</v>
      </c>
      <c r="AI252" s="56">
        <f t="shared" si="288"/>
        <v>6935.4700000000012</v>
      </c>
    </row>
    <row r="253" spans="1:35" x14ac:dyDescent="0.25">
      <c r="A253" s="31">
        <v>8</v>
      </c>
      <c r="B253" s="38">
        <v>2363.9</v>
      </c>
      <c r="C253" s="33">
        <v>2.35</v>
      </c>
      <c r="D253" s="33">
        <v>10.25</v>
      </c>
      <c r="E253" s="33">
        <v>3.02</v>
      </c>
      <c r="F253" s="35">
        <v>0.77</v>
      </c>
      <c r="G253" s="35">
        <v>1.33</v>
      </c>
      <c r="H253" s="35"/>
      <c r="I253" s="51">
        <v>43874.21</v>
      </c>
      <c r="J253" s="41">
        <f>I253-K253-L253-M253-N253-O253</f>
        <v>7540.9939999999988</v>
      </c>
      <c r="K253" s="41">
        <f t="shared" si="280"/>
        <v>24229.975000000002</v>
      </c>
      <c r="L253" s="41">
        <f t="shared" si="281"/>
        <v>7138.9780000000001</v>
      </c>
      <c r="M253" s="41">
        <f t="shared" si="282"/>
        <v>1820.2030000000002</v>
      </c>
      <c r="N253" s="41">
        <v>3144.06</v>
      </c>
      <c r="O253" s="41"/>
      <c r="P253" s="144">
        <f t="shared" si="287"/>
        <v>0.90353444540653838</v>
      </c>
      <c r="Q253" s="40">
        <f t="shared" si="262"/>
        <v>43874.21</v>
      </c>
      <c r="R253" s="51">
        <v>39641.86</v>
      </c>
      <c r="S253" s="41">
        <f t="shared" si="283"/>
        <v>5887.784340028913</v>
      </c>
      <c r="T253" s="41">
        <f t="shared" si="284"/>
        <v>21892.617023839292</v>
      </c>
      <c r="U253" s="41">
        <f t="shared" si="285"/>
        <v>6450.3125279994783</v>
      </c>
      <c r="V253" s="41">
        <f t="shared" si="272"/>
        <v>1644.6161081323175</v>
      </c>
      <c r="W253" s="51">
        <v>3766.53</v>
      </c>
      <c r="X253" s="51"/>
      <c r="Y253" s="41"/>
      <c r="Z253" s="40">
        <f t="shared" si="266"/>
        <v>39641.859999999993</v>
      </c>
      <c r="AA253" s="54">
        <f t="shared" si="273"/>
        <v>5712.1974481612233</v>
      </c>
      <c r="AB253" s="54">
        <f t="shared" si="274"/>
        <v>21892.617023839292</v>
      </c>
      <c r="AC253" s="54">
        <f t="shared" si="275"/>
        <v>6450.3125279994783</v>
      </c>
      <c r="AD253" s="54">
        <f t="shared" si="276"/>
        <v>1820.2030000000002</v>
      </c>
      <c r="AE253" s="54">
        <f t="shared" si="277"/>
        <v>3766.53</v>
      </c>
      <c r="AF253" s="54">
        <f t="shared" si="278"/>
        <v>0</v>
      </c>
      <c r="AG253" s="54"/>
      <c r="AH253" s="42">
        <f t="shared" si="279"/>
        <v>39641.859999999993</v>
      </c>
      <c r="AI253" s="56">
        <f t="shared" si="288"/>
        <v>4232.3500000000058</v>
      </c>
    </row>
    <row r="254" spans="1:35" x14ac:dyDescent="0.25">
      <c r="A254" s="31">
        <v>9</v>
      </c>
      <c r="B254" s="38">
        <v>7667.4</v>
      </c>
      <c r="C254" s="33">
        <v>2.36</v>
      </c>
      <c r="D254" s="33">
        <v>10.15</v>
      </c>
      <c r="E254" s="33">
        <v>3.21</v>
      </c>
      <c r="F254" s="35">
        <v>0.77</v>
      </c>
      <c r="G254" s="35">
        <v>1.33</v>
      </c>
      <c r="H254" s="35"/>
      <c r="I254" s="51">
        <v>144300.85</v>
      </c>
      <c r="J254" s="41">
        <f>I254-K254-L254-M254-N254-O254</f>
        <v>25762.898000000005</v>
      </c>
      <c r="K254" s="41">
        <f t="shared" si="280"/>
        <v>77824.11</v>
      </c>
      <c r="L254" s="41">
        <f t="shared" si="281"/>
        <v>24612.353999999999</v>
      </c>
      <c r="M254" s="41">
        <f t="shared" si="282"/>
        <v>5903.8980000000001</v>
      </c>
      <c r="N254" s="41">
        <v>10197.59</v>
      </c>
      <c r="O254" s="41"/>
      <c r="P254" s="144">
        <f t="shared" si="287"/>
        <v>0.83359058522524299</v>
      </c>
      <c r="Q254" s="40">
        <f t="shared" si="262"/>
        <v>144300.84999999998</v>
      </c>
      <c r="R254" s="51">
        <v>120287.83</v>
      </c>
      <c r="S254" s="41">
        <f t="shared" si="283"/>
        <v>21394.674236905325</v>
      </c>
      <c r="T254" s="41">
        <f t="shared" si="284"/>
        <v>64873.445399533688</v>
      </c>
      <c r="U254" s="41">
        <f t="shared" si="285"/>
        <v>20516.626574630849</v>
      </c>
      <c r="V254" s="41">
        <f t="shared" si="272"/>
        <v>4921.4337889301414</v>
      </c>
      <c r="W254" s="51">
        <v>8581.65</v>
      </c>
      <c r="X254" s="51"/>
      <c r="Y254" s="41"/>
      <c r="Z254" s="40">
        <f t="shared" si="266"/>
        <v>120287.83</v>
      </c>
      <c r="AA254" s="54">
        <f t="shared" si="273"/>
        <v>20412.210025835469</v>
      </c>
      <c r="AB254" s="54">
        <f t="shared" si="274"/>
        <v>64873.445399533688</v>
      </c>
      <c r="AC254" s="54">
        <f t="shared" si="275"/>
        <v>20516.626574630849</v>
      </c>
      <c r="AD254" s="54">
        <f t="shared" si="276"/>
        <v>5903.8980000000001</v>
      </c>
      <c r="AE254" s="54">
        <f t="shared" si="277"/>
        <v>8581.65</v>
      </c>
      <c r="AF254" s="54">
        <f t="shared" si="278"/>
        <v>0</v>
      </c>
      <c r="AG254" s="54"/>
      <c r="AH254" s="42">
        <f t="shared" si="279"/>
        <v>120287.83</v>
      </c>
      <c r="AI254" s="56">
        <f t="shared" si="288"/>
        <v>24013.020000000004</v>
      </c>
    </row>
    <row r="255" spans="1:35" x14ac:dyDescent="0.25">
      <c r="A255" s="31">
        <v>10</v>
      </c>
      <c r="B255" s="38">
        <v>6150.5</v>
      </c>
      <c r="C255" s="33">
        <v>2.59</v>
      </c>
      <c r="D255" s="33">
        <v>9.91</v>
      </c>
      <c r="E255" s="33">
        <v>3.73</v>
      </c>
      <c r="F255" s="35">
        <v>0.77</v>
      </c>
      <c r="G255" s="35">
        <v>1.33</v>
      </c>
      <c r="H255" s="35"/>
      <c r="I255" s="51">
        <v>118889.24</v>
      </c>
      <c r="J255" s="41">
        <f t="shared" ref="J255:J261" si="289">I255-K255-L255-M255-N255</f>
        <v>22080.334999999995</v>
      </c>
      <c r="K255" s="41">
        <f t="shared" si="280"/>
        <v>60951.455000000002</v>
      </c>
      <c r="L255" s="41">
        <f t="shared" si="281"/>
        <v>22941.365000000002</v>
      </c>
      <c r="M255" s="41">
        <f t="shared" si="282"/>
        <v>4735.8850000000002</v>
      </c>
      <c r="N255" s="41">
        <v>8180.2</v>
      </c>
      <c r="O255" s="41"/>
      <c r="P255" s="144">
        <f t="shared" si="287"/>
        <v>1.1279139306467094</v>
      </c>
      <c r="Q255" s="40">
        <f t="shared" si="262"/>
        <v>118889.23999999999</v>
      </c>
      <c r="R255" s="51">
        <v>134096.82999999999</v>
      </c>
      <c r="S255" s="41">
        <f t="shared" si="283"/>
        <v>24460.548975322319</v>
      </c>
      <c r="T255" s="41">
        <f t="shared" si="284"/>
        <v>68747.995187686029</v>
      </c>
      <c r="U255" s="41">
        <f t="shared" si="285"/>
        <v>25875.88517155085</v>
      </c>
      <c r="V255" s="41">
        <f t="shared" si="272"/>
        <v>5341.6706654407917</v>
      </c>
      <c r="W255" s="51">
        <v>9670.73</v>
      </c>
      <c r="X255" s="51"/>
      <c r="Y255" s="41"/>
      <c r="Z255" s="40">
        <f t="shared" si="266"/>
        <v>134096.82999999999</v>
      </c>
      <c r="AA255" s="54">
        <f t="shared" si="273"/>
        <v>25066.334640763118</v>
      </c>
      <c r="AB255" s="54">
        <f t="shared" si="274"/>
        <v>68747.995187686029</v>
      </c>
      <c r="AC255" s="54">
        <f t="shared" si="275"/>
        <v>25875.88517155085</v>
      </c>
      <c r="AD255" s="54">
        <f t="shared" si="276"/>
        <v>4735.8850000000002</v>
      </c>
      <c r="AE255" s="54">
        <f t="shared" si="277"/>
        <v>9670.73</v>
      </c>
      <c r="AF255" s="54">
        <f t="shared" si="278"/>
        <v>0</v>
      </c>
      <c r="AG255" s="54"/>
      <c r="AH255" s="42">
        <f t="shared" si="279"/>
        <v>134096.82999999999</v>
      </c>
      <c r="AI255" s="56">
        <f t="shared" si="288"/>
        <v>-15207.589999999982</v>
      </c>
    </row>
    <row r="256" spans="1:35" x14ac:dyDescent="0.25">
      <c r="A256" s="31">
        <v>11</v>
      </c>
      <c r="B256" s="38">
        <v>6020.7</v>
      </c>
      <c r="C256" s="33">
        <v>2.35</v>
      </c>
      <c r="D256" s="33">
        <v>9.6</v>
      </c>
      <c r="E256" s="33">
        <v>3.36</v>
      </c>
      <c r="F256" s="35">
        <v>0.77</v>
      </c>
      <c r="G256" s="35">
        <v>1.33</v>
      </c>
      <c r="H256" s="35"/>
      <c r="I256" s="51">
        <v>111382.92</v>
      </c>
      <c r="J256" s="41">
        <f t="shared" si="289"/>
        <v>20711.139000000003</v>
      </c>
      <c r="K256" s="41">
        <f t="shared" si="280"/>
        <v>57798.719999999994</v>
      </c>
      <c r="L256" s="41">
        <f t="shared" si="281"/>
        <v>20229.552</v>
      </c>
      <c r="M256" s="41">
        <f t="shared" si="282"/>
        <v>4635.9390000000003</v>
      </c>
      <c r="N256" s="41">
        <v>8007.57</v>
      </c>
      <c r="O256" s="41"/>
      <c r="P256" s="144">
        <f t="shared" si="287"/>
        <v>0.93377036622850262</v>
      </c>
      <c r="Q256" s="40">
        <f t="shared" si="262"/>
        <v>111382.91999999998</v>
      </c>
      <c r="R256" s="51">
        <v>104006.07</v>
      </c>
      <c r="S256" s="41">
        <f t="shared" si="283"/>
        <v>19284.849420539795</v>
      </c>
      <c r="T256" s="41">
        <f t="shared" si="284"/>
        <v>53970.731941938677</v>
      </c>
      <c r="U256" s="41">
        <f t="shared" si="285"/>
        <v>18889.756179678538</v>
      </c>
      <c r="V256" s="41">
        <f t="shared" si="272"/>
        <v>4328.902457842999</v>
      </c>
      <c r="W256" s="51">
        <v>7531.83</v>
      </c>
      <c r="X256" s="51"/>
      <c r="Y256" s="41"/>
      <c r="Z256" s="40">
        <f t="shared" si="266"/>
        <v>104006.07</v>
      </c>
      <c r="AA256" s="54">
        <f t="shared" si="273"/>
        <v>18977.812878382785</v>
      </c>
      <c r="AB256" s="54">
        <f t="shared" si="274"/>
        <v>53970.731941938677</v>
      </c>
      <c r="AC256" s="54">
        <f t="shared" si="275"/>
        <v>18889.756179678538</v>
      </c>
      <c r="AD256" s="54">
        <f t="shared" si="276"/>
        <v>4635.9390000000003</v>
      </c>
      <c r="AE256" s="54">
        <f t="shared" si="277"/>
        <v>7531.83</v>
      </c>
      <c r="AF256" s="54">
        <f t="shared" si="278"/>
        <v>0</v>
      </c>
      <c r="AG256" s="54"/>
      <c r="AH256" s="42">
        <f t="shared" si="279"/>
        <v>104006.07</v>
      </c>
      <c r="AI256" s="56">
        <f t="shared" si="288"/>
        <v>7376.8499999999913</v>
      </c>
    </row>
    <row r="257" spans="1:35" x14ac:dyDescent="0.25">
      <c r="A257" s="31">
        <v>12</v>
      </c>
      <c r="B257" s="38">
        <v>2819.7</v>
      </c>
      <c r="C257" s="33">
        <v>2.57</v>
      </c>
      <c r="D257" s="33">
        <v>9.9700000000000006</v>
      </c>
      <c r="E257" s="33">
        <v>2.65</v>
      </c>
      <c r="F257" s="35">
        <v>0.77</v>
      </c>
      <c r="G257" s="35">
        <v>1.33</v>
      </c>
      <c r="H257" s="35"/>
      <c r="I257" s="51">
        <v>51882.55</v>
      </c>
      <c r="J257" s="41">
        <f t="shared" si="289"/>
        <v>10376.567000000006</v>
      </c>
      <c r="K257" s="41">
        <f t="shared" si="280"/>
        <v>28112.409</v>
      </c>
      <c r="L257" s="41">
        <f t="shared" si="281"/>
        <v>7472.204999999999</v>
      </c>
      <c r="M257" s="41">
        <f t="shared" si="282"/>
        <v>2171.1689999999999</v>
      </c>
      <c r="N257" s="41">
        <v>3750.2</v>
      </c>
      <c r="O257" s="41"/>
      <c r="P257" s="144">
        <f t="shared" si="287"/>
        <v>1.0247285455321682</v>
      </c>
      <c r="Q257" s="40">
        <f t="shared" si="262"/>
        <v>51882.55000000001</v>
      </c>
      <c r="R257" s="51">
        <v>53165.53</v>
      </c>
      <c r="S257" s="41">
        <f t="shared" si="283"/>
        <v>10195.55140098184</v>
      </c>
      <c r="T257" s="41">
        <f t="shared" si="284"/>
        <v>28807.587985975435</v>
      </c>
      <c r="U257" s="41">
        <f t="shared" si="285"/>
        <v>7656.9817615681941</v>
      </c>
      <c r="V257" s="41">
        <f t="shared" si="272"/>
        <v>2224.858851474532</v>
      </c>
      <c r="W257" s="51">
        <v>4280.55</v>
      </c>
      <c r="X257" s="51"/>
      <c r="Y257" s="41"/>
      <c r="Z257" s="40">
        <f t="shared" si="266"/>
        <v>53165.530000000013</v>
      </c>
      <c r="AA257" s="54">
        <f t="shared" si="273"/>
        <v>10249.241252456377</v>
      </c>
      <c r="AB257" s="54">
        <f t="shared" si="274"/>
        <v>28807.587985975435</v>
      </c>
      <c r="AC257" s="54">
        <f t="shared" si="275"/>
        <v>7656.9817615681941</v>
      </c>
      <c r="AD257" s="54">
        <f t="shared" si="276"/>
        <v>2171.1689999999999</v>
      </c>
      <c r="AE257" s="54">
        <f t="shared" si="277"/>
        <v>4280.55</v>
      </c>
      <c r="AF257" s="54">
        <f t="shared" si="278"/>
        <v>0</v>
      </c>
      <c r="AG257" s="54"/>
      <c r="AH257" s="42">
        <f t="shared" si="279"/>
        <v>53165.530000000013</v>
      </c>
      <c r="AI257" s="56">
        <f t="shared" si="288"/>
        <v>-1282.9800000000105</v>
      </c>
    </row>
    <row r="258" spans="1:35" x14ac:dyDescent="0.25">
      <c r="A258" s="31">
        <v>13</v>
      </c>
      <c r="B258" s="38">
        <v>7986.1</v>
      </c>
      <c r="C258" s="33">
        <v>2.35</v>
      </c>
      <c r="D258" s="33">
        <v>9.9600000000000009</v>
      </c>
      <c r="E258" s="33">
        <v>2.77</v>
      </c>
      <c r="F258" s="35">
        <v>0.77</v>
      </c>
      <c r="G258" s="35">
        <v>1.33</v>
      </c>
      <c r="H258" s="35"/>
      <c r="I258" s="51">
        <v>145746.92000000001</v>
      </c>
      <c r="J258" s="41">
        <f t="shared" si="289"/>
        <v>27313.02</v>
      </c>
      <c r="K258" s="41">
        <f t="shared" si="280"/>
        <v>79541.556000000011</v>
      </c>
      <c r="L258" s="41">
        <f t="shared" si="281"/>
        <v>22121.496999999999</v>
      </c>
      <c r="M258" s="41">
        <f t="shared" si="282"/>
        <v>6149.2970000000005</v>
      </c>
      <c r="N258" s="41">
        <v>10621.55</v>
      </c>
      <c r="O258" s="41"/>
      <c r="P258" s="144">
        <f t="shared" si="287"/>
        <v>0.99643409274103356</v>
      </c>
      <c r="Q258" s="40">
        <f t="shared" si="262"/>
        <v>145746.92000000001</v>
      </c>
      <c r="R258" s="51">
        <v>145227.20000000001</v>
      </c>
      <c r="S258" s="41">
        <f t="shared" si="283"/>
        <v>27570.998841471239</v>
      </c>
      <c r="T258" s="41">
        <f t="shared" si="284"/>
        <v>79257.918188070122</v>
      </c>
      <c r="U258" s="41">
        <f t="shared" si="285"/>
        <v>22042.613793268494</v>
      </c>
      <c r="V258" s="41">
        <f t="shared" si="272"/>
        <v>6127.3691771901604</v>
      </c>
      <c r="W258" s="51">
        <v>10228.299999999999</v>
      </c>
      <c r="X258" s="51"/>
      <c r="Y258" s="41"/>
      <c r="Z258" s="40">
        <f t="shared" si="266"/>
        <v>145227.20000000001</v>
      </c>
      <c r="AA258" s="54">
        <f t="shared" si="273"/>
        <v>27549.071018661401</v>
      </c>
      <c r="AB258" s="54">
        <f t="shared" si="274"/>
        <v>79257.918188070122</v>
      </c>
      <c r="AC258" s="54">
        <f t="shared" si="275"/>
        <v>22042.613793268494</v>
      </c>
      <c r="AD258" s="54">
        <f t="shared" si="276"/>
        <v>6149.2970000000005</v>
      </c>
      <c r="AE258" s="54">
        <f t="shared" si="277"/>
        <v>10228.299999999999</v>
      </c>
      <c r="AF258" s="54">
        <f t="shared" si="278"/>
        <v>0</v>
      </c>
      <c r="AG258" s="54"/>
      <c r="AH258" s="42">
        <f t="shared" si="279"/>
        <v>145227.20000000001</v>
      </c>
      <c r="AI258" s="56">
        <f t="shared" si="288"/>
        <v>519.72000000000116</v>
      </c>
    </row>
    <row r="259" spans="1:35" x14ac:dyDescent="0.25">
      <c r="A259" s="31">
        <v>14</v>
      </c>
      <c r="B259" s="38">
        <v>6546</v>
      </c>
      <c r="C259" s="33">
        <v>2.57</v>
      </c>
      <c r="D259" s="33">
        <v>10.35</v>
      </c>
      <c r="E259" s="33">
        <v>2.4700000000000002</v>
      </c>
      <c r="F259" s="35">
        <v>0.77</v>
      </c>
      <c r="G259" s="35">
        <v>1.33</v>
      </c>
      <c r="H259" s="35"/>
      <c r="I259" s="51">
        <v>121166.55</v>
      </c>
      <c r="J259" s="41">
        <f t="shared" si="289"/>
        <v>23500.160000000011</v>
      </c>
      <c r="K259" s="41">
        <f t="shared" si="280"/>
        <v>67751.099999999991</v>
      </c>
      <c r="L259" s="41">
        <f t="shared" si="281"/>
        <v>16168.62</v>
      </c>
      <c r="M259" s="41">
        <f t="shared" si="282"/>
        <v>5040.42</v>
      </c>
      <c r="N259" s="41">
        <v>8706.25</v>
      </c>
      <c r="O259" s="41"/>
      <c r="P259" s="144">
        <f t="shared" si="287"/>
        <v>1.040572501238997</v>
      </c>
      <c r="Q259" s="40">
        <f t="shared" si="262"/>
        <v>121166.55</v>
      </c>
      <c r="R259" s="51">
        <v>126082.58</v>
      </c>
      <c r="S259" s="41">
        <f t="shared" si="283"/>
        <v>23977.944609628659</v>
      </c>
      <c r="T259" s="41">
        <f t="shared" si="284"/>
        <v>70499.931588693406</v>
      </c>
      <c r="U259" s="41">
        <f t="shared" si="285"/>
        <v>16824.621354982872</v>
      </c>
      <c r="V259" s="41">
        <f t="shared" si="272"/>
        <v>5244.9224466950654</v>
      </c>
      <c r="W259" s="51">
        <v>9535.16</v>
      </c>
      <c r="X259" s="51"/>
      <c r="Y259" s="41"/>
      <c r="Z259" s="40">
        <f t="shared" si="266"/>
        <v>126082.58</v>
      </c>
      <c r="AA259" s="54">
        <f t="shared" si="273"/>
        <v>24182.447056323726</v>
      </c>
      <c r="AB259" s="54">
        <f t="shared" si="274"/>
        <v>70499.931588693406</v>
      </c>
      <c r="AC259" s="54">
        <f t="shared" si="275"/>
        <v>16824.621354982872</v>
      </c>
      <c r="AD259" s="54">
        <f t="shared" si="276"/>
        <v>5040.42</v>
      </c>
      <c r="AE259" s="54">
        <f t="shared" si="277"/>
        <v>9535.16</v>
      </c>
      <c r="AF259" s="54">
        <f t="shared" si="278"/>
        <v>0</v>
      </c>
      <c r="AG259" s="54"/>
      <c r="AH259" s="42">
        <f t="shared" si="279"/>
        <v>126082.58</v>
      </c>
      <c r="AI259" s="56">
        <f t="shared" si="288"/>
        <v>-4916.0299999999988</v>
      </c>
    </row>
    <row r="260" spans="1:35" x14ac:dyDescent="0.25">
      <c r="A260" s="31">
        <v>31</v>
      </c>
      <c r="B260" s="38">
        <v>2810.1</v>
      </c>
      <c r="C260" s="33">
        <v>2.38</v>
      </c>
      <c r="D260" s="33">
        <v>10.39</v>
      </c>
      <c r="E260" s="33">
        <v>3.48</v>
      </c>
      <c r="F260" s="35">
        <v>0.77</v>
      </c>
      <c r="G260" s="35">
        <v>1.33</v>
      </c>
      <c r="H260" s="35"/>
      <c r="I260" s="51">
        <v>53223.43</v>
      </c>
      <c r="J260" s="41">
        <f t="shared" si="289"/>
        <v>8346.0359999999982</v>
      </c>
      <c r="K260" s="41">
        <f t="shared" si="280"/>
        <v>29196.939000000002</v>
      </c>
      <c r="L260" s="41">
        <f t="shared" si="281"/>
        <v>9779.1479999999992</v>
      </c>
      <c r="M260" s="41">
        <f t="shared" si="282"/>
        <v>2163.777</v>
      </c>
      <c r="N260" s="41">
        <v>3737.53</v>
      </c>
      <c r="O260" s="41"/>
      <c r="P260" s="144">
        <f t="shared" si="287"/>
        <v>0.79860429889618156</v>
      </c>
      <c r="Q260" s="40">
        <f t="shared" si="262"/>
        <v>53223.43</v>
      </c>
      <c r="R260" s="51">
        <v>42504.46</v>
      </c>
      <c r="S260" s="41">
        <f t="shared" si="283"/>
        <v>6644.4177535957388</v>
      </c>
      <c r="T260" s="41">
        <f t="shared" si="284"/>
        <v>23316.801000009582</v>
      </c>
      <c r="U260" s="41">
        <f t="shared" si="285"/>
        <v>7809.6696323419956</v>
      </c>
      <c r="V260" s="41">
        <f t="shared" si="272"/>
        <v>1728.0016140526832</v>
      </c>
      <c r="W260" s="51">
        <v>3005.57</v>
      </c>
      <c r="X260" s="51"/>
      <c r="Y260" s="41"/>
      <c r="Z260" s="40">
        <f t="shared" si="266"/>
        <v>42504.46</v>
      </c>
      <c r="AA260" s="54">
        <f t="shared" si="273"/>
        <v>6208.6423676484192</v>
      </c>
      <c r="AB260" s="54">
        <f t="shared" si="274"/>
        <v>23316.801000009582</v>
      </c>
      <c r="AC260" s="54">
        <f t="shared" si="275"/>
        <v>7809.6696323419956</v>
      </c>
      <c r="AD260" s="54">
        <f t="shared" si="276"/>
        <v>2163.777</v>
      </c>
      <c r="AE260" s="54">
        <f t="shared" si="277"/>
        <v>3005.57</v>
      </c>
      <c r="AF260" s="54">
        <f t="shared" si="278"/>
        <v>0</v>
      </c>
      <c r="AG260" s="54"/>
      <c r="AH260" s="42">
        <f t="shared" si="279"/>
        <v>42504.46</v>
      </c>
      <c r="AI260" s="56">
        <f t="shared" si="288"/>
        <v>10718.970000000001</v>
      </c>
    </row>
    <row r="261" spans="1:35" x14ac:dyDescent="0.25">
      <c r="A261" s="31">
        <v>32</v>
      </c>
      <c r="B261" s="38">
        <v>5327</v>
      </c>
      <c r="C261" s="33">
        <v>2.48</v>
      </c>
      <c r="D261" s="33">
        <v>9.58</v>
      </c>
      <c r="E261" s="33">
        <v>1.85</v>
      </c>
      <c r="F261" s="35">
        <v>0.77</v>
      </c>
      <c r="G261" s="35">
        <v>1.33</v>
      </c>
      <c r="H261" s="35"/>
      <c r="I261" s="51">
        <v>88641.71</v>
      </c>
      <c r="J261" s="41">
        <f t="shared" si="289"/>
        <v>16567.370000000003</v>
      </c>
      <c r="K261" s="41">
        <f t="shared" si="280"/>
        <v>51032.66</v>
      </c>
      <c r="L261" s="41">
        <f t="shared" si="281"/>
        <v>9854.9500000000007</v>
      </c>
      <c r="M261" s="41">
        <f t="shared" si="282"/>
        <v>4101.79</v>
      </c>
      <c r="N261" s="41">
        <v>7084.94</v>
      </c>
      <c r="O261" s="41"/>
      <c r="P261" s="144">
        <f t="shared" si="287"/>
        <v>1.0307378997990899</v>
      </c>
      <c r="Q261" s="40">
        <f t="shared" si="262"/>
        <v>88641.709999999992</v>
      </c>
      <c r="R261" s="51">
        <v>91366.37</v>
      </c>
      <c r="S261" s="41">
        <f t="shared" si="283"/>
        <v>18497.25233479702</v>
      </c>
      <c r="T261" s="41">
        <f t="shared" si="284"/>
        <v>52601.296789561027</v>
      </c>
      <c r="U261" s="41">
        <f t="shared" si="285"/>
        <v>10157.870465625041</v>
      </c>
      <c r="V261" s="41">
        <f t="shared" si="272"/>
        <v>4227.8704100169089</v>
      </c>
      <c r="W261" s="51">
        <v>5882.08</v>
      </c>
      <c r="X261" s="51"/>
      <c r="Y261" s="41"/>
      <c r="Z261" s="40">
        <f t="shared" si="266"/>
        <v>91366.37000000001</v>
      </c>
      <c r="AA261" s="54">
        <f t="shared" si="273"/>
        <v>18623.332744813953</v>
      </c>
      <c r="AB261" s="54">
        <f t="shared" si="274"/>
        <v>52601.296789561027</v>
      </c>
      <c r="AC261" s="54">
        <f t="shared" si="275"/>
        <v>10157.870465625041</v>
      </c>
      <c r="AD261" s="54">
        <f t="shared" si="276"/>
        <v>4101.79</v>
      </c>
      <c r="AE261" s="54">
        <f t="shared" si="277"/>
        <v>5882.08</v>
      </c>
      <c r="AF261" s="54">
        <f t="shared" si="278"/>
        <v>0</v>
      </c>
      <c r="AG261" s="54"/>
      <c r="AH261" s="42">
        <f t="shared" si="279"/>
        <v>91366.370000000024</v>
      </c>
      <c r="AI261" s="56">
        <f t="shared" si="288"/>
        <v>-2724.6600000000035</v>
      </c>
    </row>
    <row r="262" spans="1:35" x14ac:dyDescent="0.25">
      <c r="A262" s="32" t="s">
        <v>37</v>
      </c>
      <c r="B262" s="53">
        <f>SUM(B246:B261)</f>
        <v>79946.8</v>
      </c>
      <c r="C262" s="33"/>
      <c r="D262" s="34"/>
      <c r="E262" s="34"/>
      <c r="F262" s="35"/>
      <c r="G262" s="35"/>
      <c r="H262" s="35"/>
      <c r="I262" s="43">
        <f t="shared" ref="I262:N262" si="290">SUM(I246:I261)</f>
        <v>1510266.5899999999</v>
      </c>
      <c r="J262" s="43">
        <f t="shared" si="290"/>
        <v>272141.02900000004</v>
      </c>
      <c r="K262" s="43">
        <f t="shared" si="290"/>
        <v>814132.13699999999</v>
      </c>
      <c r="L262" s="43">
        <f t="shared" si="290"/>
        <v>256104.538</v>
      </c>
      <c r="M262" s="43">
        <f t="shared" si="290"/>
        <v>61559.036</v>
      </c>
      <c r="N262" s="43">
        <f t="shared" si="290"/>
        <v>106329.85</v>
      </c>
      <c r="O262" s="43">
        <f>SUM(O251:O261)</f>
        <v>0</v>
      </c>
      <c r="P262" s="144">
        <f t="shared" si="287"/>
        <v>0.99005327926905962</v>
      </c>
      <c r="Q262" s="40">
        <f t="shared" si="262"/>
        <v>1510266.59</v>
      </c>
      <c r="R262" s="43">
        <f t="shared" ref="R262:W262" si="291">SUM(R246:R261)</f>
        <v>1495244.3900000001</v>
      </c>
      <c r="S262" s="43">
        <f t="shared" si="291"/>
        <v>267995.49608740379</v>
      </c>
      <c r="T262" s="43">
        <f t="shared" si="291"/>
        <v>805094.85434104956</v>
      </c>
      <c r="U262" s="43">
        <f t="shared" si="291"/>
        <v>253898.74326152907</v>
      </c>
      <c r="V262" s="43">
        <f t="shared" si="291"/>
        <v>61009.596310017674</v>
      </c>
      <c r="W262" s="43">
        <f t="shared" si="291"/>
        <v>107245.70000000003</v>
      </c>
      <c r="X262" s="43">
        <f>SUM(X251:X261)</f>
        <v>0</v>
      </c>
      <c r="Y262" s="41"/>
      <c r="Z262" s="40">
        <f t="shared" si="266"/>
        <v>1495244.3900000001</v>
      </c>
      <c r="AA262" s="55">
        <f>SUM(AA246:AA261)</f>
        <v>267446.05639742146</v>
      </c>
      <c r="AB262" s="55">
        <f>SUM(AB246:AB261)</f>
        <v>805094.85434104956</v>
      </c>
      <c r="AC262" s="55">
        <f>SUM(AC246:AC261)</f>
        <v>253898.74326152907</v>
      </c>
      <c r="AD262" s="55">
        <f>SUM(AD246:AD261)</f>
        <v>61559.036</v>
      </c>
      <c r="AE262" s="55">
        <f>SUM(AE246:AE261)</f>
        <v>107245.70000000003</v>
      </c>
      <c r="AF262" s="55">
        <f>SUM(AF251:AF261)</f>
        <v>0</v>
      </c>
      <c r="AG262" s="54"/>
      <c r="AH262" s="42">
        <f>SUM(AH246:AH261)</f>
        <v>1495244.3900000001</v>
      </c>
      <c r="AI262" s="56">
        <f>SUM(AI246:AI261)</f>
        <v>15022.200000000012</v>
      </c>
    </row>
    <row r="263" spans="1:35" x14ac:dyDescent="0.25">
      <c r="A263" s="6" t="s">
        <v>45</v>
      </c>
      <c r="B263" s="37"/>
      <c r="P263" s="144"/>
      <c r="Q263" s="40">
        <f t="shared" si="262"/>
        <v>0</v>
      </c>
      <c r="Z263" s="40">
        <f t="shared" si="266"/>
        <v>0</v>
      </c>
    </row>
    <row r="264" spans="1:35" x14ac:dyDescent="0.25">
      <c r="A264" s="31">
        <v>5</v>
      </c>
      <c r="B264" s="38">
        <v>12921.5</v>
      </c>
      <c r="C264" s="33">
        <v>2.62</v>
      </c>
      <c r="D264" s="33">
        <v>9.7100000000000009</v>
      </c>
      <c r="E264" s="33">
        <v>4.24</v>
      </c>
      <c r="F264" s="35">
        <v>0.77</v>
      </c>
      <c r="G264" s="35">
        <v>1.33</v>
      </c>
      <c r="H264" s="35">
        <v>5.51</v>
      </c>
      <c r="I264" s="51">
        <v>326785.37</v>
      </c>
      <c r="J264" s="41">
        <f t="shared" ref="J264:J269" si="292">I264-K264-L264-M264-N264-O264</f>
        <v>48197.539999999979</v>
      </c>
      <c r="K264" s="41">
        <f t="shared" ref="K264:K269" si="293">B264*D264</f>
        <v>125467.76500000001</v>
      </c>
      <c r="L264" s="41">
        <f t="shared" ref="L264:L269" si="294">E264*B264</f>
        <v>54787.16</v>
      </c>
      <c r="M264" s="41">
        <f t="shared" ref="M264:M269" si="295">F264*B264</f>
        <v>9949.5550000000003</v>
      </c>
      <c r="N264" s="41">
        <v>17185.72</v>
      </c>
      <c r="O264" s="41">
        <v>71197.63</v>
      </c>
      <c r="P264" s="144">
        <f t="shared" si="287"/>
        <v>1.1422119968222568</v>
      </c>
      <c r="Q264" s="40">
        <f t="shared" si="262"/>
        <v>326785.37</v>
      </c>
      <c r="R264" s="51">
        <v>373258.17</v>
      </c>
      <c r="S264" s="41">
        <f t="shared" ref="S264:S269" si="296">R264-T264-U264-V264-W264-X264</f>
        <v>53743.601094660931</v>
      </c>
      <c r="T264" s="41">
        <f t="shared" ref="T264:T269" si="297">P264*K264</f>
        <v>143310.78639747569</v>
      </c>
      <c r="U264" s="41">
        <f t="shared" ref="U264:U269" si="298">L264*P264</f>
        <v>62578.551423820478</v>
      </c>
      <c r="V264" s="41">
        <f t="shared" ref="V264:V269" si="299">P264*M264</f>
        <v>11364.501084042869</v>
      </c>
      <c r="W264" s="51">
        <v>21000.79</v>
      </c>
      <c r="X264" s="51">
        <v>81259.94</v>
      </c>
      <c r="Y264" s="41"/>
      <c r="Z264" s="40">
        <f t="shared" si="266"/>
        <v>373258.17</v>
      </c>
      <c r="AA264" s="54">
        <f t="shared" ref="AA264:AA269" si="300">Z264-AF264-AE264-AD264-AC264-AB264</f>
        <v>55158.547178703826</v>
      </c>
      <c r="AB264" s="54">
        <f t="shared" ref="AB264:AF269" si="301">T264</f>
        <v>143310.78639747569</v>
      </c>
      <c r="AC264" s="54">
        <f t="shared" si="301"/>
        <v>62578.551423820478</v>
      </c>
      <c r="AD264" s="54">
        <f t="shared" ref="AD264:AD269" si="302">M264</f>
        <v>9949.5550000000003</v>
      </c>
      <c r="AE264" s="54">
        <f t="shared" si="301"/>
        <v>21000.79</v>
      </c>
      <c r="AF264" s="54">
        <f t="shared" si="301"/>
        <v>81259.94</v>
      </c>
      <c r="AG264" s="54"/>
      <c r="AH264" s="42">
        <f t="shared" ref="AH264:AH269" si="303">SUM(AA264:AG264)</f>
        <v>373258.17</v>
      </c>
      <c r="AI264" s="56">
        <f t="shared" ref="AI264:AI269" si="304">I264-Z264</f>
        <v>-46472.799999999988</v>
      </c>
    </row>
    <row r="265" spans="1:35" x14ac:dyDescent="0.25">
      <c r="A265" s="31">
        <v>13</v>
      </c>
      <c r="B265" s="38">
        <v>6390.9</v>
      </c>
      <c r="C265" s="33">
        <v>2.63</v>
      </c>
      <c r="D265" s="33">
        <v>10.24</v>
      </c>
      <c r="E265" s="33">
        <v>2.87</v>
      </c>
      <c r="F265" s="35">
        <v>0.77</v>
      </c>
      <c r="G265" s="35">
        <v>1.33</v>
      </c>
      <c r="H265" s="35"/>
      <c r="I265" s="51">
        <v>119573.96</v>
      </c>
      <c r="J265" s="41">
        <f t="shared" si="292"/>
        <v>22368.288000000015</v>
      </c>
      <c r="K265" s="41">
        <f t="shared" si="293"/>
        <v>65442.815999999999</v>
      </c>
      <c r="L265" s="41">
        <f t="shared" si="294"/>
        <v>18341.882999999998</v>
      </c>
      <c r="M265" s="41">
        <f t="shared" si="295"/>
        <v>4920.9929999999995</v>
      </c>
      <c r="N265" s="41">
        <v>8499.98</v>
      </c>
      <c r="O265" s="41"/>
      <c r="P265" s="144">
        <f t="shared" si="287"/>
        <v>0.83495787878899386</v>
      </c>
      <c r="Q265" s="40">
        <f t="shared" si="262"/>
        <v>119573.96000000002</v>
      </c>
      <c r="R265" s="51">
        <v>99839.22</v>
      </c>
      <c r="S265" s="41">
        <f t="shared" si="296"/>
        <v>18686.593571170179</v>
      </c>
      <c r="T265" s="41">
        <f t="shared" si="297"/>
        <v>54641.99482933843</v>
      </c>
      <c r="U265" s="41">
        <f t="shared" si="298"/>
        <v>15314.699722675905</v>
      </c>
      <c r="V265" s="41">
        <f t="shared" si="299"/>
        <v>4108.8218768154866</v>
      </c>
      <c r="W265" s="51">
        <v>7087.11</v>
      </c>
      <c r="X265" s="51"/>
      <c r="Y265" s="41"/>
      <c r="Z265" s="40">
        <f t="shared" si="266"/>
        <v>99839.220000000016</v>
      </c>
      <c r="AA265" s="54">
        <f t="shared" si="300"/>
        <v>17874.422447985671</v>
      </c>
      <c r="AB265" s="54">
        <f t="shared" si="301"/>
        <v>54641.99482933843</v>
      </c>
      <c r="AC265" s="54">
        <f t="shared" si="301"/>
        <v>15314.699722675905</v>
      </c>
      <c r="AD265" s="54">
        <f t="shared" si="302"/>
        <v>4920.9929999999995</v>
      </c>
      <c r="AE265" s="54">
        <f t="shared" si="301"/>
        <v>7087.11</v>
      </c>
      <c r="AF265" s="54">
        <f t="shared" si="301"/>
        <v>0</v>
      </c>
      <c r="AG265" s="54"/>
      <c r="AH265" s="42">
        <f t="shared" si="303"/>
        <v>99839.22</v>
      </c>
      <c r="AI265" s="56">
        <f t="shared" si="304"/>
        <v>19734.739999999991</v>
      </c>
    </row>
    <row r="266" spans="1:35" x14ac:dyDescent="0.25">
      <c r="A266" s="31">
        <v>15</v>
      </c>
      <c r="B266" s="38">
        <v>13644.5</v>
      </c>
      <c r="C266" s="33">
        <v>2.59</v>
      </c>
      <c r="D266" s="33">
        <v>10.02</v>
      </c>
      <c r="E266" s="33">
        <v>3.31</v>
      </c>
      <c r="F266" s="35">
        <v>0.77</v>
      </c>
      <c r="G266" s="35">
        <v>1.33</v>
      </c>
      <c r="H266" s="35"/>
      <c r="I266" s="51">
        <v>259109.23</v>
      </c>
      <c r="J266" s="41">
        <f t="shared" si="292"/>
        <v>48574.560000000027</v>
      </c>
      <c r="K266" s="41">
        <f t="shared" si="293"/>
        <v>136717.88999999998</v>
      </c>
      <c r="L266" s="41">
        <f t="shared" si="294"/>
        <v>45163.294999999998</v>
      </c>
      <c r="M266" s="41">
        <f t="shared" si="295"/>
        <v>10506.264999999999</v>
      </c>
      <c r="N266" s="41">
        <v>18147.22</v>
      </c>
      <c r="O266" s="41"/>
      <c r="P266" s="144">
        <f t="shared" si="287"/>
        <v>0.73353145312500057</v>
      </c>
      <c r="Q266" s="40">
        <f t="shared" si="262"/>
        <v>259109.23</v>
      </c>
      <c r="R266" s="51">
        <v>190064.77</v>
      </c>
      <c r="S266" s="41">
        <f t="shared" si="296"/>
        <v>35795.144238486624</v>
      </c>
      <c r="T266" s="41">
        <f t="shared" si="297"/>
        <v>100286.87251988397</v>
      </c>
      <c r="U266" s="41">
        <f t="shared" si="298"/>
        <v>33128.69740926307</v>
      </c>
      <c r="V266" s="41">
        <f t="shared" si="299"/>
        <v>7706.6758323663335</v>
      </c>
      <c r="W266" s="51">
        <v>13147.38</v>
      </c>
      <c r="X266" s="51"/>
      <c r="Y266" s="41"/>
      <c r="Z266" s="40">
        <f t="shared" si="266"/>
        <v>190064.77000000002</v>
      </c>
      <c r="AA266" s="54">
        <f t="shared" si="300"/>
        <v>32995.555070852977</v>
      </c>
      <c r="AB266" s="54">
        <f t="shared" si="301"/>
        <v>100286.87251988397</v>
      </c>
      <c r="AC266" s="54">
        <f t="shared" si="301"/>
        <v>33128.69740926307</v>
      </c>
      <c r="AD266" s="54">
        <f t="shared" si="302"/>
        <v>10506.264999999999</v>
      </c>
      <c r="AE266" s="54">
        <f t="shared" si="301"/>
        <v>13147.38</v>
      </c>
      <c r="AF266" s="54">
        <f t="shared" si="301"/>
        <v>0</v>
      </c>
      <c r="AG266" s="54"/>
      <c r="AH266" s="42">
        <f t="shared" si="303"/>
        <v>190064.77000000002</v>
      </c>
      <c r="AI266" s="56">
        <f t="shared" si="304"/>
        <v>69044.459999999992</v>
      </c>
    </row>
    <row r="267" spans="1:35" x14ac:dyDescent="0.25">
      <c r="A267" s="31">
        <v>16</v>
      </c>
      <c r="B267" s="38">
        <v>10087.700000000001</v>
      </c>
      <c r="C267" s="33">
        <v>2.63</v>
      </c>
      <c r="D267" s="33">
        <v>10.31</v>
      </c>
      <c r="E267" s="33">
        <v>2.74</v>
      </c>
      <c r="F267" s="35">
        <v>0.77</v>
      </c>
      <c r="G267" s="35">
        <v>1.33</v>
      </c>
      <c r="H267" s="35"/>
      <c r="I267" s="51">
        <v>191163.11</v>
      </c>
      <c r="J267" s="41">
        <f t="shared" si="292"/>
        <v>38334.255999999979</v>
      </c>
      <c r="K267" s="41">
        <f t="shared" si="293"/>
        <v>104004.18700000001</v>
      </c>
      <c r="L267" s="41">
        <f t="shared" si="294"/>
        <v>27640.298000000003</v>
      </c>
      <c r="M267" s="41">
        <f t="shared" si="295"/>
        <v>7767.5290000000005</v>
      </c>
      <c r="N267" s="41">
        <v>13416.84</v>
      </c>
      <c r="O267" s="41"/>
      <c r="P267" s="144">
        <f t="shared" si="287"/>
        <v>0.95119905718211017</v>
      </c>
      <c r="Q267" s="40">
        <f t="shared" si="262"/>
        <v>191163.11</v>
      </c>
      <c r="R267" s="51">
        <v>181834.17</v>
      </c>
      <c r="S267" s="41">
        <f t="shared" si="296"/>
        <v>36543.903723340845</v>
      </c>
      <c r="T267" s="41">
        <f t="shared" si="297"/>
        <v>98928.684617391889</v>
      </c>
      <c r="U267" s="41">
        <f t="shared" si="298"/>
        <v>26291.425397832569</v>
      </c>
      <c r="V267" s="41">
        <f t="shared" si="299"/>
        <v>7388.4662614346998</v>
      </c>
      <c r="W267" s="51">
        <v>12681.69</v>
      </c>
      <c r="X267" s="51"/>
      <c r="Y267" s="41"/>
      <c r="Z267" s="40">
        <f t="shared" si="266"/>
        <v>181834.16999999998</v>
      </c>
      <c r="AA267" s="54">
        <f t="shared" si="300"/>
        <v>36164.840984775525</v>
      </c>
      <c r="AB267" s="54">
        <f t="shared" si="301"/>
        <v>98928.684617391889</v>
      </c>
      <c r="AC267" s="54">
        <f t="shared" si="301"/>
        <v>26291.425397832569</v>
      </c>
      <c r="AD267" s="54">
        <f t="shared" si="302"/>
        <v>7767.5290000000005</v>
      </c>
      <c r="AE267" s="54">
        <f t="shared" si="301"/>
        <v>12681.69</v>
      </c>
      <c r="AF267" s="54">
        <f t="shared" si="301"/>
        <v>0</v>
      </c>
      <c r="AG267" s="54"/>
      <c r="AH267" s="42">
        <f t="shared" si="303"/>
        <v>181834.16999999998</v>
      </c>
      <c r="AI267" s="56">
        <f t="shared" si="304"/>
        <v>9328.9400000000023</v>
      </c>
    </row>
    <row r="268" spans="1:35" x14ac:dyDescent="0.25">
      <c r="A268" s="31">
        <v>17</v>
      </c>
      <c r="B268" s="38">
        <v>6466.1</v>
      </c>
      <c r="C268" s="33">
        <v>2.63</v>
      </c>
      <c r="D268" s="33">
        <v>10.37</v>
      </c>
      <c r="E268" s="33">
        <v>2.85</v>
      </c>
      <c r="F268" s="35">
        <v>0.77</v>
      </c>
      <c r="G268" s="35">
        <v>1.33</v>
      </c>
      <c r="H268" s="35"/>
      <c r="I268" s="51">
        <v>122145.49</v>
      </c>
      <c r="J268" s="41">
        <f t="shared" si="292"/>
        <v>23084.811000000009</v>
      </c>
      <c r="K268" s="41">
        <f t="shared" si="293"/>
        <v>67053.456999999995</v>
      </c>
      <c r="L268" s="41">
        <f t="shared" si="294"/>
        <v>18428.385000000002</v>
      </c>
      <c r="M268" s="41">
        <f t="shared" si="295"/>
        <v>4978.8970000000008</v>
      </c>
      <c r="N268" s="41">
        <v>8599.94</v>
      </c>
      <c r="O268" s="41"/>
      <c r="P268" s="144">
        <f t="shared" si="287"/>
        <v>1.0308911119026989</v>
      </c>
      <c r="Q268" s="40">
        <f t="shared" si="262"/>
        <v>122145.49000000002</v>
      </c>
      <c r="R268" s="51">
        <v>125918.7</v>
      </c>
      <c r="S268" s="41">
        <f t="shared" si="296"/>
        <v>23370.448188750161</v>
      </c>
      <c r="T268" s="41">
        <f t="shared" si="297"/>
        <v>69124.812843649808</v>
      </c>
      <c r="U268" s="41">
        <f t="shared" si="298"/>
        <v>18997.658303221018</v>
      </c>
      <c r="V268" s="41">
        <f t="shared" si="299"/>
        <v>5132.7006643790128</v>
      </c>
      <c r="W268" s="51">
        <v>9293.08</v>
      </c>
      <c r="X268" s="51"/>
      <c r="Y268" s="41"/>
      <c r="Z268" s="40">
        <f t="shared" si="266"/>
        <v>125918.7</v>
      </c>
      <c r="AA268" s="54">
        <f t="shared" si="300"/>
        <v>23524.251853129172</v>
      </c>
      <c r="AB268" s="54">
        <f t="shared" si="301"/>
        <v>69124.812843649808</v>
      </c>
      <c r="AC268" s="54">
        <f t="shared" si="301"/>
        <v>18997.658303221018</v>
      </c>
      <c r="AD268" s="54">
        <f t="shared" si="302"/>
        <v>4978.8970000000008</v>
      </c>
      <c r="AE268" s="54">
        <f t="shared" si="301"/>
        <v>9293.08</v>
      </c>
      <c r="AF268" s="54">
        <f t="shared" si="301"/>
        <v>0</v>
      </c>
      <c r="AG268" s="54"/>
      <c r="AH268" s="42">
        <f t="shared" si="303"/>
        <v>125918.7</v>
      </c>
      <c r="AI268" s="56">
        <f t="shared" si="304"/>
        <v>-3773.2099999999919</v>
      </c>
    </row>
    <row r="269" spans="1:35" x14ac:dyDescent="0.25">
      <c r="A269" s="31" t="s">
        <v>38</v>
      </c>
      <c r="B269" s="38">
        <v>5386.3</v>
      </c>
      <c r="C269" s="33">
        <v>2.33</v>
      </c>
      <c r="D269" s="33">
        <v>11.01</v>
      </c>
      <c r="E269" s="33">
        <v>1.35</v>
      </c>
      <c r="F269" s="35">
        <v>0.77</v>
      </c>
      <c r="G269" s="35">
        <v>1.33</v>
      </c>
      <c r="H269" s="35"/>
      <c r="I269" s="51">
        <v>94745.19</v>
      </c>
      <c r="J269" s="41">
        <f t="shared" si="292"/>
        <v>16859.210999999999</v>
      </c>
      <c r="K269" s="41">
        <f t="shared" si="293"/>
        <v>59303.163</v>
      </c>
      <c r="L269" s="41">
        <f t="shared" si="294"/>
        <v>7271.505000000001</v>
      </c>
      <c r="M269" s="41">
        <f t="shared" si="295"/>
        <v>4147.451</v>
      </c>
      <c r="N269" s="41">
        <v>7163.86</v>
      </c>
      <c r="O269" s="41"/>
      <c r="P269" s="144">
        <f t="shared" si="287"/>
        <v>0.81529373681133577</v>
      </c>
      <c r="Q269" s="40">
        <f t="shared" si="262"/>
        <v>94745.19</v>
      </c>
      <c r="R269" s="51">
        <v>77245.16</v>
      </c>
      <c r="S269" s="41">
        <f t="shared" si="296"/>
        <v>13922.919325274037</v>
      </c>
      <c r="T269" s="41">
        <f t="shared" si="297"/>
        <v>48349.497367001743</v>
      </c>
      <c r="U269" s="41">
        <f t="shared" si="298"/>
        <v>5928.4124836923129</v>
      </c>
      <c r="V269" s="41">
        <f t="shared" si="299"/>
        <v>3381.3908240319115</v>
      </c>
      <c r="W269" s="51">
        <v>5662.94</v>
      </c>
      <c r="X269" s="51"/>
      <c r="Y269" s="41"/>
      <c r="Z269" s="40">
        <f t="shared" si="266"/>
        <v>77245.16</v>
      </c>
      <c r="AA269" s="54">
        <f t="shared" si="300"/>
        <v>13156.859149305943</v>
      </c>
      <c r="AB269" s="54">
        <f t="shared" si="301"/>
        <v>48349.497367001743</v>
      </c>
      <c r="AC269" s="54">
        <f t="shared" si="301"/>
        <v>5928.4124836923129</v>
      </c>
      <c r="AD269" s="54">
        <f t="shared" si="302"/>
        <v>4147.451</v>
      </c>
      <c r="AE269" s="54">
        <f t="shared" si="301"/>
        <v>5662.94</v>
      </c>
      <c r="AF269" s="54">
        <f t="shared" si="301"/>
        <v>0</v>
      </c>
      <c r="AG269" s="54"/>
      <c r="AH269" s="42">
        <f t="shared" si="303"/>
        <v>77245.16</v>
      </c>
      <c r="AI269" s="56">
        <f t="shared" si="304"/>
        <v>17500.03</v>
      </c>
    </row>
    <row r="270" spans="1:35" x14ac:dyDescent="0.25">
      <c r="A270" s="32" t="s">
        <v>37</v>
      </c>
      <c r="B270" s="53">
        <f>SUM(B264:B269)</f>
        <v>54897.000000000007</v>
      </c>
      <c r="C270" s="33"/>
      <c r="D270" s="34"/>
      <c r="E270" s="34"/>
      <c r="F270" s="35"/>
      <c r="G270" s="35"/>
      <c r="H270" s="35"/>
      <c r="I270" s="43">
        <f t="shared" ref="I270:O270" si="305">SUM(I264:I269)</f>
        <v>1113522.3500000001</v>
      </c>
      <c r="J270" s="43">
        <f t="shared" si="305"/>
        <v>197418.66600000003</v>
      </c>
      <c r="K270" s="43">
        <f t="shared" si="305"/>
        <v>557989.27800000005</v>
      </c>
      <c r="L270" s="43">
        <f t="shared" si="305"/>
        <v>171632.52600000001</v>
      </c>
      <c r="M270" s="43">
        <f t="shared" si="305"/>
        <v>42270.69</v>
      </c>
      <c r="N270" s="43">
        <f t="shared" si="305"/>
        <v>73013.56</v>
      </c>
      <c r="O270" s="43">
        <f t="shared" si="305"/>
        <v>71197.63</v>
      </c>
      <c r="P270" s="144">
        <f t="shared" si="287"/>
        <v>0.94130143862851068</v>
      </c>
      <c r="Q270" s="40">
        <f t="shared" si="262"/>
        <v>1113522.3500000001</v>
      </c>
      <c r="R270" s="43">
        <f t="shared" ref="R270:W270" si="306">SUM(R264:R269)</f>
        <v>1048160.1900000001</v>
      </c>
      <c r="S270" s="43">
        <f t="shared" si="306"/>
        <v>182062.61014168279</v>
      </c>
      <c r="T270" s="43">
        <f t="shared" si="306"/>
        <v>514642.6485747415</v>
      </c>
      <c r="U270" s="43">
        <f t="shared" si="306"/>
        <v>162239.44474050537</v>
      </c>
      <c r="V270" s="43">
        <f t="shared" si="306"/>
        <v>39082.556543070321</v>
      </c>
      <c r="W270" s="43">
        <f t="shared" si="306"/>
        <v>68872.990000000005</v>
      </c>
      <c r="X270" s="43">
        <f>SUM(X258:X269)</f>
        <v>81259.94</v>
      </c>
      <c r="Y270" s="41"/>
      <c r="Z270" s="40">
        <f t="shared" si="266"/>
        <v>1048160.19</v>
      </c>
      <c r="AA270" s="55">
        <f t="shared" ref="AA270:AF270" si="307">SUM(AA264:AA269)</f>
        <v>178874.47668475311</v>
      </c>
      <c r="AB270" s="55">
        <f t="shared" si="307"/>
        <v>514642.6485747415</v>
      </c>
      <c r="AC270" s="55">
        <f t="shared" si="307"/>
        <v>162239.44474050537</v>
      </c>
      <c r="AD270" s="55">
        <f t="shared" si="307"/>
        <v>42270.69</v>
      </c>
      <c r="AE270" s="55">
        <f t="shared" si="307"/>
        <v>68872.990000000005</v>
      </c>
      <c r="AF270" s="55">
        <f t="shared" si="307"/>
        <v>81259.94</v>
      </c>
      <c r="AG270" s="54"/>
      <c r="AH270" s="42">
        <f>SUM(AH264:AH269)</f>
        <v>1048160.1900000001</v>
      </c>
      <c r="AI270" s="56">
        <f>SUM(AI264:AI269)</f>
        <v>65362.16</v>
      </c>
    </row>
    <row r="271" spans="1:35" x14ac:dyDescent="0.25">
      <c r="A271" t="s">
        <v>40</v>
      </c>
      <c r="P271" s="144"/>
      <c r="Q271" s="40">
        <f t="shared" si="262"/>
        <v>0</v>
      </c>
      <c r="Z271" s="40">
        <f t="shared" si="266"/>
        <v>0</v>
      </c>
    </row>
    <row r="272" spans="1:35" x14ac:dyDescent="0.25">
      <c r="A272" s="31">
        <v>2</v>
      </c>
      <c r="B272" s="38">
        <v>14818.5</v>
      </c>
      <c r="C272" s="33">
        <v>2.57</v>
      </c>
      <c r="D272" s="33">
        <v>10.15</v>
      </c>
      <c r="E272" s="33">
        <v>2.88</v>
      </c>
      <c r="F272" s="35">
        <v>0.77</v>
      </c>
      <c r="G272" s="35">
        <v>1.33</v>
      </c>
      <c r="H272" s="35"/>
      <c r="I272" s="51">
        <v>276660.12</v>
      </c>
      <c r="J272" s="41">
        <f>I272-K272-L272-M272-N272</f>
        <v>52456.140000000007</v>
      </c>
      <c r="K272" s="41">
        <f>B272*D272</f>
        <v>150407.77499999999</v>
      </c>
      <c r="L272" s="41">
        <f>E272*B272</f>
        <v>42677.279999999999</v>
      </c>
      <c r="M272" s="41">
        <f>F272*B272</f>
        <v>11410.245000000001</v>
      </c>
      <c r="N272" s="41">
        <v>19708.68</v>
      </c>
      <c r="O272" s="41"/>
      <c r="P272" s="144">
        <f>R272/I272</f>
        <v>1.0404794156815951</v>
      </c>
      <c r="Q272" s="40">
        <f t="shared" si="262"/>
        <v>276660.12</v>
      </c>
      <c r="R272" s="51">
        <v>287859.15999999997</v>
      </c>
      <c r="S272" s="41">
        <f>R272-T272-U272-V272-W272-X272</f>
        <v>54623.919746367508</v>
      </c>
      <c r="T272" s="41">
        <f>P272*K272</f>
        <v>156496.19384596881</v>
      </c>
      <c r="U272" s="41">
        <f>L272*P272</f>
        <v>44404.831357279822</v>
      </c>
      <c r="V272" s="41">
        <f>P272*M272</f>
        <v>11872.125050383842</v>
      </c>
      <c r="W272" s="51">
        <v>20462.09</v>
      </c>
      <c r="X272" s="51"/>
      <c r="Y272" s="41"/>
      <c r="Z272" s="40">
        <f t="shared" si="266"/>
        <v>287859.15999999997</v>
      </c>
      <c r="AA272" s="54">
        <f>Z272-AF272-AE272-AD272-AC272-AB272</f>
        <v>55085.799796751322</v>
      </c>
      <c r="AB272" s="54">
        <f t="shared" ref="AB272:AF275" si="308">T272</f>
        <v>156496.19384596881</v>
      </c>
      <c r="AC272" s="54">
        <f t="shared" si="308"/>
        <v>44404.831357279822</v>
      </c>
      <c r="AD272" s="54">
        <f>M272</f>
        <v>11410.245000000001</v>
      </c>
      <c r="AE272" s="54">
        <f t="shared" si="308"/>
        <v>20462.09</v>
      </c>
      <c r="AF272" s="54">
        <f t="shared" si="308"/>
        <v>0</v>
      </c>
      <c r="AG272" s="54"/>
      <c r="AH272" s="42">
        <f>SUM(AA272:AG272)</f>
        <v>287859.15999999997</v>
      </c>
      <c r="AI272" s="56">
        <f>I272-Z272</f>
        <v>-11199.039999999979</v>
      </c>
    </row>
    <row r="273" spans="1:35" x14ac:dyDescent="0.25">
      <c r="A273" s="31">
        <v>6</v>
      </c>
      <c r="B273" s="38">
        <v>7878.8</v>
      </c>
      <c r="C273" s="33">
        <v>2.35</v>
      </c>
      <c r="D273" s="33">
        <v>10.23</v>
      </c>
      <c r="E273" s="33">
        <v>2.82</v>
      </c>
      <c r="F273" s="35">
        <v>0.77</v>
      </c>
      <c r="G273" s="35">
        <v>1.33</v>
      </c>
      <c r="H273" s="35"/>
      <c r="I273" s="51">
        <v>144339.85</v>
      </c>
      <c r="J273" s="41">
        <f>I273-K273-L273-M273-N273</f>
        <v>24976.153999999995</v>
      </c>
      <c r="K273" s="41">
        <f>B273*D273</f>
        <v>80600.124000000011</v>
      </c>
      <c r="L273" s="41">
        <f>E273*B273</f>
        <v>22218.216</v>
      </c>
      <c r="M273" s="41">
        <f>F273*B273</f>
        <v>6066.6760000000004</v>
      </c>
      <c r="N273" s="41">
        <v>10478.68</v>
      </c>
      <c r="O273" s="41"/>
      <c r="P273" s="144">
        <f>R273/I273</f>
        <v>0.88276418466556528</v>
      </c>
      <c r="Q273" s="40">
        <f t="shared" si="262"/>
        <v>144339.85</v>
      </c>
      <c r="R273" s="51">
        <v>127418.05</v>
      </c>
      <c r="S273" s="41">
        <f>R273-T273-U273-V273-W273-X273</f>
        <v>21675.567628462952</v>
      </c>
      <c r="T273" s="41">
        <f>P273*K273</f>
        <v>71150.902746803476</v>
      </c>
      <c r="U273" s="41">
        <f>L273*P273</f>
        <v>19613.445331963416</v>
      </c>
      <c r="V273" s="41">
        <f>P273*M273</f>
        <v>5355.444292770153</v>
      </c>
      <c r="W273" s="51">
        <v>9622.69</v>
      </c>
      <c r="X273" s="51"/>
      <c r="Y273" s="41"/>
      <c r="Z273" s="40">
        <f t="shared" si="266"/>
        <v>127418.04999999999</v>
      </c>
      <c r="AA273" s="54">
        <f>Z273-AF273-AE273-AD273-AC273-AB273</f>
        <v>20964.335921233083</v>
      </c>
      <c r="AB273" s="54">
        <f t="shared" si="308"/>
        <v>71150.902746803476</v>
      </c>
      <c r="AC273" s="54">
        <f t="shared" si="308"/>
        <v>19613.445331963416</v>
      </c>
      <c r="AD273" s="54">
        <f>M273</f>
        <v>6066.6760000000004</v>
      </c>
      <c r="AE273" s="54">
        <f t="shared" si="308"/>
        <v>9622.69</v>
      </c>
      <c r="AF273" s="54">
        <f t="shared" si="308"/>
        <v>0</v>
      </c>
      <c r="AG273" s="54"/>
      <c r="AH273" s="42">
        <f>SUM(AA273:AG273)</f>
        <v>127418.04999999999</v>
      </c>
      <c r="AI273" s="56">
        <f>I273-Z273</f>
        <v>16921.800000000017</v>
      </c>
    </row>
    <row r="274" spans="1:35" x14ac:dyDescent="0.25">
      <c r="A274" s="31">
        <v>14</v>
      </c>
      <c r="B274" s="38">
        <v>9268.9</v>
      </c>
      <c r="C274" s="33">
        <v>2.37</v>
      </c>
      <c r="D274" s="33">
        <v>10.58</v>
      </c>
      <c r="E274" s="33">
        <v>2.84</v>
      </c>
      <c r="F274" s="35">
        <v>0.77</v>
      </c>
      <c r="G274" s="35">
        <v>1.33</v>
      </c>
      <c r="H274" s="35"/>
      <c r="I274" s="51">
        <v>172772.49</v>
      </c>
      <c r="J274" s="41">
        <f>I274-K274-L274-M274-N274</f>
        <v>28919.118999999999</v>
      </c>
      <c r="K274" s="41">
        <f>B274*D274</f>
        <v>98064.962</v>
      </c>
      <c r="L274" s="41">
        <f>E274*B274</f>
        <v>26323.675999999996</v>
      </c>
      <c r="M274" s="41">
        <f>F274*B274</f>
        <v>7137.0529999999999</v>
      </c>
      <c r="N274" s="41">
        <v>12327.68</v>
      </c>
      <c r="O274" s="41"/>
      <c r="P274" s="144">
        <f>R274/I274</f>
        <v>0.90404867117444454</v>
      </c>
      <c r="Q274" s="40">
        <f t="shared" si="262"/>
        <v>172772.49</v>
      </c>
      <c r="R274" s="51">
        <v>156194.74</v>
      </c>
      <c r="S274" s="41">
        <f>R274-T274-U274-V274-W274-X274</f>
        <v>26397.473826149399</v>
      </c>
      <c r="T274" s="41">
        <f>P274*K274</f>
        <v>88655.498584872403</v>
      </c>
      <c r="U274" s="41">
        <f>L274*P274</f>
        <v>23797.884308226614</v>
      </c>
      <c r="V274" s="41">
        <f>P274*M274</f>
        <v>6452.2432807515825</v>
      </c>
      <c r="W274" s="51">
        <v>10891.64</v>
      </c>
      <c r="X274" s="51"/>
      <c r="Y274" s="41"/>
      <c r="Z274" s="40">
        <f t="shared" si="266"/>
        <v>156194.74</v>
      </c>
      <c r="AA274" s="54">
        <f>Z274-AF274-AE274-AD274-AC274-AB274</f>
        <v>25712.664106900949</v>
      </c>
      <c r="AB274" s="54">
        <f t="shared" si="308"/>
        <v>88655.498584872403</v>
      </c>
      <c r="AC274" s="54">
        <f t="shared" si="308"/>
        <v>23797.884308226614</v>
      </c>
      <c r="AD274" s="54">
        <f>M274</f>
        <v>7137.0529999999999</v>
      </c>
      <c r="AE274" s="54">
        <f t="shared" si="308"/>
        <v>10891.64</v>
      </c>
      <c r="AF274" s="54">
        <f t="shared" si="308"/>
        <v>0</v>
      </c>
      <c r="AG274" s="54"/>
      <c r="AH274" s="42">
        <f>SUM(AA274:AG274)</f>
        <v>156194.74</v>
      </c>
      <c r="AI274" s="56">
        <f>I274-Z274</f>
        <v>16577.75</v>
      </c>
    </row>
    <row r="275" spans="1:35" x14ac:dyDescent="0.25">
      <c r="A275" s="31">
        <v>24</v>
      </c>
      <c r="B275" s="38">
        <v>3984.4</v>
      </c>
      <c r="C275" s="33">
        <v>2.2400000000000002</v>
      </c>
      <c r="D275" s="33">
        <v>11.63</v>
      </c>
      <c r="E275" s="33">
        <v>2.4900000000000002</v>
      </c>
      <c r="F275" s="35">
        <v>0.77</v>
      </c>
      <c r="G275" s="35">
        <v>1.33</v>
      </c>
      <c r="H275" s="35"/>
      <c r="I275" s="51">
        <v>78032.820000000007</v>
      </c>
      <c r="J275" s="41">
        <f>I275-K275-L275-M275-N275</f>
        <v>13407.343999999996</v>
      </c>
      <c r="K275" s="41">
        <f>B275*D275</f>
        <v>46338.572000000007</v>
      </c>
      <c r="L275" s="41">
        <f>E275*B275</f>
        <v>9921.1560000000009</v>
      </c>
      <c r="M275" s="41">
        <f>F275*B275</f>
        <v>3067.9880000000003</v>
      </c>
      <c r="N275" s="41">
        <v>5297.76</v>
      </c>
      <c r="O275" s="41"/>
      <c r="P275" s="144">
        <f>R275/I275</f>
        <v>1.1933021259516186</v>
      </c>
      <c r="Q275" s="40">
        <f t="shared" si="262"/>
        <v>78032.819999999992</v>
      </c>
      <c r="R275" s="51">
        <v>93116.73</v>
      </c>
      <c r="S275" s="41">
        <f>R275-T275-U275-V275-W275-X275</f>
        <v>15775.960369346129</v>
      </c>
      <c r="T275" s="41">
        <f>P275*K275</f>
        <v>55295.916481162152</v>
      </c>
      <c r="U275" s="41">
        <f>L275*P275</f>
        <v>11838.936546697658</v>
      </c>
      <c r="V275" s="41">
        <f>P275*M275</f>
        <v>3661.0366027940545</v>
      </c>
      <c r="W275" s="51">
        <v>6544.88</v>
      </c>
      <c r="X275" s="51"/>
      <c r="Y275" s="41"/>
      <c r="Z275" s="40">
        <f t="shared" si="266"/>
        <v>93116.73000000001</v>
      </c>
      <c r="AA275" s="54">
        <f>Z275-AF275-AE275-AD275-AC275-AB275</f>
        <v>16369.008972140196</v>
      </c>
      <c r="AB275" s="54">
        <f t="shared" si="308"/>
        <v>55295.916481162152</v>
      </c>
      <c r="AC275" s="54">
        <f t="shared" si="308"/>
        <v>11838.936546697658</v>
      </c>
      <c r="AD275" s="54">
        <f>M275</f>
        <v>3067.9880000000003</v>
      </c>
      <c r="AE275" s="54">
        <f t="shared" si="308"/>
        <v>6544.88</v>
      </c>
      <c r="AF275" s="54">
        <f t="shared" si="308"/>
        <v>0</v>
      </c>
      <c r="AG275" s="54"/>
      <c r="AH275" s="42">
        <f>SUM(AA275:AG275)</f>
        <v>93116.73000000001</v>
      </c>
      <c r="AI275" s="56">
        <f>I275-Z275</f>
        <v>-15083.910000000003</v>
      </c>
    </row>
    <row r="276" spans="1:35" x14ac:dyDescent="0.25">
      <c r="A276" s="32" t="s">
        <v>37</v>
      </c>
      <c r="B276" s="53">
        <f>SUM(B272:B275)</f>
        <v>35950.6</v>
      </c>
      <c r="C276" s="33"/>
      <c r="D276" s="34"/>
      <c r="E276" s="34"/>
      <c r="F276" s="35"/>
      <c r="G276" s="35"/>
      <c r="H276" s="35"/>
      <c r="I276" s="43">
        <f>SUM(I272:I275)</f>
        <v>671805.28</v>
      </c>
      <c r="J276" s="43">
        <f t="shared" ref="J276:O276" si="309">SUM(J272:J275)</f>
        <v>119758.757</v>
      </c>
      <c r="K276" s="43">
        <f t="shared" si="309"/>
        <v>375411.43300000002</v>
      </c>
      <c r="L276" s="43">
        <f t="shared" si="309"/>
        <v>101140.32799999999</v>
      </c>
      <c r="M276" s="43">
        <f t="shared" si="309"/>
        <v>27681.962000000003</v>
      </c>
      <c r="N276" s="43">
        <f t="shared" si="309"/>
        <v>47812.800000000003</v>
      </c>
      <c r="O276" s="43">
        <f t="shared" si="309"/>
        <v>0</v>
      </c>
      <c r="P276" s="144">
        <f t="shared" si="287"/>
        <v>0.98925789925318819</v>
      </c>
      <c r="Q276" s="40">
        <f t="shared" si="262"/>
        <v>671805.28000000014</v>
      </c>
      <c r="R276" s="43">
        <f t="shared" ref="R276:X276" si="310">SUM(R272:R275)</f>
        <v>664588.67999999993</v>
      </c>
      <c r="S276" s="43">
        <f t="shared" si="310"/>
        <v>118472.92157032598</v>
      </c>
      <c r="T276" s="43">
        <f t="shared" si="310"/>
        <v>371598.51165880682</v>
      </c>
      <c r="U276" s="43">
        <f t="shared" si="310"/>
        <v>99655.097544167511</v>
      </c>
      <c r="V276" s="43">
        <f t="shared" si="310"/>
        <v>27340.849226699633</v>
      </c>
      <c r="W276" s="43">
        <f t="shared" si="310"/>
        <v>47521.299999999996</v>
      </c>
      <c r="X276" s="43">
        <f t="shared" si="310"/>
        <v>0</v>
      </c>
      <c r="Y276" s="41"/>
      <c r="Z276" s="40">
        <f>S276+T276+U276+V276+W276</f>
        <v>664588.68000000005</v>
      </c>
      <c r="AA276" s="55">
        <f>SUM(AA272:AA275)</f>
        <v>118131.80879702556</v>
      </c>
      <c r="AB276" s="55">
        <f>SUM(AB272:AB275)</f>
        <v>371598.51165880682</v>
      </c>
      <c r="AC276" s="55">
        <f>SUM(AC272:AC275)</f>
        <v>99655.097544167511</v>
      </c>
      <c r="AD276" s="55">
        <f>SUM(AD272:AD275)</f>
        <v>27681.962000000003</v>
      </c>
      <c r="AE276" s="55">
        <f>SUM(AE274:AE275)</f>
        <v>17436.52</v>
      </c>
      <c r="AF276" s="55">
        <f>SUM(AF272:AF275)</f>
        <v>0</v>
      </c>
      <c r="AG276" s="54"/>
      <c r="AH276" s="42">
        <f>SUM(AH272:AH275)</f>
        <v>664588.67999999993</v>
      </c>
      <c r="AI276" s="56">
        <f>SUM(AI272:AI275)</f>
        <v>7216.6000000000349</v>
      </c>
    </row>
    <row r="277" spans="1:35" x14ac:dyDescent="0.25">
      <c r="A277" t="s">
        <v>41</v>
      </c>
      <c r="H277" t="s">
        <v>59</v>
      </c>
      <c r="I277" t="s">
        <v>59</v>
      </c>
      <c r="P277" s="144"/>
      <c r="Q277" s="40">
        <f t="shared" si="262"/>
        <v>0</v>
      </c>
      <c r="Z277" s="40">
        <f t="shared" si="266"/>
        <v>0</v>
      </c>
    </row>
    <row r="278" spans="1:35" x14ac:dyDescent="0.25">
      <c r="A278" s="31">
        <v>15</v>
      </c>
      <c r="B278" s="38">
        <v>3319.7</v>
      </c>
      <c r="C278" s="33">
        <v>2.76</v>
      </c>
      <c r="D278" s="33">
        <v>12.86</v>
      </c>
      <c r="E278" s="33">
        <v>9.59</v>
      </c>
      <c r="F278" s="35">
        <v>0.77</v>
      </c>
      <c r="G278" s="35">
        <v>1.33</v>
      </c>
      <c r="H278" s="35"/>
      <c r="I278" s="51">
        <v>95832.75</v>
      </c>
      <c r="J278" s="41">
        <f>I278-K278-L278-M278-N278</f>
        <v>14334.056000000006</v>
      </c>
      <c r="K278" s="41">
        <f>B278*D278</f>
        <v>42691.341999999997</v>
      </c>
      <c r="L278" s="41">
        <f>E278*B278</f>
        <v>31835.922999999999</v>
      </c>
      <c r="M278" s="41">
        <f>F278*B278</f>
        <v>2556.1689999999999</v>
      </c>
      <c r="N278" s="41">
        <v>4415.26</v>
      </c>
      <c r="O278" s="41"/>
      <c r="P278" s="144">
        <f t="shared" si="287"/>
        <v>0.82321054128155557</v>
      </c>
      <c r="Q278" s="40">
        <f t="shared" si="262"/>
        <v>95832.749999999985</v>
      </c>
      <c r="R278" s="51">
        <v>78890.53</v>
      </c>
      <c r="S278" s="41">
        <f>R278-T278-U278-V278-W278-X278</f>
        <v>11617.644573018939</v>
      </c>
      <c r="T278" s="41">
        <f>P278*K278</f>
        <v>35143.962755856002</v>
      </c>
      <c r="U278" s="41">
        <f>L278*P278</f>
        <v>26207.667405027925</v>
      </c>
      <c r="V278" s="41">
        <f t="shared" ref="V278:V289" si="311">P278*M278</f>
        <v>2104.2652660971326</v>
      </c>
      <c r="W278" s="51">
        <v>3816.99</v>
      </c>
      <c r="X278" s="51"/>
      <c r="Y278" s="41"/>
      <c r="Z278" s="40">
        <f t="shared" si="266"/>
        <v>78890.53</v>
      </c>
      <c r="AA278" s="54">
        <f t="shared" ref="AA278:AA289" si="312">Z278-AF278-AE278-AD278-AC278-AB278</f>
        <v>11165.740839116072</v>
      </c>
      <c r="AB278" s="54">
        <f t="shared" ref="AB278:AB289" si="313">T278</f>
        <v>35143.962755856002</v>
      </c>
      <c r="AC278" s="54">
        <f t="shared" ref="AC278:AC289" si="314">U278</f>
        <v>26207.667405027925</v>
      </c>
      <c r="AD278" s="54">
        <f t="shared" ref="AD278:AD289" si="315">M278</f>
        <v>2556.1689999999999</v>
      </c>
      <c r="AE278" s="54">
        <f t="shared" ref="AE278:AE289" si="316">W278</f>
        <v>3816.99</v>
      </c>
      <c r="AF278" s="54">
        <f t="shared" ref="AF278:AF289" si="317">X278</f>
        <v>0</v>
      </c>
      <c r="AG278" s="54"/>
      <c r="AH278" s="42">
        <f t="shared" ref="AH278:AH289" si="318">SUM(AA278:AG278)</f>
        <v>78890.53</v>
      </c>
      <c r="AI278" s="56">
        <f t="shared" ref="AI278:AI289" si="319">I278-Z278</f>
        <v>16942.22</v>
      </c>
    </row>
    <row r="279" spans="1:35" x14ac:dyDescent="0.25">
      <c r="A279" s="31">
        <v>17</v>
      </c>
      <c r="B279" s="38">
        <v>2783.8</v>
      </c>
      <c r="C279" s="33">
        <v>2.88</v>
      </c>
      <c r="D279" s="33">
        <v>12.36</v>
      </c>
      <c r="E279" s="33">
        <v>8.02</v>
      </c>
      <c r="F279" s="35">
        <v>0.77</v>
      </c>
      <c r="G279" s="35">
        <v>1.33</v>
      </c>
      <c r="H279" s="35"/>
      <c r="I279" s="51">
        <v>73854.27</v>
      </c>
      <c r="J279" s="41">
        <f>I279-K279-L279-M279-N279</f>
        <v>11274.46</v>
      </c>
      <c r="K279" s="41">
        <f t="shared" ref="K279:K289" si="320">B279*D279</f>
        <v>34407.768000000004</v>
      </c>
      <c r="L279" s="41">
        <f t="shared" ref="L279:L289" si="321">E279*B279</f>
        <v>22326.076000000001</v>
      </c>
      <c r="M279" s="41">
        <f t="shared" ref="M279:M289" si="322">F279*B279</f>
        <v>2143.5260000000003</v>
      </c>
      <c r="N279" s="41">
        <v>3702.44</v>
      </c>
      <c r="O279" s="41"/>
      <c r="P279" s="144">
        <f t="shared" si="287"/>
        <v>0.78568984569206357</v>
      </c>
      <c r="Q279" s="40">
        <f t="shared" si="262"/>
        <v>73854.27</v>
      </c>
      <c r="R279" s="51">
        <v>58026.55</v>
      </c>
      <c r="S279" s="41">
        <f t="shared" ref="S279:S289" si="323">R279-T279-U279-V279-W279-X279</f>
        <v>8750.978249945465</v>
      </c>
      <c r="T279" s="41">
        <f t="shared" ref="T279:T289" si="324">P279*K279</f>
        <v>27033.833930528326</v>
      </c>
      <c r="U279" s="41">
        <f t="shared" ref="U279:U285" si="325">L279*P279</f>
        <v>17541.371207349286</v>
      </c>
      <c r="V279" s="41">
        <f t="shared" si="311"/>
        <v>1684.1466121769265</v>
      </c>
      <c r="W279" s="51">
        <v>3016.22</v>
      </c>
      <c r="X279" s="51"/>
      <c r="Y279" s="41"/>
      <c r="Z279" s="40">
        <f t="shared" si="266"/>
        <v>58026.55</v>
      </c>
      <c r="AA279" s="54">
        <f t="shared" si="312"/>
        <v>8291.5988621223914</v>
      </c>
      <c r="AB279" s="54">
        <f t="shared" si="313"/>
        <v>27033.833930528326</v>
      </c>
      <c r="AC279" s="54">
        <f t="shared" si="314"/>
        <v>17541.371207349286</v>
      </c>
      <c r="AD279" s="54">
        <f t="shared" si="315"/>
        <v>2143.5260000000003</v>
      </c>
      <c r="AE279" s="54">
        <f t="shared" si="316"/>
        <v>3016.22</v>
      </c>
      <c r="AF279" s="54">
        <f t="shared" si="317"/>
        <v>0</v>
      </c>
      <c r="AG279" s="54"/>
      <c r="AH279" s="42">
        <f t="shared" si="318"/>
        <v>58026.55</v>
      </c>
      <c r="AI279" s="56">
        <f t="shared" si="319"/>
        <v>15827.720000000001</v>
      </c>
    </row>
    <row r="280" spans="1:35" x14ac:dyDescent="0.25">
      <c r="A280" s="31">
        <v>18</v>
      </c>
      <c r="B280" s="38">
        <v>5655.7</v>
      </c>
      <c r="C280" s="33">
        <v>2.62</v>
      </c>
      <c r="D280" s="33">
        <v>10.029999999999999</v>
      </c>
      <c r="E280" s="33">
        <v>3.6</v>
      </c>
      <c r="F280" s="35">
        <v>0.77</v>
      </c>
      <c r="G280" s="35">
        <v>1.33</v>
      </c>
      <c r="H280" s="35">
        <v>5.51</v>
      </c>
      <c r="I280" s="51">
        <v>142976.63</v>
      </c>
      <c r="J280" s="41">
        <f t="shared" ref="J280:J285" si="326">I280-K280-L280-M280-N280-O280</f>
        <v>22849.299999999996</v>
      </c>
      <c r="K280" s="41">
        <f t="shared" si="320"/>
        <v>56726.670999999995</v>
      </c>
      <c r="L280" s="41">
        <f t="shared" si="321"/>
        <v>20360.52</v>
      </c>
      <c r="M280" s="41">
        <f t="shared" si="322"/>
        <v>4354.8890000000001</v>
      </c>
      <c r="N280" s="41">
        <v>7522.17</v>
      </c>
      <c r="O280" s="41">
        <v>31163.08</v>
      </c>
      <c r="P280" s="144">
        <f t="shared" si="287"/>
        <v>0.82910703658353113</v>
      </c>
      <c r="Q280" s="40">
        <f t="shared" si="262"/>
        <v>142976.63</v>
      </c>
      <c r="R280" s="51">
        <v>118542.93</v>
      </c>
      <c r="S280" s="41">
        <f t="shared" si="323"/>
        <v>18832.798398001127</v>
      </c>
      <c r="T280" s="41">
        <f t="shared" si="324"/>
        <v>47032.482088058932</v>
      </c>
      <c r="U280" s="41">
        <f t="shared" si="325"/>
        <v>16881.050400499716</v>
      </c>
      <c r="V280" s="41">
        <f t="shared" si="311"/>
        <v>3610.6691134402172</v>
      </c>
      <c r="W280" s="51">
        <v>6284.93</v>
      </c>
      <c r="X280" s="51">
        <v>25901</v>
      </c>
      <c r="Y280" s="41"/>
      <c r="Z280" s="40">
        <f t="shared" si="266"/>
        <v>118542.93</v>
      </c>
      <c r="AA280" s="54">
        <f t="shared" si="312"/>
        <v>18088.578511441352</v>
      </c>
      <c r="AB280" s="54">
        <f t="shared" si="313"/>
        <v>47032.482088058932</v>
      </c>
      <c r="AC280" s="54">
        <f t="shared" si="314"/>
        <v>16881.050400499716</v>
      </c>
      <c r="AD280" s="54">
        <f t="shared" si="315"/>
        <v>4354.8890000000001</v>
      </c>
      <c r="AE280" s="54">
        <f t="shared" si="316"/>
        <v>6284.93</v>
      </c>
      <c r="AF280" s="54">
        <f t="shared" si="317"/>
        <v>25901</v>
      </c>
      <c r="AG280" s="54"/>
      <c r="AH280" s="42">
        <f t="shared" si="318"/>
        <v>118542.93</v>
      </c>
      <c r="AI280" s="56">
        <f t="shared" si="319"/>
        <v>24433.700000000012</v>
      </c>
    </row>
    <row r="281" spans="1:35" x14ac:dyDescent="0.25">
      <c r="A281" s="31">
        <v>19</v>
      </c>
      <c r="B281" s="38">
        <v>3708.2</v>
      </c>
      <c r="C281" s="33">
        <v>2.69</v>
      </c>
      <c r="D281" s="33">
        <v>11.05</v>
      </c>
      <c r="E281" s="33">
        <v>4.12</v>
      </c>
      <c r="F281" s="35">
        <v>0.77</v>
      </c>
      <c r="G281" s="35">
        <v>1.33</v>
      </c>
      <c r="H281" s="35">
        <v>5.51</v>
      </c>
      <c r="I281" s="51">
        <v>99650.68</v>
      </c>
      <c r="J281" s="41">
        <f t="shared" si="326"/>
        <v>15178.031999999996</v>
      </c>
      <c r="K281" s="41">
        <f t="shared" si="320"/>
        <v>40975.61</v>
      </c>
      <c r="L281" s="41">
        <f t="shared" si="321"/>
        <v>15277.784</v>
      </c>
      <c r="M281" s="41">
        <f t="shared" si="322"/>
        <v>2855.3139999999999</v>
      </c>
      <c r="N281" s="41">
        <v>4931.8100000000004</v>
      </c>
      <c r="O281" s="41">
        <v>20432.13</v>
      </c>
      <c r="P281" s="144">
        <f t="shared" si="287"/>
        <v>1.2482113518944378</v>
      </c>
      <c r="Q281" s="40">
        <f t="shared" si="262"/>
        <v>99650.68</v>
      </c>
      <c r="R281" s="51">
        <v>124385.11</v>
      </c>
      <c r="S281" s="41">
        <f t="shared" si="323"/>
        <v>18264.14967858644</v>
      </c>
      <c r="T281" s="41">
        <f t="shared" si="324"/>
        <v>51146.221552799245</v>
      </c>
      <c r="U281" s="41">
        <f t="shared" si="325"/>
        <v>19069.90342059121</v>
      </c>
      <c r="V281" s="41">
        <f t="shared" si="311"/>
        <v>3564.0353480231147</v>
      </c>
      <c r="W281" s="51">
        <v>6856.06</v>
      </c>
      <c r="X281" s="51">
        <v>25484.74</v>
      </c>
      <c r="Y281" s="41"/>
      <c r="Z281" s="40">
        <f t="shared" si="266"/>
        <v>124385.11</v>
      </c>
      <c r="AA281" s="54">
        <f t="shared" si="312"/>
        <v>18972.871026609537</v>
      </c>
      <c r="AB281" s="54">
        <f t="shared" si="313"/>
        <v>51146.221552799245</v>
      </c>
      <c r="AC281" s="54">
        <f t="shared" si="314"/>
        <v>19069.90342059121</v>
      </c>
      <c r="AD281" s="54">
        <f t="shared" si="315"/>
        <v>2855.3139999999999</v>
      </c>
      <c r="AE281" s="54">
        <f t="shared" si="316"/>
        <v>6856.06</v>
      </c>
      <c r="AF281" s="54">
        <f t="shared" si="317"/>
        <v>25484.74</v>
      </c>
      <c r="AG281" s="54"/>
      <c r="AH281" s="42">
        <f t="shared" si="318"/>
        <v>124385.10999999999</v>
      </c>
      <c r="AI281" s="56">
        <f t="shared" si="319"/>
        <v>-24734.430000000008</v>
      </c>
    </row>
    <row r="282" spans="1:35" x14ac:dyDescent="0.25">
      <c r="A282" s="31">
        <v>20</v>
      </c>
      <c r="B282" s="38">
        <v>5659.3</v>
      </c>
      <c r="C282" s="33">
        <v>2.63</v>
      </c>
      <c r="D282" s="33">
        <v>10.3</v>
      </c>
      <c r="E282" s="33">
        <v>3.44</v>
      </c>
      <c r="F282" s="35">
        <v>0.77</v>
      </c>
      <c r="G282" s="35">
        <v>1.33</v>
      </c>
      <c r="H282" s="35">
        <v>5.51</v>
      </c>
      <c r="I282" s="51">
        <v>140740.51999999999</v>
      </c>
      <c r="J282" s="41">
        <f t="shared" si="326"/>
        <v>20415.436999999984</v>
      </c>
      <c r="K282" s="41">
        <f t="shared" si="320"/>
        <v>58290.790000000008</v>
      </c>
      <c r="L282" s="41">
        <f t="shared" si="321"/>
        <v>19467.992000000002</v>
      </c>
      <c r="M282" s="41">
        <f t="shared" si="322"/>
        <v>4357.6610000000001</v>
      </c>
      <c r="N282" s="41">
        <v>7526.82</v>
      </c>
      <c r="O282" s="41">
        <v>30681.82</v>
      </c>
      <c r="P282" s="144">
        <f t="shared" si="287"/>
        <v>0.92230268866421705</v>
      </c>
      <c r="Q282" s="40">
        <f t="shared" si="262"/>
        <v>140740.51999999999</v>
      </c>
      <c r="R282" s="51">
        <v>129805.36</v>
      </c>
      <c r="S282" s="41">
        <f t="shared" si="323"/>
        <v>18332.873837558058</v>
      </c>
      <c r="T282" s="41">
        <f t="shared" si="324"/>
        <v>53761.752341361265</v>
      </c>
      <c r="U282" s="41">
        <f t="shared" si="325"/>
        <v>17955.381364493471</v>
      </c>
      <c r="V282" s="41">
        <f t="shared" si="311"/>
        <v>4019.0824565872008</v>
      </c>
      <c r="W282" s="51">
        <v>7567.77</v>
      </c>
      <c r="X282" s="51">
        <v>28168.5</v>
      </c>
      <c r="Y282" s="41"/>
      <c r="Z282" s="40">
        <f t="shared" si="266"/>
        <v>129805.36</v>
      </c>
      <c r="AA282" s="54">
        <f t="shared" si="312"/>
        <v>17994.295294145268</v>
      </c>
      <c r="AB282" s="54">
        <f t="shared" si="313"/>
        <v>53761.752341361265</v>
      </c>
      <c r="AC282" s="54">
        <f t="shared" si="314"/>
        <v>17955.381364493471</v>
      </c>
      <c r="AD282" s="54">
        <f t="shared" si="315"/>
        <v>4357.6610000000001</v>
      </c>
      <c r="AE282" s="54">
        <f t="shared" si="316"/>
        <v>7567.77</v>
      </c>
      <c r="AF282" s="54">
        <f t="shared" si="317"/>
        <v>28168.5</v>
      </c>
      <c r="AG282" s="54"/>
      <c r="AH282" s="42">
        <f t="shared" si="318"/>
        <v>129805.36</v>
      </c>
      <c r="AI282" s="56">
        <f t="shared" si="319"/>
        <v>10935.159999999989</v>
      </c>
    </row>
    <row r="283" spans="1:35" x14ac:dyDescent="0.25">
      <c r="A283" s="31">
        <v>42</v>
      </c>
      <c r="B283" s="38">
        <v>4035.7</v>
      </c>
      <c r="C283" s="33">
        <v>2.65</v>
      </c>
      <c r="D283" s="33">
        <v>10.33</v>
      </c>
      <c r="E283" s="33">
        <v>3.94</v>
      </c>
      <c r="F283" s="35">
        <v>0.77</v>
      </c>
      <c r="G283" s="35">
        <v>1.33</v>
      </c>
      <c r="H283" s="35">
        <v>5.51</v>
      </c>
      <c r="I283" s="51">
        <v>105090</v>
      </c>
      <c r="J283" s="41">
        <f t="shared" si="326"/>
        <v>16788.811999999998</v>
      </c>
      <c r="K283" s="41">
        <f t="shared" si="320"/>
        <v>41688.780999999995</v>
      </c>
      <c r="L283" s="41">
        <f t="shared" si="321"/>
        <v>15900.657999999999</v>
      </c>
      <c r="M283" s="41">
        <f t="shared" si="322"/>
        <v>3107.489</v>
      </c>
      <c r="N283" s="41">
        <v>5367.58</v>
      </c>
      <c r="O283" s="41">
        <v>22236.68</v>
      </c>
      <c r="P283" s="144">
        <f t="shared" si="287"/>
        <v>1.058600532876582</v>
      </c>
      <c r="Q283" s="40">
        <f t="shared" si="262"/>
        <v>105090</v>
      </c>
      <c r="R283" s="51">
        <v>111248.33</v>
      </c>
      <c r="S283" s="41">
        <f t="shared" si="323"/>
        <v>17182.339675228464</v>
      </c>
      <c r="T283" s="41">
        <f t="shared" si="324"/>
        <v>44131.765781575123</v>
      </c>
      <c r="U283" s="41">
        <f t="shared" si="325"/>
        <v>16832.445031888285</v>
      </c>
      <c r="V283" s="41">
        <f t="shared" si="311"/>
        <v>3289.5895113081169</v>
      </c>
      <c r="W283" s="51">
        <v>6167.78</v>
      </c>
      <c r="X283" s="51">
        <v>23644.41</v>
      </c>
      <c r="Y283" s="41"/>
      <c r="Z283" s="40">
        <f t="shared" si="266"/>
        <v>111248.33</v>
      </c>
      <c r="AA283" s="54">
        <f t="shared" si="312"/>
        <v>17364.440186536587</v>
      </c>
      <c r="AB283" s="54">
        <f t="shared" si="313"/>
        <v>44131.765781575123</v>
      </c>
      <c r="AC283" s="54">
        <f t="shared" si="314"/>
        <v>16832.445031888285</v>
      </c>
      <c r="AD283" s="54">
        <f t="shared" si="315"/>
        <v>3107.489</v>
      </c>
      <c r="AE283" s="54">
        <f t="shared" si="316"/>
        <v>6167.78</v>
      </c>
      <c r="AF283" s="54">
        <f t="shared" si="317"/>
        <v>23644.41</v>
      </c>
      <c r="AG283" s="54"/>
      <c r="AH283" s="42">
        <f t="shared" si="318"/>
        <v>111248.33</v>
      </c>
      <c r="AI283" s="56">
        <f t="shared" si="319"/>
        <v>-6158.3300000000017</v>
      </c>
    </row>
    <row r="284" spans="1:35" x14ac:dyDescent="0.25">
      <c r="A284" s="31">
        <v>43</v>
      </c>
      <c r="B284" s="38">
        <v>4116.7</v>
      </c>
      <c r="C284" s="33">
        <v>2.93</v>
      </c>
      <c r="D284" s="33">
        <v>10.78</v>
      </c>
      <c r="E284" s="33">
        <v>4.08</v>
      </c>
      <c r="F284" s="35">
        <v>0.77</v>
      </c>
      <c r="G284" s="35">
        <v>1.33</v>
      </c>
      <c r="H284" s="35">
        <v>5.51</v>
      </c>
      <c r="I284" s="51">
        <v>111578.98</v>
      </c>
      <c r="J284" s="41">
        <f t="shared" si="326"/>
        <v>19076.669000000005</v>
      </c>
      <c r="K284" s="41">
        <f t="shared" si="320"/>
        <v>44378.025999999998</v>
      </c>
      <c r="L284" s="41">
        <f t="shared" si="321"/>
        <v>16796.135999999999</v>
      </c>
      <c r="M284" s="41">
        <f t="shared" si="322"/>
        <v>3169.8589999999999</v>
      </c>
      <c r="N284" s="41">
        <v>5475.23</v>
      </c>
      <c r="O284" s="41">
        <v>22683.06</v>
      </c>
      <c r="P284" s="144">
        <f t="shared" si="287"/>
        <v>1.0994413105407488</v>
      </c>
      <c r="Q284" s="40">
        <f t="shared" si="262"/>
        <v>111578.98</v>
      </c>
      <c r="R284" s="51">
        <v>122674.54</v>
      </c>
      <c r="S284" s="41">
        <f t="shared" si="323"/>
        <v>21596.375226298547</v>
      </c>
      <c r="T284" s="41">
        <f t="shared" si="324"/>
        <v>48791.03506465142</v>
      </c>
      <c r="U284" s="41">
        <f t="shared" si="325"/>
        <v>18466.36577586065</v>
      </c>
      <c r="V284" s="41">
        <f t="shared" si="311"/>
        <v>3485.0739331893874</v>
      </c>
      <c r="W284" s="51">
        <v>6224.28</v>
      </c>
      <c r="X284" s="51">
        <v>24111.41</v>
      </c>
      <c r="Y284" s="41"/>
      <c r="Z284" s="40">
        <f t="shared" si="266"/>
        <v>122674.54000000001</v>
      </c>
      <c r="AA284" s="54">
        <f t="shared" si="312"/>
        <v>21911.590159487947</v>
      </c>
      <c r="AB284" s="54">
        <f t="shared" si="313"/>
        <v>48791.03506465142</v>
      </c>
      <c r="AC284" s="54">
        <f t="shared" si="314"/>
        <v>18466.36577586065</v>
      </c>
      <c r="AD284" s="54">
        <f t="shared" si="315"/>
        <v>3169.8589999999999</v>
      </c>
      <c r="AE284" s="54">
        <f t="shared" si="316"/>
        <v>6224.28</v>
      </c>
      <c r="AF284" s="54">
        <f t="shared" si="317"/>
        <v>24111.41</v>
      </c>
      <c r="AG284" s="54"/>
      <c r="AH284" s="42">
        <f t="shared" si="318"/>
        <v>122674.54000000001</v>
      </c>
      <c r="AI284" s="56">
        <f t="shared" si="319"/>
        <v>-11095.560000000012</v>
      </c>
    </row>
    <row r="285" spans="1:35" x14ac:dyDescent="0.25">
      <c r="A285" s="31">
        <v>44</v>
      </c>
      <c r="B285" s="38">
        <v>4127.7</v>
      </c>
      <c r="C285" s="33">
        <v>2.9</v>
      </c>
      <c r="D285" s="33">
        <v>10.36</v>
      </c>
      <c r="E285" s="33">
        <v>4.0199999999999996</v>
      </c>
      <c r="F285" s="35">
        <v>0.77</v>
      </c>
      <c r="G285" s="35">
        <v>1.33</v>
      </c>
      <c r="H285" s="35">
        <v>5.51</v>
      </c>
      <c r="I285" s="51">
        <v>108727.19</v>
      </c>
      <c r="J285" s="41">
        <f t="shared" si="326"/>
        <v>17958.855000000018</v>
      </c>
      <c r="K285" s="41">
        <f t="shared" si="320"/>
        <v>42762.971999999994</v>
      </c>
      <c r="L285" s="41">
        <f t="shared" si="321"/>
        <v>16593.353999999996</v>
      </c>
      <c r="M285" s="41">
        <f t="shared" si="322"/>
        <v>3178.3289999999997</v>
      </c>
      <c r="N285" s="41">
        <v>5489.9</v>
      </c>
      <c r="O285" s="41">
        <v>22743.78</v>
      </c>
      <c r="P285" s="144">
        <f t="shared" si="287"/>
        <v>0.78961757404012733</v>
      </c>
      <c r="Q285" s="40">
        <f t="shared" si="262"/>
        <v>108727.19</v>
      </c>
      <c r="R285" s="51">
        <v>85852.9</v>
      </c>
      <c r="S285" s="41">
        <f t="shared" si="323"/>
        <v>14226.267425463688</v>
      </c>
      <c r="T285" s="41">
        <f t="shared" si="324"/>
        <v>33766.394209385886</v>
      </c>
      <c r="U285" s="41">
        <f t="shared" si="325"/>
        <v>13102.403930669039</v>
      </c>
      <c r="V285" s="41">
        <f t="shared" si="311"/>
        <v>2509.6644344813835</v>
      </c>
      <c r="W285" s="51">
        <v>4250.57</v>
      </c>
      <c r="X285" s="51">
        <v>17997.599999999999</v>
      </c>
      <c r="Y285" s="41"/>
      <c r="Z285" s="40">
        <f t="shared" si="266"/>
        <v>85852.9</v>
      </c>
      <c r="AA285" s="54">
        <f t="shared" si="312"/>
        <v>13557.602859945066</v>
      </c>
      <c r="AB285" s="54">
        <f t="shared" si="313"/>
        <v>33766.394209385886</v>
      </c>
      <c r="AC285" s="54">
        <f t="shared" si="314"/>
        <v>13102.403930669039</v>
      </c>
      <c r="AD285" s="54">
        <f t="shared" si="315"/>
        <v>3178.3289999999997</v>
      </c>
      <c r="AE285" s="54">
        <f t="shared" si="316"/>
        <v>4250.57</v>
      </c>
      <c r="AF285" s="54">
        <f t="shared" si="317"/>
        <v>17997.599999999999</v>
      </c>
      <c r="AG285" s="54"/>
      <c r="AH285" s="42">
        <f t="shared" si="318"/>
        <v>85852.9</v>
      </c>
      <c r="AI285" s="56">
        <f t="shared" si="319"/>
        <v>22874.290000000008</v>
      </c>
    </row>
    <row r="286" spans="1:35" x14ac:dyDescent="0.25">
      <c r="A286" s="31">
        <v>65</v>
      </c>
      <c r="B286" s="75">
        <v>10693</v>
      </c>
      <c r="C286" s="33">
        <v>2.4</v>
      </c>
      <c r="D286" s="33">
        <v>10.06</v>
      </c>
      <c r="E286" s="33">
        <v>4.32</v>
      </c>
      <c r="F286" s="35">
        <v>0.77</v>
      </c>
      <c r="G286" s="35">
        <v>1.33</v>
      </c>
      <c r="H286" s="35"/>
      <c r="I286" s="51">
        <v>211509.33</v>
      </c>
      <c r="J286" s="41">
        <f>I286-K286-L286-M286-N286</f>
        <v>35288.529999999984</v>
      </c>
      <c r="K286" s="41">
        <f t="shared" si="320"/>
        <v>107571.58</v>
      </c>
      <c r="L286" s="41">
        <f t="shared" si="321"/>
        <v>46193.760000000002</v>
      </c>
      <c r="M286" s="41">
        <f t="shared" si="322"/>
        <v>8233.61</v>
      </c>
      <c r="N286" s="41">
        <v>14221.85</v>
      </c>
      <c r="O286" s="41"/>
      <c r="P286" s="144">
        <f t="shared" si="287"/>
        <v>1.0194645787020364</v>
      </c>
      <c r="Q286" s="40">
        <f t="shared" si="262"/>
        <v>211509.33</v>
      </c>
      <c r="R286" s="51">
        <v>215626.27</v>
      </c>
      <c r="S286" s="41">
        <f t="shared" si="323"/>
        <v>35727.90868807771</v>
      </c>
      <c r="T286" s="41">
        <f t="shared" si="324"/>
        <v>109665.41548501242</v>
      </c>
      <c r="U286" s="41">
        <f>L286*P286</f>
        <v>47092.902077062987</v>
      </c>
      <c r="V286" s="41">
        <f t="shared" si="311"/>
        <v>8393.8737498468745</v>
      </c>
      <c r="W286" s="51">
        <v>14746.17</v>
      </c>
      <c r="X286" s="51"/>
      <c r="Y286" s="41"/>
      <c r="Z286" s="40">
        <f t="shared" si="266"/>
        <v>215626.27000000002</v>
      </c>
      <c r="AA286" s="54">
        <f t="shared" si="312"/>
        <v>35888.172437924586</v>
      </c>
      <c r="AB286" s="54">
        <f t="shared" si="313"/>
        <v>109665.41548501242</v>
      </c>
      <c r="AC286" s="54">
        <f t="shared" si="314"/>
        <v>47092.902077062987</v>
      </c>
      <c r="AD286" s="54">
        <f t="shared" si="315"/>
        <v>8233.61</v>
      </c>
      <c r="AE286" s="54">
        <f t="shared" si="316"/>
        <v>14746.17</v>
      </c>
      <c r="AF286" s="54">
        <f t="shared" si="317"/>
        <v>0</v>
      </c>
      <c r="AG286" s="54"/>
      <c r="AH286" s="42">
        <f t="shared" si="318"/>
        <v>215626.27</v>
      </c>
      <c r="AI286" s="56">
        <f t="shared" si="319"/>
        <v>-4116.9400000000314</v>
      </c>
    </row>
    <row r="287" spans="1:35" x14ac:dyDescent="0.25">
      <c r="A287" s="31">
        <v>66</v>
      </c>
      <c r="B287" s="75">
        <v>3540.7</v>
      </c>
      <c r="C287" s="33">
        <v>2.86</v>
      </c>
      <c r="D287" s="33">
        <v>12.69</v>
      </c>
      <c r="E287" s="33">
        <v>12.16</v>
      </c>
      <c r="F287" s="35">
        <v>0.77</v>
      </c>
      <c r="G287" s="35">
        <v>1.33</v>
      </c>
      <c r="H287" s="35"/>
      <c r="I287" s="51">
        <v>110257.75</v>
      </c>
      <c r="J287" s="41">
        <f>I287-K287-L287-M287-N287</f>
        <v>14835.736000000012</v>
      </c>
      <c r="K287" s="41">
        <f t="shared" si="320"/>
        <v>44931.482999999993</v>
      </c>
      <c r="L287" s="41">
        <f t="shared" si="321"/>
        <v>43054.911999999997</v>
      </c>
      <c r="M287" s="41">
        <f t="shared" si="322"/>
        <v>2726.3389999999999</v>
      </c>
      <c r="N287" s="41">
        <v>4709.28</v>
      </c>
      <c r="O287" s="41"/>
      <c r="P287" s="144">
        <f t="shared" si="287"/>
        <v>1.024744201654759</v>
      </c>
      <c r="Q287" s="40">
        <f t="shared" si="262"/>
        <v>110257.75</v>
      </c>
      <c r="R287" s="51">
        <v>112985.99</v>
      </c>
      <c r="S287" s="41">
        <f t="shared" si="323"/>
        <v>15196.251817249504</v>
      </c>
      <c r="T287" s="41">
        <f t="shared" si="324"/>
        <v>46043.276675999368</v>
      </c>
      <c r="U287" s="41">
        <f>L287*P287</f>
        <v>44120.271424755898</v>
      </c>
      <c r="V287" s="41">
        <f t="shared" si="311"/>
        <v>2793.800081995234</v>
      </c>
      <c r="W287" s="51">
        <v>4832.3900000000003</v>
      </c>
      <c r="X287" s="51"/>
      <c r="Y287" s="41"/>
      <c r="Z287" s="40">
        <f t="shared" si="266"/>
        <v>112985.99</v>
      </c>
      <c r="AA287" s="54">
        <f t="shared" si="312"/>
        <v>15263.712899244732</v>
      </c>
      <c r="AB287" s="54">
        <f t="shared" si="313"/>
        <v>46043.276675999368</v>
      </c>
      <c r="AC287" s="54">
        <f t="shared" si="314"/>
        <v>44120.271424755898</v>
      </c>
      <c r="AD287" s="54">
        <f t="shared" si="315"/>
        <v>2726.3389999999999</v>
      </c>
      <c r="AE287" s="54">
        <f t="shared" si="316"/>
        <v>4832.3900000000003</v>
      </c>
      <c r="AF287" s="54">
        <f t="shared" si="317"/>
        <v>0</v>
      </c>
      <c r="AG287" s="54"/>
      <c r="AH287" s="42">
        <f t="shared" si="318"/>
        <v>112985.99</v>
      </c>
      <c r="AI287" s="56">
        <f t="shared" si="319"/>
        <v>-2728.2400000000052</v>
      </c>
    </row>
    <row r="288" spans="1:35" x14ac:dyDescent="0.25">
      <c r="A288" s="31" t="s">
        <v>58</v>
      </c>
      <c r="B288" s="75">
        <v>3538.5</v>
      </c>
      <c r="C288" s="33">
        <v>2.86</v>
      </c>
      <c r="D288" s="33">
        <v>12.59</v>
      </c>
      <c r="E288" s="33">
        <v>12.18</v>
      </c>
      <c r="F288" s="35">
        <v>0.77</v>
      </c>
      <c r="G288" s="35">
        <v>1.33</v>
      </c>
      <c r="H288" s="35"/>
      <c r="I288" s="51">
        <v>109799.97</v>
      </c>
      <c r="J288" s="41">
        <f>I288-K288-L288-M288-N288</f>
        <v>14720.380000000005</v>
      </c>
      <c r="K288" s="41">
        <f t="shared" si="320"/>
        <v>44549.714999999997</v>
      </c>
      <c r="L288" s="41">
        <f t="shared" si="321"/>
        <v>43098.93</v>
      </c>
      <c r="M288" s="41">
        <f t="shared" si="322"/>
        <v>2724.645</v>
      </c>
      <c r="N288" s="41">
        <v>4706.3</v>
      </c>
      <c r="O288" s="41"/>
      <c r="P288" s="144">
        <f t="shared" si="287"/>
        <v>0.83094540007615669</v>
      </c>
      <c r="Q288" s="40">
        <f t="shared" si="262"/>
        <v>109799.97</v>
      </c>
      <c r="R288" s="51">
        <v>91237.78</v>
      </c>
      <c r="S288" s="41">
        <f t="shared" si="323"/>
        <v>12238.290384751464</v>
      </c>
      <c r="T288" s="41">
        <f t="shared" si="324"/>
        <v>37018.380753953759</v>
      </c>
      <c r="U288" s="41">
        <f>L288*P288</f>
        <v>35812.857631704275</v>
      </c>
      <c r="V288" s="41">
        <f t="shared" si="311"/>
        <v>2264.0312295905001</v>
      </c>
      <c r="W288" s="51">
        <v>3904.22</v>
      </c>
      <c r="X288" s="51"/>
      <c r="Y288" s="41"/>
      <c r="Z288" s="40">
        <f t="shared" si="266"/>
        <v>91237.78</v>
      </c>
      <c r="AA288" s="54">
        <f t="shared" si="312"/>
        <v>11777.676614341959</v>
      </c>
      <c r="AB288" s="54">
        <f t="shared" si="313"/>
        <v>37018.380753953759</v>
      </c>
      <c r="AC288" s="54">
        <f t="shared" si="314"/>
        <v>35812.857631704275</v>
      </c>
      <c r="AD288" s="54">
        <f t="shared" si="315"/>
        <v>2724.645</v>
      </c>
      <c r="AE288" s="54">
        <f t="shared" si="316"/>
        <v>3904.22</v>
      </c>
      <c r="AF288" s="54">
        <f t="shared" si="317"/>
        <v>0</v>
      </c>
      <c r="AG288" s="54"/>
      <c r="AH288" s="42">
        <f t="shared" si="318"/>
        <v>91237.78</v>
      </c>
      <c r="AI288" s="56">
        <f t="shared" si="319"/>
        <v>18562.190000000002</v>
      </c>
    </row>
    <row r="289" spans="1:35" x14ac:dyDescent="0.25">
      <c r="A289" s="31">
        <v>67</v>
      </c>
      <c r="B289" s="75">
        <v>13915.3</v>
      </c>
      <c r="C289" s="33">
        <v>2.58</v>
      </c>
      <c r="D289" s="33">
        <v>10.75</v>
      </c>
      <c r="E289" s="33">
        <v>2.12</v>
      </c>
      <c r="F289" s="35">
        <v>0.77</v>
      </c>
      <c r="G289" s="35">
        <v>1.33</v>
      </c>
      <c r="H289" s="35"/>
      <c r="I289" s="51">
        <v>259381.61</v>
      </c>
      <c r="J289" s="41">
        <f>I289-K289-L289-M289-N289</f>
        <v>51069.347999999976</v>
      </c>
      <c r="K289" s="41">
        <f t="shared" si="320"/>
        <v>149589.47500000001</v>
      </c>
      <c r="L289" s="41">
        <f t="shared" si="321"/>
        <v>29500.436000000002</v>
      </c>
      <c r="M289" s="41">
        <f t="shared" si="322"/>
        <v>10714.780999999999</v>
      </c>
      <c r="N289" s="41">
        <v>18507.57</v>
      </c>
      <c r="O289" s="41"/>
      <c r="P289" s="144">
        <f t="shared" si="287"/>
        <v>0.87643568871362931</v>
      </c>
      <c r="Q289" s="40">
        <f t="shared" si="262"/>
        <v>259381.60999999996</v>
      </c>
      <c r="R289" s="51">
        <v>227331.3</v>
      </c>
      <c r="S289" s="41">
        <f t="shared" si="323"/>
        <v>44707.714045901695</v>
      </c>
      <c r="T289" s="41">
        <f t="shared" si="324"/>
        <v>131105.55454593524</v>
      </c>
      <c r="U289" s="41">
        <f>L289*P289</f>
        <v>25855.234943012347</v>
      </c>
      <c r="V289" s="41">
        <f t="shared" si="311"/>
        <v>9390.8164651507086</v>
      </c>
      <c r="W289" s="51">
        <v>16271.98</v>
      </c>
      <c r="X289" s="51"/>
      <c r="Y289" s="41"/>
      <c r="Z289" s="40">
        <f>S289+T289+U289+V289+W289</f>
        <v>227331.30000000002</v>
      </c>
      <c r="AA289" s="54">
        <f t="shared" si="312"/>
        <v>43383.749511052418</v>
      </c>
      <c r="AB289" s="54">
        <f t="shared" si="313"/>
        <v>131105.55454593524</v>
      </c>
      <c r="AC289" s="54">
        <f t="shared" si="314"/>
        <v>25855.234943012347</v>
      </c>
      <c r="AD289" s="54">
        <f t="shared" si="315"/>
        <v>10714.780999999999</v>
      </c>
      <c r="AE289" s="54">
        <f t="shared" si="316"/>
        <v>16271.98</v>
      </c>
      <c r="AF289" s="54">
        <f t="shared" si="317"/>
        <v>0</v>
      </c>
      <c r="AG289" s="54"/>
      <c r="AH289" s="42">
        <f t="shared" si="318"/>
        <v>227331.30000000002</v>
      </c>
      <c r="AI289" s="56">
        <f t="shared" si="319"/>
        <v>32050.309999999969</v>
      </c>
    </row>
    <row r="290" spans="1:35" x14ac:dyDescent="0.25">
      <c r="A290" s="32" t="s">
        <v>37</v>
      </c>
      <c r="B290" s="53">
        <f>SUM(B278:B289)</f>
        <v>65094.3</v>
      </c>
      <c r="C290" s="33"/>
      <c r="D290" s="34"/>
      <c r="E290" s="34"/>
      <c r="F290" s="35"/>
      <c r="G290" s="35"/>
      <c r="H290" s="35"/>
      <c r="I290" s="43">
        <f t="shared" ref="I290:O290" si="327">SUM(I278:I289)</f>
        <v>1569399.6800000002</v>
      </c>
      <c r="J290" s="43">
        <f t="shared" si="327"/>
        <v>253789.61499999999</v>
      </c>
      <c r="K290" s="43">
        <f t="shared" si="327"/>
        <v>708564.21299999999</v>
      </c>
      <c r="L290" s="43">
        <f t="shared" si="327"/>
        <v>320406.48099999997</v>
      </c>
      <c r="M290" s="43">
        <f t="shared" si="327"/>
        <v>50122.61099999999</v>
      </c>
      <c r="N290" s="43">
        <f t="shared" si="327"/>
        <v>86576.209999999992</v>
      </c>
      <c r="O290" s="43">
        <f t="shared" si="327"/>
        <v>149940.54999999999</v>
      </c>
      <c r="P290" s="144">
        <f t="shared" si="287"/>
        <v>0.94087415004442965</v>
      </c>
      <c r="Q290" s="40">
        <f t="shared" si="262"/>
        <v>1569399.68</v>
      </c>
      <c r="R290" s="43">
        <f t="shared" ref="R290:X290" si="328">SUM(R278:R289)</f>
        <v>1476607.59</v>
      </c>
      <c r="S290" s="43">
        <f t="shared" si="328"/>
        <v>236673.59200008106</v>
      </c>
      <c r="T290" s="43">
        <f t="shared" si="328"/>
        <v>664640.07518511696</v>
      </c>
      <c r="U290" s="43">
        <f t="shared" si="328"/>
        <v>298937.85461291508</v>
      </c>
      <c r="V290" s="43">
        <f t="shared" si="328"/>
        <v>47109.048201886806</v>
      </c>
      <c r="W290" s="43">
        <f t="shared" si="328"/>
        <v>83939.359999999986</v>
      </c>
      <c r="X290" s="43">
        <f t="shared" si="328"/>
        <v>145307.66</v>
      </c>
      <c r="Y290" s="41"/>
      <c r="Z290" s="40">
        <f>S290+T290+U290+V290+W290+X290</f>
        <v>1476607.5899999996</v>
      </c>
      <c r="AA290" s="55">
        <f t="shared" ref="AA290:AF290" si="329">SUM(AA278:AA289)</f>
        <v>233660.0292019679</v>
      </c>
      <c r="AB290" s="55">
        <f t="shared" si="329"/>
        <v>664640.07518511696</v>
      </c>
      <c r="AC290" s="55">
        <f t="shared" si="329"/>
        <v>298937.85461291508</v>
      </c>
      <c r="AD290" s="55">
        <f t="shared" si="329"/>
        <v>50122.61099999999</v>
      </c>
      <c r="AE290" s="55">
        <f t="shared" si="329"/>
        <v>83939.359999999986</v>
      </c>
      <c r="AF290" s="55">
        <f t="shared" si="329"/>
        <v>145307.66</v>
      </c>
      <c r="AG290" s="54"/>
      <c r="AH290" s="42">
        <f>SUM(AH278:AH289)</f>
        <v>1476607.59</v>
      </c>
      <c r="AI290" s="56">
        <f>SUM(AI278:AI289)</f>
        <v>92792.089999999924</v>
      </c>
    </row>
    <row r="291" spans="1:35" x14ac:dyDescent="0.25">
      <c r="A291" t="s">
        <v>60</v>
      </c>
      <c r="P291" s="144"/>
      <c r="Q291" s="40">
        <f t="shared" si="262"/>
        <v>0</v>
      </c>
      <c r="Z291" s="40">
        <f t="shared" si="266"/>
        <v>0</v>
      </c>
    </row>
    <row r="292" spans="1:35" x14ac:dyDescent="0.25">
      <c r="A292" s="31">
        <v>1</v>
      </c>
      <c r="B292" s="38">
        <v>3380.5</v>
      </c>
      <c r="C292" s="33">
        <v>2.73</v>
      </c>
      <c r="D292" s="33">
        <v>12.71</v>
      </c>
      <c r="E292" s="33">
        <v>9.32</v>
      </c>
      <c r="F292" s="35">
        <v>0.77</v>
      </c>
      <c r="G292" s="35">
        <v>1.33</v>
      </c>
      <c r="H292" s="35"/>
      <c r="I292" s="51">
        <v>94707.82</v>
      </c>
      <c r="J292" s="41">
        <f>I292-K292-L292-M292-N292</f>
        <v>13135.379999999997</v>
      </c>
      <c r="K292" s="41">
        <f>B292*D292</f>
        <v>42966.155000000006</v>
      </c>
      <c r="L292" s="41">
        <f>E292*B292</f>
        <v>31506.260000000002</v>
      </c>
      <c r="M292" s="41">
        <f>F292*B292</f>
        <v>2602.9850000000001</v>
      </c>
      <c r="N292" s="41">
        <v>4497.04</v>
      </c>
      <c r="O292" s="41"/>
      <c r="P292" s="144">
        <f t="shared" si="287"/>
        <v>0.80815417354131891</v>
      </c>
      <c r="Q292" s="40">
        <f t="shared" si="262"/>
        <v>94707.82</v>
      </c>
      <c r="R292" s="51">
        <v>76538.52</v>
      </c>
      <c r="S292" s="41">
        <f>R292-T292-U292-V292-W292-X292</f>
        <v>10497.953812633428</v>
      </c>
      <c r="T292" s="41">
        <f>P292*K292</f>
        <v>34723.277484273211</v>
      </c>
      <c r="U292" s="41">
        <f>L292*P292</f>
        <v>25461.915511677915</v>
      </c>
      <c r="V292" s="41">
        <f>P292*M292</f>
        <v>2103.6131914154503</v>
      </c>
      <c r="W292" s="51">
        <v>3751.76</v>
      </c>
      <c r="X292" s="51"/>
      <c r="Y292" s="41"/>
      <c r="Z292" s="40">
        <f t="shared" si="266"/>
        <v>76538.52</v>
      </c>
      <c r="AA292" s="54">
        <f t="shared" ref="AA292:AF294" si="330">S292</f>
        <v>10497.953812633428</v>
      </c>
      <c r="AB292" s="54">
        <f t="shared" si="330"/>
        <v>34723.277484273211</v>
      </c>
      <c r="AC292" s="54">
        <f t="shared" si="330"/>
        <v>25461.915511677915</v>
      </c>
      <c r="AD292" s="54">
        <f t="shared" si="330"/>
        <v>2103.6131914154503</v>
      </c>
      <c r="AE292" s="54">
        <f t="shared" si="330"/>
        <v>3751.76</v>
      </c>
      <c r="AF292" s="54">
        <f t="shared" si="330"/>
        <v>0</v>
      </c>
      <c r="AG292" s="54"/>
      <c r="AH292" s="42">
        <f>SUM(AA292:AG292)</f>
        <v>76538.52</v>
      </c>
      <c r="AI292" s="56">
        <f>I292-Z292</f>
        <v>18169.300000000003</v>
      </c>
    </row>
    <row r="293" spans="1:35" x14ac:dyDescent="0.25">
      <c r="A293" s="31">
        <v>2</v>
      </c>
      <c r="B293" s="38">
        <v>3241.2</v>
      </c>
      <c r="C293" s="33">
        <v>2.78</v>
      </c>
      <c r="D293" s="33">
        <v>12.94</v>
      </c>
      <c r="E293" s="33">
        <v>10.11</v>
      </c>
      <c r="F293" s="35">
        <v>0.77</v>
      </c>
      <c r="G293" s="35">
        <v>1.33</v>
      </c>
      <c r="H293" s="35"/>
      <c r="I293" s="51">
        <v>94837.73</v>
      </c>
      <c r="J293" s="41">
        <f>I293-K293-L293-M293-N293</f>
        <v>13321.426000000001</v>
      </c>
      <c r="K293" s="41">
        <f>B293*D293</f>
        <v>41941.127999999997</v>
      </c>
      <c r="L293" s="41">
        <f>E293*B293</f>
        <v>32768.531999999999</v>
      </c>
      <c r="M293" s="41">
        <f>F293*B293</f>
        <v>2495.7239999999997</v>
      </c>
      <c r="N293" s="41">
        <v>4310.92</v>
      </c>
      <c r="O293" s="41"/>
      <c r="P293" s="144">
        <f t="shared" si="287"/>
        <v>1.0265964822228453</v>
      </c>
      <c r="Q293" s="40">
        <f t="shared" si="262"/>
        <v>94837.73</v>
      </c>
      <c r="R293" s="51">
        <v>97360.08</v>
      </c>
      <c r="S293" s="41">
        <f>R293-T293-U293-V293-W293-X293</f>
        <v>13540.174376936062</v>
      </c>
      <c r="T293" s="41">
        <f>P293*K293</f>
        <v>43056.614465258077</v>
      </c>
      <c r="U293" s="41">
        <f>L293*P293</f>
        <v>33640.059678806734</v>
      </c>
      <c r="V293" s="41">
        <f>P293*M293</f>
        <v>2562.1014789991282</v>
      </c>
      <c r="W293" s="51">
        <v>4561.13</v>
      </c>
      <c r="X293" s="51"/>
      <c r="Y293" s="41"/>
      <c r="Z293" s="40">
        <f t="shared" si="266"/>
        <v>97360.080000000016</v>
      </c>
      <c r="AA293" s="54">
        <f t="shared" si="330"/>
        <v>13540.174376936062</v>
      </c>
      <c r="AB293" s="54">
        <f t="shared" si="330"/>
        <v>43056.614465258077</v>
      </c>
      <c r="AC293" s="54">
        <f t="shared" si="330"/>
        <v>33640.059678806734</v>
      </c>
      <c r="AD293" s="54">
        <f t="shared" si="330"/>
        <v>2562.1014789991282</v>
      </c>
      <c r="AE293" s="54">
        <f t="shared" si="330"/>
        <v>4561.13</v>
      </c>
      <c r="AF293" s="54">
        <f t="shared" si="330"/>
        <v>0</v>
      </c>
      <c r="AG293" s="54"/>
      <c r="AH293" s="42">
        <f>SUM(AA293:AG293)</f>
        <v>97360.080000000016</v>
      </c>
      <c r="AI293" s="56">
        <f>I293-Z293</f>
        <v>-2522.3500000000204</v>
      </c>
    </row>
    <row r="294" spans="1:35" x14ac:dyDescent="0.25">
      <c r="A294" s="31">
        <v>3</v>
      </c>
      <c r="B294" s="38">
        <v>3409.9</v>
      </c>
      <c r="C294" s="33">
        <v>2.75</v>
      </c>
      <c r="D294" s="33">
        <v>12.94</v>
      </c>
      <c r="E294" s="33">
        <v>9.35</v>
      </c>
      <c r="F294" s="35">
        <v>0.77</v>
      </c>
      <c r="G294" s="35">
        <v>1.33</v>
      </c>
      <c r="H294" s="35"/>
      <c r="I294" s="51">
        <v>96909.46</v>
      </c>
      <c r="J294" s="41">
        <f>I294-K294-L294-M294-N294</f>
        <v>13741.986000000008</v>
      </c>
      <c r="K294" s="41">
        <f>B294*D294</f>
        <v>44124.106</v>
      </c>
      <c r="L294" s="41">
        <f>E294*B294</f>
        <v>31882.564999999999</v>
      </c>
      <c r="M294" s="41">
        <f>F294*B294</f>
        <v>2625.623</v>
      </c>
      <c r="N294" s="41">
        <v>4535.18</v>
      </c>
      <c r="O294" s="41"/>
      <c r="P294" s="144">
        <f t="shared" si="287"/>
        <v>0.6292801548992224</v>
      </c>
      <c r="Q294" s="40">
        <f t="shared" si="262"/>
        <v>96909.460000000021</v>
      </c>
      <c r="R294" s="51">
        <v>60983.199999999997</v>
      </c>
      <c r="S294" s="41">
        <f>R294-T294-U294-V294-W294-X294</f>
        <v>8633.3878515988054</v>
      </c>
      <c r="T294" s="41">
        <f>P294*K294</f>
        <v>27766.424258469709</v>
      </c>
      <c r="U294" s="41">
        <f>L294*P294</f>
        <v>20063.065441784525</v>
      </c>
      <c r="V294" s="41">
        <f>P294*M294</f>
        <v>1652.2524481469611</v>
      </c>
      <c r="W294" s="51">
        <v>2868.07</v>
      </c>
      <c r="X294" s="51"/>
      <c r="Y294" s="41"/>
      <c r="Z294" s="40">
        <f t="shared" si="266"/>
        <v>60983.200000000004</v>
      </c>
      <c r="AA294" s="54">
        <f t="shared" si="330"/>
        <v>8633.3878515988054</v>
      </c>
      <c r="AB294" s="54">
        <f t="shared" si="330"/>
        <v>27766.424258469709</v>
      </c>
      <c r="AC294" s="54">
        <f t="shared" si="330"/>
        <v>20063.065441784525</v>
      </c>
      <c r="AD294" s="54">
        <f t="shared" si="330"/>
        <v>1652.2524481469611</v>
      </c>
      <c r="AE294" s="54">
        <f t="shared" si="330"/>
        <v>2868.07</v>
      </c>
      <c r="AF294" s="54">
        <f t="shared" si="330"/>
        <v>0</v>
      </c>
      <c r="AG294" s="54"/>
      <c r="AH294" s="42">
        <f>SUM(AA294:AG294)</f>
        <v>60983.200000000004</v>
      </c>
      <c r="AI294" s="56">
        <f>I294-Z294</f>
        <v>35926.26</v>
      </c>
    </row>
    <row r="295" spans="1:35" x14ac:dyDescent="0.25">
      <c r="A295" s="32" t="s">
        <v>37</v>
      </c>
      <c r="B295" s="53">
        <f>SUM(B292:B294)</f>
        <v>10031.6</v>
      </c>
      <c r="C295" s="33"/>
      <c r="D295" s="34"/>
      <c r="E295" s="34"/>
      <c r="F295" s="35"/>
      <c r="G295" s="35"/>
      <c r="H295" s="35"/>
      <c r="I295" s="43">
        <f>SUM(I292:I294)</f>
        <v>286455.01</v>
      </c>
      <c r="J295" s="43">
        <f t="shared" ref="J295:O295" si="331">SUM(J292:J294)</f>
        <v>40198.792000000001</v>
      </c>
      <c r="K295" s="43">
        <f t="shared" si="331"/>
        <v>129031.389</v>
      </c>
      <c r="L295" s="43">
        <f t="shared" si="331"/>
        <v>96157.357000000004</v>
      </c>
      <c r="M295" s="43">
        <f t="shared" si="331"/>
        <v>7724.3320000000003</v>
      </c>
      <c r="N295" s="43">
        <f t="shared" si="331"/>
        <v>13343.14</v>
      </c>
      <c r="O295" s="43">
        <f t="shared" si="331"/>
        <v>0</v>
      </c>
      <c r="P295" s="144">
        <f t="shared" si="287"/>
        <v>0.81996052364383498</v>
      </c>
      <c r="Q295" s="40">
        <f t="shared" si="262"/>
        <v>286455.01</v>
      </c>
      <c r="R295" s="43">
        <f t="shared" ref="R295:X295" si="332">SUM(R292:R294)</f>
        <v>234881.8</v>
      </c>
      <c r="S295" s="43">
        <f t="shared" si="332"/>
        <v>32671.516041168295</v>
      </c>
      <c r="T295" s="43">
        <f t="shared" si="332"/>
        <v>105546.31620800099</v>
      </c>
      <c r="U295" s="43">
        <f t="shared" si="332"/>
        <v>79165.040632269171</v>
      </c>
      <c r="V295" s="43">
        <f t="shared" si="332"/>
        <v>6317.9671185615389</v>
      </c>
      <c r="W295" s="43">
        <f t="shared" si="332"/>
        <v>11180.96</v>
      </c>
      <c r="X295" s="43">
        <f t="shared" si="332"/>
        <v>0</v>
      </c>
      <c r="Y295" s="41"/>
      <c r="Z295" s="40">
        <f>S295+T295+U295+V295+W295</f>
        <v>234881.8</v>
      </c>
      <c r="AA295" s="55">
        <f>SUM(AA292:AA294)</f>
        <v>32671.516041168295</v>
      </c>
      <c r="AB295" s="55">
        <f>SUM(AB292:AB294)</f>
        <v>105546.31620800099</v>
      </c>
      <c r="AC295" s="55">
        <f>SUM(AC292:AC294)</f>
        <v>79165.040632269171</v>
      </c>
      <c r="AD295" s="55">
        <f>SUM(AD292:AD294)</f>
        <v>6317.9671185615389</v>
      </c>
      <c r="AE295" s="55">
        <f>SUM(AE293:AE294)</f>
        <v>7429.2000000000007</v>
      </c>
      <c r="AF295" s="55">
        <f>SUM(AF292:AF294)</f>
        <v>0</v>
      </c>
      <c r="AG295" s="54"/>
      <c r="AH295" s="42">
        <f>SUM(AH292:AH294)</f>
        <v>234881.80000000005</v>
      </c>
      <c r="AI295" s="56">
        <f>SUM(AI292:AI294)</f>
        <v>51573.209999999985</v>
      </c>
    </row>
    <row r="296" spans="1:35" x14ac:dyDescent="0.25">
      <c r="A296" s="67" t="s">
        <v>61</v>
      </c>
      <c r="B296" s="68">
        <f>B244+B262+B270+B276+B290+B295</f>
        <v>323270.2</v>
      </c>
      <c r="C296" s="67"/>
      <c r="D296" s="67"/>
      <c r="E296" s="67"/>
      <c r="F296" s="67"/>
      <c r="G296" s="67"/>
      <c r="H296" s="67"/>
      <c r="I296" s="68">
        <f t="shared" ref="I296:AI296" si="333">I244+I262+I270+I276+I290+I295</f>
        <v>6701916.8399999999</v>
      </c>
      <c r="J296" s="68">
        <f t="shared" si="333"/>
        <v>1158481.7649999999</v>
      </c>
      <c r="K296" s="68">
        <f t="shared" si="333"/>
        <v>3381867.3820000002</v>
      </c>
      <c r="L296" s="68">
        <f t="shared" si="333"/>
        <v>1194855.5389999999</v>
      </c>
      <c r="M296" s="68">
        <f t="shared" si="333"/>
        <v>248918.054</v>
      </c>
      <c r="N296" s="68">
        <f t="shared" si="333"/>
        <v>427361.89</v>
      </c>
      <c r="O296" s="68">
        <f t="shared" si="333"/>
        <v>290432.20999999996</v>
      </c>
      <c r="P296" s="144">
        <f t="shared" si="287"/>
        <v>0.94255219973753068</v>
      </c>
      <c r="Q296" s="160">
        <f t="shared" si="262"/>
        <v>6701916.8399999999</v>
      </c>
      <c r="R296" s="68">
        <f t="shared" si="333"/>
        <v>6316906.46</v>
      </c>
      <c r="S296" s="68">
        <f t="shared" si="333"/>
        <v>1083483.4109644506</v>
      </c>
      <c r="T296" s="68">
        <f t="shared" si="333"/>
        <v>3175496.8748041624</v>
      </c>
      <c r="U296" s="68">
        <f t="shared" si="333"/>
        <v>1118339.0590865831</v>
      </c>
      <c r="V296" s="68">
        <f t="shared" si="333"/>
        <v>234330.1751448038</v>
      </c>
      <c r="W296" s="68">
        <f t="shared" si="333"/>
        <v>410486.71</v>
      </c>
      <c r="X296" s="68">
        <f t="shared" si="333"/>
        <v>294770.23</v>
      </c>
      <c r="Y296" s="68">
        <f t="shared" si="333"/>
        <v>0</v>
      </c>
      <c r="Z296" s="68">
        <f t="shared" si="333"/>
        <v>6316906.46</v>
      </c>
      <c r="AA296" s="68">
        <f t="shared" si="333"/>
        <v>1067235.1678077523</v>
      </c>
      <c r="AB296" s="68">
        <f t="shared" si="333"/>
        <v>3159935.9114222741</v>
      </c>
      <c r="AC296" s="68">
        <f t="shared" si="333"/>
        <v>1114986.5426514118</v>
      </c>
      <c r="AD296" s="68">
        <f t="shared" si="333"/>
        <v>246012.26811856151</v>
      </c>
      <c r="AE296" s="68">
        <f t="shared" si="333"/>
        <v>376650.17000000004</v>
      </c>
      <c r="AF296" s="68">
        <f t="shared" si="333"/>
        <v>294770.23</v>
      </c>
      <c r="AG296" s="68">
        <f t="shared" si="333"/>
        <v>0</v>
      </c>
      <c r="AH296" s="68">
        <f t="shared" si="333"/>
        <v>6293426.8300000001</v>
      </c>
      <c r="AI296" s="68">
        <f t="shared" si="333"/>
        <v>370439.76999999996</v>
      </c>
    </row>
    <row r="297" spans="1:35" x14ac:dyDescent="0.25">
      <c r="I297" s="78">
        <f>J297+K297+N297+O297</f>
        <v>6701916.8399999999</v>
      </c>
      <c r="J297" s="78">
        <f>J296+M296+O296</f>
        <v>1697832.0289999999</v>
      </c>
      <c r="K297" s="78">
        <f>K296+L296</f>
        <v>4576722.9210000001</v>
      </c>
      <c r="N297" s="78">
        <f>N296</f>
        <v>427361.89</v>
      </c>
      <c r="O297" s="78"/>
      <c r="P297" s="140">
        <f t="shared" si="287"/>
        <v>0.94255219973753068</v>
      </c>
      <c r="Q297" s="106">
        <f>I297</f>
        <v>6701916.8399999999</v>
      </c>
      <c r="R297" s="78">
        <f>R244+R262+R270+R276+R290+R295</f>
        <v>6316906.46</v>
      </c>
      <c r="S297" s="78">
        <f>S296+V296+X296</f>
        <v>1612583.8161092543</v>
      </c>
      <c r="T297" s="78">
        <f>T296+U296</f>
        <v>4293835.933890745</v>
      </c>
      <c r="V297" s="78"/>
      <c r="W297" s="78">
        <f>W296</f>
        <v>410486.71</v>
      </c>
      <c r="X297" s="78"/>
    </row>
    <row r="301" spans="1:35" ht="18.75" x14ac:dyDescent="0.3">
      <c r="A301" s="8"/>
      <c r="B301" s="69" t="s">
        <v>66</v>
      </c>
      <c r="C301" s="9"/>
      <c r="D301" s="9"/>
      <c r="E301" s="10" t="s">
        <v>95</v>
      </c>
      <c r="F301" s="10"/>
      <c r="G301" s="10"/>
      <c r="H301" s="10"/>
      <c r="I301" s="10"/>
      <c r="J301" s="10"/>
      <c r="K301" s="10"/>
      <c r="L301" s="10"/>
      <c r="M301" s="11"/>
      <c r="N301" s="11"/>
      <c r="O301" s="11"/>
      <c r="P301" s="141"/>
      <c r="Q301" s="11"/>
      <c r="R301" s="12"/>
      <c r="S301" s="13"/>
      <c r="T301" s="13"/>
      <c r="U301" s="13"/>
      <c r="V301" s="13"/>
      <c r="W301" s="13"/>
      <c r="X301" s="13"/>
      <c r="Y301" s="13"/>
      <c r="Z301" s="12"/>
      <c r="AA301" s="12"/>
      <c r="AB301" s="12"/>
      <c r="AC301" s="12"/>
      <c r="AD301" s="12"/>
      <c r="AE301" s="12"/>
      <c r="AF301" s="12"/>
      <c r="AG301" s="12"/>
      <c r="AH301" s="11"/>
    </row>
    <row r="302" spans="1:35" ht="18.75" x14ac:dyDescent="0.3">
      <c r="A302" s="15"/>
      <c r="B302" s="16"/>
      <c r="C302" s="16"/>
      <c r="D302" s="16"/>
      <c r="E302" s="16"/>
      <c r="F302" s="16"/>
      <c r="G302" s="16"/>
      <c r="H302" s="16"/>
      <c r="I302" s="16"/>
      <c r="J302" s="107" t="s">
        <v>66</v>
      </c>
      <c r="K302" s="16"/>
      <c r="L302" s="17"/>
      <c r="M302" s="11" t="s">
        <v>52</v>
      </c>
      <c r="N302" s="11"/>
      <c r="O302" s="11"/>
      <c r="P302" s="141"/>
      <c r="Q302" s="11"/>
      <c r="R302" s="12"/>
      <c r="S302" s="13"/>
      <c r="T302" s="14" t="s">
        <v>53</v>
      </c>
      <c r="U302" s="13"/>
      <c r="V302" s="13"/>
      <c r="W302" s="13"/>
      <c r="X302" s="13"/>
      <c r="Y302" s="13"/>
      <c r="Z302" s="12"/>
      <c r="AA302" s="12"/>
      <c r="AB302" s="12"/>
      <c r="AC302" s="12"/>
      <c r="AD302" s="12"/>
      <c r="AE302" s="12"/>
      <c r="AF302" s="12"/>
      <c r="AG302" s="12"/>
      <c r="AH302" s="11"/>
    </row>
    <row r="303" spans="1:35" ht="21.75" customHeight="1" x14ac:dyDescent="0.25">
      <c r="A303" s="206" t="s">
        <v>1</v>
      </c>
      <c r="B303" s="206" t="s">
        <v>39</v>
      </c>
      <c r="C303" s="215" t="s">
        <v>2</v>
      </c>
      <c r="D303" s="216"/>
      <c r="E303" s="216"/>
      <c r="F303" s="216"/>
      <c r="G303" s="216"/>
      <c r="H303" s="217"/>
      <c r="I303" s="44" t="s">
        <v>51</v>
      </c>
      <c r="J303" s="44" t="s">
        <v>55</v>
      </c>
      <c r="K303" s="218" t="s">
        <v>46</v>
      </c>
      <c r="L303" s="211"/>
      <c r="M303" s="46" t="s">
        <v>47</v>
      </c>
      <c r="N303" s="46" t="s">
        <v>48</v>
      </c>
      <c r="O303" s="47" t="s">
        <v>49</v>
      </c>
      <c r="P303" s="219" t="s">
        <v>54</v>
      </c>
      <c r="Q303" s="212" t="s">
        <v>50</v>
      </c>
      <c r="R303" s="45" t="s">
        <v>51</v>
      </c>
      <c r="S303" s="48" t="s">
        <v>55</v>
      </c>
      <c r="T303" s="210" t="s">
        <v>46</v>
      </c>
      <c r="U303" s="211"/>
      <c r="V303" s="49" t="s">
        <v>47</v>
      </c>
      <c r="W303" s="49" t="s">
        <v>48</v>
      </c>
      <c r="X303" s="50" t="s">
        <v>49</v>
      </c>
      <c r="Y303" s="45"/>
      <c r="Z303" s="212" t="s">
        <v>42</v>
      </c>
      <c r="AA303" s="222" t="s">
        <v>3</v>
      </c>
      <c r="AB303" s="223"/>
      <c r="AC303" s="223"/>
      <c r="AD303" s="223"/>
      <c r="AE303" s="223"/>
      <c r="AF303" s="223"/>
      <c r="AG303" s="224"/>
      <c r="AH303" s="200" t="s">
        <v>44</v>
      </c>
      <c r="AI303" s="203" t="s">
        <v>43</v>
      </c>
    </row>
    <row r="304" spans="1:35" x14ac:dyDescent="0.25">
      <c r="A304" s="214"/>
      <c r="B304" s="214"/>
      <c r="C304" s="206" t="s">
        <v>4</v>
      </c>
      <c r="D304" s="206" t="s">
        <v>5</v>
      </c>
      <c r="E304" s="206" t="s">
        <v>6</v>
      </c>
      <c r="F304" s="206" t="s">
        <v>7</v>
      </c>
      <c r="G304" s="206" t="s">
        <v>8</v>
      </c>
      <c r="H304" s="206" t="s">
        <v>9</v>
      </c>
      <c r="I304" s="208"/>
      <c r="J304" s="208" t="s">
        <v>4</v>
      </c>
      <c r="K304" s="208" t="s">
        <v>5</v>
      </c>
      <c r="L304" s="208" t="s">
        <v>6</v>
      </c>
      <c r="M304" s="208" t="s">
        <v>7</v>
      </c>
      <c r="N304" s="208" t="s">
        <v>8</v>
      </c>
      <c r="O304" s="208" t="s">
        <v>9</v>
      </c>
      <c r="P304" s="220"/>
      <c r="Q304" s="212"/>
      <c r="R304" s="208"/>
      <c r="S304" s="208" t="s">
        <v>4</v>
      </c>
      <c r="T304" s="208" t="s">
        <v>5</v>
      </c>
      <c r="U304" s="208" t="s">
        <v>6</v>
      </c>
      <c r="V304" s="208" t="s">
        <v>7</v>
      </c>
      <c r="W304" s="208" t="s">
        <v>8</v>
      </c>
      <c r="X304" s="208" t="s">
        <v>9</v>
      </c>
      <c r="Y304" s="208"/>
      <c r="Z304" s="212"/>
      <c r="AA304" s="213" t="s">
        <v>4</v>
      </c>
      <c r="AB304" s="213" t="s">
        <v>5</v>
      </c>
      <c r="AC304" s="213" t="s">
        <v>6</v>
      </c>
      <c r="AD304" s="213" t="s">
        <v>7</v>
      </c>
      <c r="AE304" s="213" t="s">
        <v>8</v>
      </c>
      <c r="AF304" s="213" t="s">
        <v>9</v>
      </c>
      <c r="AG304" s="213" t="s">
        <v>10</v>
      </c>
      <c r="AH304" s="201"/>
      <c r="AI304" s="204"/>
    </row>
    <row r="305" spans="1:35" ht="30.75" customHeight="1" x14ac:dyDescent="0.25">
      <c r="A305" s="207"/>
      <c r="B305" s="207"/>
      <c r="C305" s="207"/>
      <c r="D305" s="207"/>
      <c r="E305" s="207"/>
      <c r="F305" s="207"/>
      <c r="G305" s="207"/>
      <c r="H305" s="207"/>
      <c r="I305" s="209"/>
      <c r="J305" s="209"/>
      <c r="K305" s="209"/>
      <c r="L305" s="209"/>
      <c r="M305" s="209"/>
      <c r="N305" s="209"/>
      <c r="O305" s="209"/>
      <c r="P305" s="221"/>
      <c r="Q305" s="212"/>
      <c r="R305" s="209"/>
      <c r="S305" s="209"/>
      <c r="T305" s="209"/>
      <c r="U305" s="209"/>
      <c r="V305" s="209"/>
      <c r="W305" s="209"/>
      <c r="X305" s="209"/>
      <c r="Y305" s="209"/>
      <c r="Z305" s="212"/>
      <c r="AA305" s="213"/>
      <c r="AB305" s="213"/>
      <c r="AC305" s="213"/>
      <c r="AD305" s="213"/>
      <c r="AE305" s="213"/>
      <c r="AF305" s="213"/>
      <c r="AG305" s="213"/>
      <c r="AH305" s="201"/>
      <c r="AI305" s="204"/>
    </row>
    <row r="306" spans="1:35" x14ac:dyDescent="0.25">
      <c r="A306" s="19" t="s">
        <v>11</v>
      </c>
      <c r="B306" s="19">
        <v>2</v>
      </c>
      <c r="C306" s="20">
        <v>3</v>
      </c>
      <c r="D306" s="21" t="s">
        <v>12</v>
      </c>
      <c r="E306" s="21" t="s">
        <v>13</v>
      </c>
      <c r="F306" s="21" t="s">
        <v>14</v>
      </c>
      <c r="G306" s="21" t="s">
        <v>15</v>
      </c>
      <c r="H306" s="21" t="s">
        <v>16</v>
      </c>
      <c r="I306" s="22" t="s">
        <v>17</v>
      </c>
      <c r="J306" s="22" t="s">
        <v>18</v>
      </c>
      <c r="K306" s="22" t="s">
        <v>19</v>
      </c>
      <c r="L306" s="22" t="s">
        <v>20</v>
      </c>
      <c r="M306" s="22" t="s">
        <v>21</v>
      </c>
      <c r="N306" s="22" t="s">
        <v>22</v>
      </c>
      <c r="O306" s="22" t="s">
        <v>23</v>
      </c>
      <c r="P306" s="142" t="s">
        <v>24</v>
      </c>
      <c r="Q306" s="23" t="s">
        <v>25</v>
      </c>
      <c r="R306" s="22" t="s">
        <v>26</v>
      </c>
      <c r="S306" s="22" t="s">
        <v>27</v>
      </c>
      <c r="T306" s="22" t="s">
        <v>28</v>
      </c>
      <c r="U306" s="22" t="s">
        <v>29</v>
      </c>
      <c r="V306" s="22" t="s">
        <v>30</v>
      </c>
      <c r="W306" s="22" t="s">
        <v>31</v>
      </c>
      <c r="X306" s="22" t="s">
        <v>32</v>
      </c>
      <c r="Y306" s="22" t="s">
        <v>33</v>
      </c>
      <c r="Z306" s="23" t="s">
        <v>34</v>
      </c>
      <c r="AA306" s="66">
        <v>36</v>
      </c>
      <c r="AB306" s="66">
        <v>37</v>
      </c>
      <c r="AC306" s="66">
        <v>38</v>
      </c>
      <c r="AD306" s="66">
        <v>39</v>
      </c>
      <c r="AE306" s="66">
        <v>40</v>
      </c>
      <c r="AF306" s="66">
        <v>41</v>
      </c>
      <c r="AG306" s="66">
        <v>42</v>
      </c>
      <c r="AH306" s="202"/>
      <c r="AI306" s="205"/>
    </row>
    <row r="307" spans="1:35" x14ac:dyDescent="0.25">
      <c r="A307" s="6" t="s">
        <v>35</v>
      </c>
      <c r="B307" s="37"/>
      <c r="C307" s="7"/>
      <c r="D307" s="24"/>
      <c r="E307" s="24"/>
      <c r="F307" s="24"/>
      <c r="G307" s="25"/>
      <c r="H307" s="25"/>
      <c r="I307" s="26"/>
      <c r="J307" s="26"/>
      <c r="K307" s="26"/>
      <c r="L307" s="26"/>
      <c r="M307" s="26"/>
      <c r="N307" s="26"/>
      <c r="O307" s="27"/>
      <c r="P307" s="143"/>
      <c r="Q307" s="28"/>
      <c r="R307" s="26"/>
      <c r="S307" s="26"/>
      <c r="T307" s="26"/>
      <c r="U307" s="26"/>
      <c r="V307" s="26"/>
      <c r="W307" s="26"/>
      <c r="X307" s="27"/>
      <c r="Y307" s="27"/>
      <c r="Z307" s="28"/>
      <c r="AA307" s="29"/>
      <c r="AB307" s="29"/>
      <c r="AC307" s="29"/>
      <c r="AD307" s="29"/>
      <c r="AE307" s="29"/>
      <c r="AF307" s="29"/>
      <c r="AG307" s="29"/>
      <c r="AH307" s="30"/>
      <c r="AI307" s="36"/>
    </row>
    <row r="308" spans="1:35" x14ac:dyDescent="0.25">
      <c r="A308" s="31">
        <v>1</v>
      </c>
      <c r="B308" s="75">
        <v>9597.4</v>
      </c>
      <c r="C308" s="33">
        <v>2.39</v>
      </c>
      <c r="D308" s="33">
        <v>10.3</v>
      </c>
      <c r="E308" s="33">
        <v>3.25</v>
      </c>
      <c r="F308" s="35">
        <v>0.77</v>
      </c>
      <c r="G308" s="35">
        <v>1.33</v>
      </c>
      <c r="H308" s="35"/>
      <c r="I308" s="51">
        <v>185998</v>
      </c>
      <c r="J308" s="41">
        <f t="shared" ref="J308:J313" si="334">I308-K308-L308-M308-N308</f>
        <v>35798.712</v>
      </c>
      <c r="K308" s="41">
        <f>B308*D308</f>
        <v>98853.22</v>
      </c>
      <c r="L308" s="41">
        <f>E308*B308</f>
        <v>31191.55</v>
      </c>
      <c r="M308" s="41">
        <f>F308*B308</f>
        <v>7389.9979999999996</v>
      </c>
      <c r="N308" s="108">
        <v>12764.52</v>
      </c>
      <c r="O308" s="41"/>
      <c r="P308" s="144">
        <f>R308/I308</f>
        <v>1.0163160356562975</v>
      </c>
      <c r="Q308" s="40">
        <f t="shared" ref="Q308:Q372" si="335">J308+K308+L308+M308+N308+O308</f>
        <v>185997.99999999997</v>
      </c>
      <c r="R308" s="51">
        <v>189032.75</v>
      </c>
      <c r="S308" s="41">
        <f>R308-T308-U308-V308-W308-X308</f>
        <v>36286.031424897024</v>
      </c>
      <c r="T308" s="41">
        <f>P308*K308</f>
        <v>100466.11266225982</v>
      </c>
      <c r="U308" s="41">
        <f>L308*P308</f>
        <v>31700.472441975184</v>
      </c>
      <c r="V308" s="41">
        <f t="shared" ref="V308:V319" si="336">P308*M308</f>
        <v>7510.5734708679665</v>
      </c>
      <c r="W308" s="51">
        <v>13069.56</v>
      </c>
      <c r="X308" s="51"/>
      <c r="Y308" s="41"/>
      <c r="Z308" s="40">
        <f>SUM(S308:Y308)</f>
        <v>189032.75</v>
      </c>
      <c r="AA308" s="54">
        <f t="shared" ref="AA308:AA319" si="337">Z308-AF308-AE308-AD308-AC308-AB308</f>
        <v>36406.606895765013</v>
      </c>
      <c r="AB308" s="54">
        <f t="shared" ref="AB308:AB319" si="338">T308</f>
        <v>100466.11266225982</v>
      </c>
      <c r="AC308" s="54">
        <f t="shared" ref="AC308:AC319" si="339">U308</f>
        <v>31700.472441975184</v>
      </c>
      <c r="AD308" s="54">
        <f t="shared" ref="AD308:AD319" si="340">M308</f>
        <v>7389.9979999999996</v>
      </c>
      <c r="AE308" s="54">
        <f t="shared" ref="AE308:AE319" si="341">W308</f>
        <v>13069.56</v>
      </c>
      <c r="AF308" s="54">
        <f t="shared" ref="AF308:AF319" si="342">X308</f>
        <v>0</v>
      </c>
      <c r="AG308" s="54"/>
      <c r="AH308" s="42">
        <f t="shared" ref="AH308:AH319" si="343">SUM(AA308:AG308)</f>
        <v>189032.75</v>
      </c>
      <c r="AI308" s="56">
        <f t="shared" ref="AI308:AI319" si="344">I308-Z308</f>
        <v>-3034.75</v>
      </c>
    </row>
    <row r="309" spans="1:35" x14ac:dyDescent="0.25">
      <c r="A309" s="31">
        <v>2</v>
      </c>
      <c r="B309" s="75">
        <v>7617.2</v>
      </c>
      <c r="C309" s="33">
        <v>2.35</v>
      </c>
      <c r="D309" s="33">
        <v>9.4600000000000009</v>
      </c>
      <c r="E309" s="33">
        <v>3.58</v>
      </c>
      <c r="F309" s="35">
        <v>0.77</v>
      </c>
      <c r="G309" s="35">
        <v>1.33</v>
      </c>
      <c r="H309" s="35"/>
      <c r="I309" s="51">
        <v>141070.57999999999</v>
      </c>
      <c r="J309" s="41">
        <f t="shared" si="334"/>
        <v>25746.117999999988</v>
      </c>
      <c r="K309" s="41">
        <f t="shared" ref="K309:K319" si="345">B309*D309</f>
        <v>72058.712</v>
      </c>
      <c r="L309" s="41">
        <f t="shared" ref="L309:L319" si="346">E309*B309</f>
        <v>27269.576000000001</v>
      </c>
      <c r="M309" s="41">
        <f t="shared" ref="M309:M319" si="347">F309*B309</f>
        <v>5865.2439999999997</v>
      </c>
      <c r="N309" s="108">
        <v>10130.93</v>
      </c>
      <c r="O309" s="41"/>
      <c r="P309" s="144">
        <f t="shared" ref="P309:P373" si="348">R309/I309</f>
        <v>0.97044337664167835</v>
      </c>
      <c r="Q309" s="40">
        <f t="shared" si="335"/>
        <v>141070.57999999999</v>
      </c>
      <c r="R309" s="51">
        <v>136901.01</v>
      </c>
      <c r="S309" s="41">
        <f t="shared" ref="S309:S319" si="349">R309-T309-U309-V309-W309-X309</f>
        <v>24881.893605055557</v>
      </c>
      <c r="T309" s="41">
        <f t="shared" ref="T309:T319" si="350">P309*K309</f>
        <v>69928.899789730232</v>
      </c>
      <c r="U309" s="41">
        <f t="shared" ref="U309:U319" si="351">L309*P309</f>
        <v>26463.579413026873</v>
      </c>
      <c r="V309" s="41">
        <f t="shared" si="336"/>
        <v>5691.8871921873433</v>
      </c>
      <c r="W309" s="51">
        <v>9934.75</v>
      </c>
      <c r="X309" s="51"/>
      <c r="Y309" s="41"/>
      <c r="Z309" s="40">
        <f t="shared" ref="Z309:Z319" si="352">SUM(S309:Y309)</f>
        <v>136901.01</v>
      </c>
      <c r="AA309" s="54">
        <f t="shared" si="337"/>
        <v>24708.536797242894</v>
      </c>
      <c r="AB309" s="54">
        <f t="shared" si="338"/>
        <v>69928.899789730232</v>
      </c>
      <c r="AC309" s="54">
        <f t="shared" si="339"/>
        <v>26463.579413026873</v>
      </c>
      <c r="AD309" s="54">
        <f t="shared" si="340"/>
        <v>5865.2439999999997</v>
      </c>
      <c r="AE309" s="54">
        <f t="shared" si="341"/>
        <v>9934.75</v>
      </c>
      <c r="AF309" s="54">
        <f t="shared" si="342"/>
        <v>0</v>
      </c>
      <c r="AG309" s="54"/>
      <c r="AH309" s="42">
        <f t="shared" si="343"/>
        <v>136901.01</v>
      </c>
      <c r="AI309" s="56">
        <f t="shared" si="344"/>
        <v>4169.5699999999779</v>
      </c>
    </row>
    <row r="310" spans="1:35" x14ac:dyDescent="0.25">
      <c r="A310" s="31">
        <v>5</v>
      </c>
      <c r="B310" s="75">
        <v>7603.1</v>
      </c>
      <c r="C310" s="33">
        <v>2.37</v>
      </c>
      <c r="D310" s="33">
        <v>10.16</v>
      </c>
      <c r="E310" s="33">
        <v>3.02</v>
      </c>
      <c r="F310" s="35">
        <v>0.77</v>
      </c>
      <c r="G310" s="35">
        <v>1.33</v>
      </c>
      <c r="H310" s="35"/>
      <c r="I310" s="51">
        <v>141418.45000000001</v>
      </c>
      <c r="J310" s="41">
        <f t="shared" si="334"/>
        <v>25242.945000000007</v>
      </c>
      <c r="K310" s="41">
        <f t="shared" si="345"/>
        <v>77247.495999999999</v>
      </c>
      <c r="L310" s="41">
        <f t="shared" si="346"/>
        <v>22961.362000000001</v>
      </c>
      <c r="M310" s="41">
        <f t="shared" si="347"/>
        <v>5854.3870000000006</v>
      </c>
      <c r="N310" s="108">
        <v>10112.26</v>
      </c>
      <c r="O310" s="41"/>
      <c r="P310" s="144">
        <f t="shared" si="348"/>
        <v>0.95009109490310484</v>
      </c>
      <c r="Q310" s="40">
        <f t="shared" si="335"/>
        <v>141418.45000000001</v>
      </c>
      <c r="R310" s="51">
        <v>134360.41</v>
      </c>
      <c r="S310" s="41">
        <f t="shared" si="349"/>
        <v>23874.31542897375</v>
      </c>
      <c r="T310" s="41">
        <f t="shared" si="350"/>
        <v>73392.158053163206</v>
      </c>
      <c r="U310" s="41">
        <f t="shared" si="351"/>
        <v>21815.385563046548</v>
      </c>
      <c r="V310" s="41">
        <f t="shared" si="336"/>
        <v>5562.2009548165042</v>
      </c>
      <c r="W310" s="51">
        <v>9716.35</v>
      </c>
      <c r="X310" s="51"/>
      <c r="Y310" s="41"/>
      <c r="Z310" s="40">
        <f t="shared" si="352"/>
        <v>134360.41000000003</v>
      </c>
      <c r="AA310" s="54">
        <f t="shared" si="337"/>
        <v>23582.129383790278</v>
      </c>
      <c r="AB310" s="54">
        <f t="shared" si="338"/>
        <v>73392.158053163206</v>
      </c>
      <c r="AC310" s="54">
        <f t="shared" si="339"/>
        <v>21815.385563046548</v>
      </c>
      <c r="AD310" s="54">
        <f t="shared" si="340"/>
        <v>5854.3870000000006</v>
      </c>
      <c r="AE310" s="54">
        <f t="shared" si="341"/>
        <v>9716.35</v>
      </c>
      <c r="AF310" s="54">
        <f t="shared" si="342"/>
        <v>0</v>
      </c>
      <c r="AG310" s="54"/>
      <c r="AH310" s="42">
        <f t="shared" si="343"/>
        <v>134360.41000000003</v>
      </c>
      <c r="AI310" s="56">
        <f t="shared" si="344"/>
        <v>7058.039999999979</v>
      </c>
    </row>
    <row r="311" spans="1:35" x14ac:dyDescent="0.25">
      <c r="A311" s="31">
        <v>7</v>
      </c>
      <c r="B311" s="75">
        <v>9017.7999999999993</v>
      </c>
      <c r="C311" s="33">
        <v>2.37</v>
      </c>
      <c r="D311" s="33">
        <v>10.54</v>
      </c>
      <c r="E311" s="33">
        <v>2.89</v>
      </c>
      <c r="F311" s="35">
        <v>0.77</v>
      </c>
      <c r="G311" s="35">
        <v>1.33</v>
      </c>
      <c r="H311" s="35"/>
      <c r="I311" s="51">
        <v>170256.02</v>
      </c>
      <c r="J311" s="41">
        <f t="shared" si="334"/>
        <v>30209.510000000017</v>
      </c>
      <c r="K311" s="41">
        <f t="shared" si="345"/>
        <v>95047.611999999979</v>
      </c>
      <c r="L311" s="41">
        <f t="shared" si="346"/>
        <v>26061.441999999999</v>
      </c>
      <c r="M311" s="41">
        <f t="shared" si="347"/>
        <v>6943.7059999999992</v>
      </c>
      <c r="N311" s="108">
        <v>11993.75</v>
      </c>
      <c r="O311" s="41"/>
      <c r="P311" s="144">
        <f t="shared" si="348"/>
        <v>1.0459064531169</v>
      </c>
      <c r="Q311" s="40">
        <f t="shared" si="335"/>
        <v>170256.02000000002</v>
      </c>
      <c r="R311" s="51">
        <v>178071.87</v>
      </c>
      <c r="S311" s="41">
        <f t="shared" si="349"/>
        <v>31168.261976570378</v>
      </c>
      <c r="T311" s="41">
        <f t="shared" si="350"/>
        <v>99410.910744151275</v>
      </c>
      <c r="U311" s="41">
        <f t="shared" si="351"/>
        <v>27257.830365331807</v>
      </c>
      <c r="V311" s="41">
        <f t="shared" si="336"/>
        <v>7262.4669139465368</v>
      </c>
      <c r="W311" s="51">
        <v>12972.4</v>
      </c>
      <c r="X311" s="51"/>
      <c r="Y311" s="41"/>
      <c r="Z311" s="40">
        <f t="shared" si="352"/>
        <v>178071.87</v>
      </c>
      <c r="AA311" s="54">
        <f t="shared" si="337"/>
        <v>31487.022890516906</v>
      </c>
      <c r="AB311" s="54">
        <f t="shared" si="338"/>
        <v>99410.910744151275</v>
      </c>
      <c r="AC311" s="54">
        <f t="shared" si="339"/>
        <v>27257.830365331807</v>
      </c>
      <c r="AD311" s="54">
        <f t="shared" si="340"/>
        <v>6943.7059999999992</v>
      </c>
      <c r="AE311" s="54">
        <f t="shared" si="341"/>
        <v>12972.4</v>
      </c>
      <c r="AF311" s="54">
        <f t="shared" si="342"/>
        <v>0</v>
      </c>
      <c r="AG311" s="54"/>
      <c r="AH311" s="42">
        <f t="shared" si="343"/>
        <v>178071.87</v>
      </c>
      <c r="AI311" s="56">
        <f t="shared" si="344"/>
        <v>-7815.8500000000058</v>
      </c>
    </row>
    <row r="312" spans="1:35" x14ac:dyDescent="0.25">
      <c r="A312" s="31" t="s">
        <v>36</v>
      </c>
      <c r="B312" s="75">
        <v>2970.7</v>
      </c>
      <c r="C312" s="33">
        <v>2.35</v>
      </c>
      <c r="D312" s="33">
        <v>10.24</v>
      </c>
      <c r="E312" s="33">
        <v>2.94</v>
      </c>
      <c r="F312" s="35">
        <v>0.77</v>
      </c>
      <c r="G312" s="35">
        <v>1.33</v>
      </c>
      <c r="H312" s="35"/>
      <c r="I312" s="51">
        <v>54482.84</v>
      </c>
      <c r="J312" s="41">
        <f t="shared" si="334"/>
        <v>9090.5149999999994</v>
      </c>
      <c r="K312" s="41">
        <f t="shared" si="345"/>
        <v>30419.967999999997</v>
      </c>
      <c r="L312" s="41">
        <f t="shared" si="346"/>
        <v>8733.8580000000002</v>
      </c>
      <c r="M312" s="41">
        <f t="shared" si="347"/>
        <v>2287.4389999999999</v>
      </c>
      <c r="N312" s="108">
        <v>3951.06</v>
      </c>
      <c r="O312" s="41"/>
      <c r="P312" s="144">
        <f t="shared" si="348"/>
        <v>1.0643666886674779</v>
      </c>
      <c r="Q312" s="40">
        <f t="shared" si="335"/>
        <v>54482.839999999989</v>
      </c>
      <c r="R312" s="51">
        <v>57989.72</v>
      </c>
      <c r="S312" s="41">
        <f t="shared" si="349"/>
        <v>9649.7179977585583</v>
      </c>
      <c r="T312" s="41">
        <f t="shared" si="350"/>
        <v>32378.000609530634</v>
      </c>
      <c r="U312" s="41">
        <f t="shared" si="351"/>
        <v>9296.0275187519619</v>
      </c>
      <c r="V312" s="41">
        <f t="shared" si="336"/>
        <v>2434.6738739588468</v>
      </c>
      <c r="W312" s="51">
        <v>4231.3</v>
      </c>
      <c r="X312" s="51"/>
      <c r="Y312" s="41"/>
      <c r="Z312" s="40">
        <f t="shared" si="352"/>
        <v>57989.72</v>
      </c>
      <c r="AA312" s="54">
        <f t="shared" si="337"/>
        <v>9796.9528717174071</v>
      </c>
      <c r="AB312" s="54">
        <f t="shared" si="338"/>
        <v>32378.000609530634</v>
      </c>
      <c r="AC312" s="54">
        <f t="shared" si="339"/>
        <v>9296.0275187519619</v>
      </c>
      <c r="AD312" s="54">
        <f t="shared" si="340"/>
        <v>2287.4389999999999</v>
      </c>
      <c r="AE312" s="54">
        <f t="shared" si="341"/>
        <v>4231.3</v>
      </c>
      <c r="AF312" s="54">
        <f t="shared" si="342"/>
        <v>0</v>
      </c>
      <c r="AG312" s="54"/>
      <c r="AH312" s="42">
        <f t="shared" si="343"/>
        <v>57989.72</v>
      </c>
      <c r="AI312" s="56">
        <f t="shared" si="344"/>
        <v>-3506.8800000000047</v>
      </c>
    </row>
    <row r="313" spans="1:35" x14ac:dyDescent="0.25">
      <c r="A313" s="31">
        <v>8</v>
      </c>
      <c r="B313" s="75">
        <v>11006.5</v>
      </c>
      <c r="C313" s="33">
        <v>2.36</v>
      </c>
      <c r="D313" s="33">
        <v>10.4</v>
      </c>
      <c r="E313" s="33">
        <v>2.6</v>
      </c>
      <c r="F313" s="35">
        <v>0.77</v>
      </c>
      <c r="G313" s="35">
        <v>1.33</v>
      </c>
      <c r="H313" s="35"/>
      <c r="I313" s="51">
        <v>203840.57</v>
      </c>
      <c r="J313" s="41">
        <f t="shared" si="334"/>
        <v>37642.375</v>
      </c>
      <c r="K313" s="41">
        <f t="shared" si="345"/>
        <v>114467.6</v>
      </c>
      <c r="L313" s="41">
        <f t="shared" si="346"/>
        <v>28616.9</v>
      </c>
      <c r="M313" s="41">
        <f t="shared" si="347"/>
        <v>8475.005000000001</v>
      </c>
      <c r="N313" s="108">
        <v>14638.69</v>
      </c>
      <c r="O313" s="41"/>
      <c r="P313" s="144">
        <f t="shared" si="348"/>
        <v>1.1390581374453574</v>
      </c>
      <c r="Q313" s="40">
        <f t="shared" si="335"/>
        <v>203840.57</v>
      </c>
      <c r="R313" s="51">
        <v>232186.26</v>
      </c>
      <c r="S313" s="41">
        <f t="shared" si="349"/>
        <v>43001.962522559654</v>
      </c>
      <c r="T313" s="41">
        <f t="shared" si="350"/>
        <v>130385.25125384021</v>
      </c>
      <c r="U313" s="41">
        <f t="shared" si="351"/>
        <v>32596.312813460052</v>
      </c>
      <c r="V313" s="41">
        <f t="shared" si="336"/>
        <v>9653.5234101400929</v>
      </c>
      <c r="W313" s="51">
        <v>16549.21</v>
      </c>
      <c r="X313" s="51"/>
      <c r="Y313" s="41"/>
      <c r="Z313" s="40">
        <f t="shared" si="352"/>
        <v>232186.25999999998</v>
      </c>
      <c r="AA313" s="54">
        <f t="shared" si="337"/>
        <v>44180.480932699735</v>
      </c>
      <c r="AB313" s="54">
        <f t="shared" si="338"/>
        <v>130385.25125384021</v>
      </c>
      <c r="AC313" s="54">
        <f t="shared" si="339"/>
        <v>32596.312813460052</v>
      </c>
      <c r="AD313" s="54">
        <f t="shared" si="340"/>
        <v>8475.005000000001</v>
      </c>
      <c r="AE313" s="54">
        <f t="shared" si="341"/>
        <v>16549.21</v>
      </c>
      <c r="AF313" s="54">
        <f t="shared" si="342"/>
        <v>0</v>
      </c>
      <c r="AG313" s="54"/>
      <c r="AH313" s="42">
        <f t="shared" si="343"/>
        <v>232186.25999999998</v>
      </c>
      <c r="AI313" s="56">
        <f t="shared" si="344"/>
        <v>-28345.689999999973</v>
      </c>
    </row>
    <row r="314" spans="1:35" x14ac:dyDescent="0.25">
      <c r="A314" s="31">
        <v>9</v>
      </c>
      <c r="B314" s="75">
        <v>4225.3999999999996</v>
      </c>
      <c r="C314" s="33">
        <v>2.64</v>
      </c>
      <c r="D314" s="33">
        <v>9.84</v>
      </c>
      <c r="E314" s="33">
        <v>3.68</v>
      </c>
      <c r="F314" s="35">
        <v>0.77</v>
      </c>
      <c r="G314" s="35">
        <v>1.33</v>
      </c>
      <c r="H314" s="35">
        <v>5.8</v>
      </c>
      <c r="I314" s="51">
        <v>108384.72</v>
      </c>
      <c r="J314" s="41">
        <f>I314-K314-L314-M314-N314-O314</f>
        <v>19101.934000000016</v>
      </c>
      <c r="K314" s="41">
        <f t="shared" si="345"/>
        <v>41577.935999999994</v>
      </c>
      <c r="L314" s="41">
        <f t="shared" si="346"/>
        <v>15549.472</v>
      </c>
      <c r="M314" s="41">
        <f t="shared" si="347"/>
        <v>3253.558</v>
      </c>
      <c r="N314" s="108">
        <v>5619.85</v>
      </c>
      <c r="O314" s="41">
        <v>23281.97</v>
      </c>
      <c r="P314" s="144">
        <f t="shared" si="348"/>
        <v>0.95381599915560056</v>
      </c>
      <c r="Q314" s="40">
        <f t="shared" si="335"/>
        <v>108384.72000000002</v>
      </c>
      <c r="R314" s="51">
        <v>103379.08</v>
      </c>
      <c r="S314" s="41">
        <f t="shared" si="349"/>
        <v>17969.40858472967</v>
      </c>
      <c r="T314" s="41">
        <f t="shared" si="350"/>
        <v>39657.700568667606</v>
      </c>
      <c r="U314" s="41">
        <f t="shared" si="351"/>
        <v>14831.335172022034</v>
      </c>
      <c r="V314" s="41">
        <f t="shared" si="336"/>
        <v>3103.2956745806973</v>
      </c>
      <c r="W314" s="51">
        <v>5621.32</v>
      </c>
      <c r="X314" s="51">
        <v>22196.02</v>
      </c>
      <c r="Y314" s="41"/>
      <c r="Z314" s="40">
        <f t="shared" si="352"/>
        <v>103379.08000000003</v>
      </c>
      <c r="AA314" s="54">
        <f t="shared" si="337"/>
        <v>17819.146259310372</v>
      </c>
      <c r="AB314" s="54">
        <f t="shared" si="338"/>
        <v>39657.700568667606</v>
      </c>
      <c r="AC314" s="54">
        <f t="shared" si="339"/>
        <v>14831.335172022034</v>
      </c>
      <c r="AD314" s="54">
        <f t="shared" si="340"/>
        <v>3253.558</v>
      </c>
      <c r="AE314" s="54">
        <f t="shared" si="341"/>
        <v>5621.32</v>
      </c>
      <c r="AF314" s="54">
        <f t="shared" si="342"/>
        <v>22196.02</v>
      </c>
      <c r="AG314" s="54"/>
      <c r="AH314" s="42">
        <f t="shared" si="343"/>
        <v>103379.08000000003</v>
      </c>
      <c r="AI314" s="56">
        <f t="shared" si="344"/>
        <v>5005.6399999999703</v>
      </c>
    </row>
    <row r="315" spans="1:35" x14ac:dyDescent="0.25">
      <c r="A315" s="31">
        <v>10</v>
      </c>
      <c r="B315" s="75">
        <v>4147.5</v>
      </c>
      <c r="C315" s="33">
        <v>2.72</v>
      </c>
      <c r="D315" s="33">
        <v>11.17</v>
      </c>
      <c r="E315" s="33">
        <v>4.09</v>
      </c>
      <c r="F315" s="35">
        <v>0.77</v>
      </c>
      <c r="G315" s="35">
        <v>1.33</v>
      </c>
      <c r="H315" s="35">
        <v>5.8</v>
      </c>
      <c r="I315" s="51">
        <v>114831.62</v>
      </c>
      <c r="J315" s="41">
        <f>I315-K315-L315-M315-N315-O315</f>
        <v>19977.985000000004</v>
      </c>
      <c r="K315" s="41">
        <f t="shared" si="345"/>
        <v>46327.574999999997</v>
      </c>
      <c r="L315" s="41">
        <f t="shared" si="346"/>
        <v>16963.274999999998</v>
      </c>
      <c r="M315" s="41">
        <f t="shared" si="347"/>
        <v>3193.5750000000003</v>
      </c>
      <c r="N315" s="108">
        <v>5516.3</v>
      </c>
      <c r="O315" s="41">
        <v>22852.91</v>
      </c>
      <c r="P315" s="144">
        <f t="shared" si="348"/>
        <v>0.81515483278908729</v>
      </c>
      <c r="Q315" s="40">
        <f t="shared" si="335"/>
        <v>114831.62</v>
      </c>
      <c r="R315" s="51">
        <v>93605.55</v>
      </c>
      <c r="S315" s="41">
        <f t="shared" si="349"/>
        <v>16130.2396560464</v>
      </c>
      <c r="T315" s="41">
        <f t="shared" si="350"/>
        <v>37764.146652648895</v>
      </c>
      <c r="U315" s="41">
        <f t="shared" si="351"/>
        <v>13827.695596180303</v>
      </c>
      <c r="V315" s="41">
        <f t="shared" si="336"/>
        <v>2603.2580951244095</v>
      </c>
      <c r="W315" s="51">
        <v>4553.16</v>
      </c>
      <c r="X315" s="51">
        <v>18727.05</v>
      </c>
      <c r="Y315" s="41"/>
      <c r="Z315" s="40">
        <f t="shared" si="352"/>
        <v>93605.550000000017</v>
      </c>
      <c r="AA315" s="54">
        <f t="shared" si="337"/>
        <v>15539.922751170816</v>
      </c>
      <c r="AB315" s="54">
        <f t="shared" si="338"/>
        <v>37764.146652648895</v>
      </c>
      <c r="AC315" s="54">
        <f t="shared" si="339"/>
        <v>13827.695596180303</v>
      </c>
      <c r="AD315" s="54">
        <f t="shared" si="340"/>
        <v>3193.5750000000003</v>
      </c>
      <c r="AE315" s="54">
        <f t="shared" si="341"/>
        <v>4553.16</v>
      </c>
      <c r="AF315" s="54">
        <f t="shared" si="342"/>
        <v>18727.05</v>
      </c>
      <c r="AG315" s="54"/>
      <c r="AH315" s="42">
        <f t="shared" si="343"/>
        <v>93605.550000000017</v>
      </c>
      <c r="AI315" s="56">
        <f t="shared" si="344"/>
        <v>21226.069999999978</v>
      </c>
    </row>
    <row r="316" spans="1:35" x14ac:dyDescent="0.25">
      <c r="A316" s="31">
        <v>11</v>
      </c>
      <c r="B316" s="75">
        <v>4203.1000000000004</v>
      </c>
      <c r="C316" s="33">
        <v>2.69</v>
      </c>
      <c r="D316" s="33">
        <v>10.81</v>
      </c>
      <c r="E316" s="33">
        <v>3.8</v>
      </c>
      <c r="F316" s="35">
        <v>0.77</v>
      </c>
      <c r="G316" s="35">
        <v>1.33</v>
      </c>
      <c r="H316" s="35">
        <v>5.8</v>
      </c>
      <c r="I316" s="51">
        <v>113218.05</v>
      </c>
      <c r="J316" s="41">
        <f>I316-K316-L316-M316-N316-O316</f>
        <v>19824.871999999988</v>
      </c>
      <c r="K316" s="41">
        <f t="shared" si="345"/>
        <v>45435.511000000006</v>
      </c>
      <c r="L316" s="41">
        <f t="shared" si="346"/>
        <v>15971.78</v>
      </c>
      <c r="M316" s="41">
        <f t="shared" si="347"/>
        <v>3236.3870000000002</v>
      </c>
      <c r="N316" s="108">
        <v>5590.35</v>
      </c>
      <c r="O316" s="41">
        <v>23159.15</v>
      </c>
      <c r="P316" s="144">
        <f t="shared" si="348"/>
        <v>0.98134944030567561</v>
      </c>
      <c r="Q316" s="40">
        <f t="shared" si="335"/>
        <v>113218.05000000002</v>
      </c>
      <c r="R316" s="51">
        <v>111106.47</v>
      </c>
      <c r="S316" s="41">
        <f t="shared" si="349"/>
        <v>19223.32277539968</v>
      </c>
      <c r="T316" s="41">
        <f t="shared" si="350"/>
        <v>44588.113289852372</v>
      </c>
      <c r="U316" s="41">
        <f t="shared" si="351"/>
        <v>15673.897363685384</v>
      </c>
      <c r="V316" s="41">
        <f t="shared" si="336"/>
        <v>3176.0265710625649</v>
      </c>
      <c r="W316" s="51">
        <v>5517.05</v>
      </c>
      <c r="X316" s="51">
        <v>22928.06</v>
      </c>
      <c r="Y316" s="41"/>
      <c r="Z316" s="40">
        <f t="shared" si="352"/>
        <v>111106.47000000002</v>
      </c>
      <c r="AA316" s="54">
        <f t="shared" si="337"/>
        <v>19162.962346462256</v>
      </c>
      <c r="AB316" s="54">
        <f t="shared" si="338"/>
        <v>44588.113289852372</v>
      </c>
      <c r="AC316" s="54">
        <f t="shared" si="339"/>
        <v>15673.897363685384</v>
      </c>
      <c r="AD316" s="54">
        <f t="shared" si="340"/>
        <v>3236.3870000000002</v>
      </c>
      <c r="AE316" s="54">
        <f t="shared" si="341"/>
        <v>5517.05</v>
      </c>
      <c r="AF316" s="54">
        <f t="shared" si="342"/>
        <v>22928.06</v>
      </c>
      <c r="AG316" s="54"/>
      <c r="AH316" s="42">
        <f t="shared" si="343"/>
        <v>111106.47000000002</v>
      </c>
      <c r="AI316" s="56">
        <f t="shared" si="344"/>
        <v>2111.5799999999872</v>
      </c>
    </row>
    <row r="317" spans="1:35" x14ac:dyDescent="0.25">
      <c r="A317" s="31">
        <v>12</v>
      </c>
      <c r="B317" s="75">
        <v>8010.6</v>
      </c>
      <c r="C317" s="33">
        <v>2.35</v>
      </c>
      <c r="D317" s="33">
        <v>9.5299999999999994</v>
      </c>
      <c r="E317" s="33">
        <v>3.36</v>
      </c>
      <c r="F317" s="35">
        <v>0.77</v>
      </c>
      <c r="G317" s="35">
        <v>1.33</v>
      </c>
      <c r="H317" s="35"/>
      <c r="I317" s="51">
        <v>146274.16</v>
      </c>
      <c r="J317" s="41">
        <f>I317-K317-L317-M317-N317</f>
        <v>26195.154000000002</v>
      </c>
      <c r="K317" s="41">
        <f t="shared" si="345"/>
        <v>76341.017999999996</v>
      </c>
      <c r="L317" s="41">
        <f t="shared" si="346"/>
        <v>26915.616000000002</v>
      </c>
      <c r="M317" s="41">
        <f t="shared" si="347"/>
        <v>6168.1620000000003</v>
      </c>
      <c r="N317" s="108">
        <v>10654.21</v>
      </c>
      <c r="O317" s="41"/>
      <c r="P317" s="144">
        <f t="shared" si="348"/>
        <v>0.92213293174953115</v>
      </c>
      <c r="Q317" s="40">
        <f t="shared" si="335"/>
        <v>146274.16</v>
      </c>
      <c r="R317" s="51">
        <v>134884.22</v>
      </c>
      <c r="S317" s="41">
        <f t="shared" si="349"/>
        <v>23806.592058425638</v>
      </c>
      <c r="T317" s="41">
        <f t="shared" si="350"/>
        <v>70396.56674108372</v>
      </c>
      <c r="U317" s="41">
        <f t="shared" si="351"/>
        <v>24819.77589192459</v>
      </c>
      <c r="V317" s="41">
        <f t="shared" si="336"/>
        <v>5687.8653085660517</v>
      </c>
      <c r="W317" s="51">
        <v>10173.42</v>
      </c>
      <c r="X317" s="51"/>
      <c r="Y317" s="41"/>
      <c r="Z317" s="40">
        <f t="shared" si="352"/>
        <v>134884.22</v>
      </c>
      <c r="AA317" s="54">
        <f t="shared" si="337"/>
        <v>23326.29536699169</v>
      </c>
      <c r="AB317" s="54">
        <f t="shared" si="338"/>
        <v>70396.56674108372</v>
      </c>
      <c r="AC317" s="54">
        <f t="shared" si="339"/>
        <v>24819.77589192459</v>
      </c>
      <c r="AD317" s="54">
        <f t="shared" si="340"/>
        <v>6168.1620000000003</v>
      </c>
      <c r="AE317" s="54">
        <f t="shared" si="341"/>
        <v>10173.42</v>
      </c>
      <c r="AF317" s="54">
        <f t="shared" si="342"/>
        <v>0</v>
      </c>
      <c r="AG317" s="54"/>
      <c r="AH317" s="42">
        <f t="shared" si="343"/>
        <v>134884.22</v>
      </c>
      <c r="AI317" s="56">
        <f t="shared" si="344"/>
        <v>11389.940000000002</v>
      </c>
    </row>
    <row r="318" spans="1:35" x14ac:dyDescent="0.25">
      <c r="A318" s="31">
        <v>16</v>
      </c>
      <c r="B318" s="75">
        <v>7003.3</v>
      </c>
      <c r="C318" s="33">
        <v>2.58</v>
      </c>
      <c r="D318" s="33">
        <v>10.53</v>
      </c>
      <c r="E318" s="33">
        <v>2.87</v>
      </c>
      <c r="F318" s="35">
        <v>0.77</v>
      </c>
      <c r="G318" s="35">
        <v>1.33</v>
      </c>
      <c r="H318" s="35"/>
      <c r="I318" s="51">
        <v>132642.65</v>
      </c>
      <c r="J318" s="41">
        <f>I318-K318-L318-M318-N318</f>
        <v>24091.488999999994</v>
      </c>
      <c r="K318" s="41">
        <f t="shared" si="345"/>
        <v>73744.748999999996</v>
      </c>
      <c r="L318" s="41">
        <f t="shared" si="346"/>
        <v>20099.471000000001</v>
      </c>
      <c r="M318" s="41">
        <f t="shared" si="347"/>
        <v>5392.5410000000002</v>
      </c>
      <c r="N318" s="108">
        <v>9314.4</v>
      </c>
      <c r="O318" s="41"/>
      <c r="P318" s="144">
        <f t="shared" si="348"/>
        <v>1.113538367938216</v>
      </c>
      <c r="Q318" s="40">
        <f t="shared" si="335"/>
        <v>132642.65</v>
      </c>
      <c r="R318" s="51">
        <v>147702.68</v>
      </c>
      <c r="S318" s="41">
        <f t="shared" si="349"/>
        <v>26813.439116585188</v>
      </c>
      <c r="T318" s="41">
        <f t="shared" si="350"/>
        <v>82117.60744547339</v>
      </c>
      <c r="U318" s="41">
        <f t="shared" si="351"/>
        <v>22381.532133761506</v>
      </c>
      <c r="V318" s="41">
        <f t="shared" si="336"/>
        <v>6004.8013041799159</v>
      </c>
      <c r="W318" s="51">
        <v>10385.299999999999</v>
      </c>
      <c r="X318" s="51"/>
      <c r="Y318" s="41"/>
      <c r="Z318" s="40">
        <f t="shared" si="352"/>
        <v>147702.68</v>
      </c>
      <c r="AA318" s="54">
        <f t="shared" si="337"/>
        <v>27425.699420765115</v>
      </c>
      <c r="AB318" s="54">
        <f t="shared" si="338"/>
        <v>82117.60744547339</v>
      </c>
      <c r="AC318" s="54">
        <f t="shared" si="339"/>
        <v>22381.532133761506</v>
      </c>
      <c r="AD318" s="54">
        <f t="shared" si="340"/>
        <v>5392.5410000000002</v>
      </c>
      <c r="AE318" s="54">
        <f t="shared" si="341"/>
        <v>10385.299999999999</v>
      </c>
      <c r="AF318" s="54">
        <f t="shared" si="342"/>
        <v>0</v>
      </c>
      <c r="AG318" s="54"/>
      <c r="AH318" s="42">
        <f t="shared" si="343"/>
        <v>147702.68</v>
      </c>
      <c r="AI318" s="56">
        <f t="shared" si="344"/>
        <v>-15060.029999999999</v>
      </c>
    </row>
    <row r="319" spans="1:35" x14ac:dyDescent="0.25">
      <c r="A319" s="31">
        <v>17</v>
      </c>
      <c r="B319" s="139">
        <v>1947.3</v>
      </c>
      <c r="C319" s="33">
        <v>2.44</v>
      </c>
      <c r="D319" s="33">
        <v>12.95</v>
      </c>
      <c r="E319" s="33">
        <v>2.79</v>
      </c>
      <c r="F319" s="35">
        <v>0.77</v>
      </c>
      <c r="G319" s="35"/>
      <c r="H319" s="35"/>
      <c r="I319" s="51">
        <v>38050.239999999998</v>
      </c>
      <c r="J319" s="41">
        <f>I319-K319-L319-M319-N319</f>
        <v>5900.3170000000018</v>
      </c>
      <c r="K319" s="41">
        <f t="shared" si="345"/>
        <v>25217.534999999996</v>
      </c>
      <c r="L319" s="41">
        <f t="shared" si="346"/>
        <v>5432.9669999999996</v>
      </c>
      <c r="M319" s="41">
        <f t="shared" si="347"/>
        <v>1499.421</v>
      </c>
      <c r="N319" s="41"/>
      <c r="O319" s="41"/>
      <c r="P319" s="144">
        <f t="shared" si="348"/>
        <v>0.54741389279016373</v>
      </c>
      <c r="Q319" s="40">
        <f t="shared" si="335"/>
        <v>38050.239999999998</v>
      </c>
      <c r="R319" s="51">
        <v>20829.23</v>
      </c>
      <c r="S319" s="41">
        <f t="shared" si="349"/>
        <v>3229.9154976659838</v>
      </c>
      <c r="T319" s="41">
        <f t="shared" si="350"/>
        <v>13804.429000922199</v>
      </c>
      <c r="U319" s="41">
        <f t="shared" si="351"/>
        <v>2974.0816148704971</v>
      </c>
      <c r="V319" s="41">
        <f t="shared" si="336"/>
        <v>820.80388654132014</v>
      </c>
      <c r="W319" s="51"/>
      <c r="X319" s="51"/>
      <c r="Y319" s="41"/>
      <c r="Z319" s="40">
        <f t="shared" si="352"/>
        <v>20829.230000000003</v>
      </c>
      <c r="AA319" s="54">
        <f t="shared" si="337"/>
        <v>2551.2983842073081</v>
      </c>
      <c r="AB319" s="54">
        <f t="shared" si="338"/>
        <v>13804.429000922199</v>
      </c>
      <c r="AC319" s="54">
        <f t="shared" si="339"/>
        <v>2974.0816148704971</v>
      </c>
      <c r="AD319" s="54">
        <f t="shared" si="340"/>
        <v>1499.421</v>
      </c>
      <c r="AE319" s="54">
        <f t="shared" si="341"/>
        <v>0</v>
      </c>
      <c r="AF319" s="54">
        <f t="shared" si="342"/>
        <v>0</v>
      </c>
      <c r="AG319" s="54"/>
      <c r="AH319" s="42">
        <f t="shared" si="343"/>
        <v>20829.230000000003</v>
      </c>
      <c r="AI319" s="56">
        <f t="shared" si="344"/>
        <v>17221.009999999995</v>
      </c>
    </row>
    <row r="320" spans="1:35" x14ac:dyDescent="0.25">
      <c r="A320" s="32" t="s">
        <v>37</v>
      </c>
      <c r="B320" s="53">
        <f>SUM(B308:B319)</f>
        <v>77349.900000000009</v>
      </c>
      <c r="C320" s="33"/>
      <c r="D320" s="34"/>
      <c r="E320" s="34"/>
      <c r="F320" s="35"/>
      <c r="G320" s="35"/>
      <c r="H320" s="35"/>
      <c r="I320" s="43">
        <f>SUM(I308:I319)</f>
        <v>1550467.8999999997</v>
      </c>
      <c r="J320" s="43">
        <f t="shared" ref="J320:O320" si="353">SUM(J308:J319)</f>
        <v>278821.92599999998</v>
      </c>
      <c r="K320" s="43">
        <f t="shared" si="353"/>
        <v>796738.93200000003</v>
      </c>
      <c r="L320" s="43">
        <f t="shared" si="353"/>
        <v>245767.269</v>
      </c>
      <c r="M320" s="43">
        <f t="shared" si="353"/>
        <v>59559.422999999995</v>
      </c>
      <c r="N320" s="43">
        <f t="shared" si="353"/>
        <v>100286.32</v>
      </c>
      <c r="O320" s="43">
        <f t="shared" si="353"/>
        <v>69294.03</v>
      </c>
      <c r="P320" s="144">
        <f t="shared" si="348"/>
        <v>0.99328031879924772</v>
      </c>
      <c r="Q320" s="40">
        <f t="shared" si="335"/>
        <v>1550467.9000000001</v>
      </c>
      <c r="R320" s="43">
        <f>SUM(R308:R319)</f>
        <v>1540049.2499999998</v>
      </c>
      <c r="S320" s="43">
        <f t="shared" ref="S320:X320" si="354">SUM(S308:S319)</f>
        <v>276035.10064466752</v>
      </c>
      <c r="T320" s="43">
        <f t="shared" si="354"/>
        <v>794289.89681132371</v>
      </c>
      <c r="U320" s="43">
        <f t="shared" si="354"/>
        <v>243637.92588803673</v>
      </c>
      <c r="V320" s="43">
        <f t="shared" si="354"/>
        <v>59511.37665597225</v>
      </c>
      <c r="W320" s="43">
        <f t="shared" si="354"/>
        <v>102723.82000000002</v>
      </c>
      <c r="X320" s="43">
        <f t="shared" si="354"/>
        <v>63851.130000000005</v>
      </c>
      <c r="Y320" s="41"/>
      <c r="Z320" s="40">
        <f t="shared" ref="Z320:AF320" si="355">SUM(Z308:Z318)</f>
        <v>1519220.02</v>
      </c>
      <c r="AA320" s="55">
        <f t="shared" si="355"/>
        <v>273435.75591643248</v>
      </c>
      <c r="AB320" s="55">
        <f t="shared" si="355"/>
        <v>780485.46781040146</v>
      </c>
      <c r="AC320" s="55">
        <f t="shared" si="355"/>
        <v>240663.84427316624</v>
      </c>
      <c r="AD320" s="55">
        <f t="shared" si="355"/>
        <v>58060.001999999993</v>
      </c>
      <c r="AE320" s="55">
        <f t="shared" si="355"/>
        <v>102723.82000000002</v>
      </c>
      <c r="AF320" s="55">
        <f t="shared" si="355"/>
        <v>63851.130000000005</v>
      </c>
      <c r="AG320" s="54"/>
      <c r="AH320" s="42">
        <f>SUM(AH308:AH318)</f>
        <v>1519220.02</v>
      </c>
      <c r="AI320" s="56">
        <f>SUM(AI308:AI318)</f>
        <v>-6802.3600000000879</v>
      </c>
    </row>
    <row r="321" spans="1:35" x14ac:dyDescent="0.25">
      <c r="A321" s="6" t="s">
        <v>56</v>
      </c>
      <c r="B321" s="37"/>
      <c r="C321" s="7"/>
      <c r="D321" s="24"/>
      <c r="E321" s="24"/>
      <c r="F321" s="24"/>
      <c r="G321" s="25"/>
      <c r="H321" s="25"/>
      <c r="I321" s="26"/>
      <c r="J321" s="26"/>
      <c r="K321" s="26"/>
      <c r="L321" s="26"/>
      <c r="M321" s="26"/>
      <c r="N321" s="26"/>
      <c r="O321" s="27"/>
      <c r="P321" s="144"/>
      <c r="Q321" s="40"/>
      <c r="R321" s="26"/>
      <c r="S321" s="26"/>
      <c r="T321" s="26"/>
      <c r="U321" s="26"/>
      <c r="V321" s="26"/>
      <c r="W321" s="26"/>
      <c r="X321" s="27"/>
      <c r="Y321" s="27"/>
      <c r="Z321" s="28"/>
      <c r="AA321" s="29"/>
      <c r="AB321" s="29"/>
      <c r="AC321" s="29"/>
      <c r="AD321" s="29"/>
      <c r="AE321" s="29"/>
      <c r="AF321" s="29"/>
      <c r="AG321" s="29"/>
      <c r="AH321" s="30"/>
      <c r="AI321" s="36"/>
    </row>
    <row r="322" spans="1:35" x14ac:dyDescent="0.25">
      <c r="A322" s="31">
        <v>1</v>
      </c>
      <c r="B322" s="38">
        <v>3665.5</v>
      </c>
      <c r="C322" s="33">
        <v>2.96</v>
      </c>
      <c r="D322" s="33">
        <v>12.5</v>
      </c>
      <c r="E322" s="33">
        <v>9.56</v>
      </c>
      <c r="F322" s="35">
        <v>0.77</v>
      </c>
      <c r="G322" s="35">
        <v>1.33</v>
      </c>
      <c r="H322" s="35"/>
      <c r="I322" s="51">
        <v>104356.78</v>
      </c>
      <c r="J322" s="41">
        <f t="shared" ref="J322:J327" si="356">I322-K322-L322-M322-N322</f>
        <v>15798.314999999997</v>
      </c>
      <c r="K322" s="41">
        <f>B322*D322</f>
        <v>45818.75</v>
      </c>
      <c r="L322" s="41">
        <f>E322*B322</f>
        <v>35042.18</v>
      </c>
      <c r="M322" s="41">
        <f>F322*B322</f>
        <v>2822.4349999999999</v>
      </c>
      <c r="N322" s="108">
        <v>4875.1000000000004</v>
      </c>
      <c r="O322" s="41"/>
      <c r="P322" s="144">
        <f t="shared" si="348"/>
        <v>0.82818643886865806</v>
      </c>
      <c r="Q322" s="40">
        <f t="shared" si="335"/>
        <v>104356.78</v>
      </c>
      <c r="R322" s="51">
        <v>86426.87</v>
      </c>
      <c r="S322" s="41">
        <f>R322-T322-U322-V322-W322-X322</f>
        <v>13036.261948103893</v>
      </c>
      <c r="T322" s="41">
        <f>P322*K322</f>
        <v>37946.467395913329</v>
      </c>
      <c r="U322" s="41">
        <f>L322*P322</f>
        <v>29021.458264394514</v>
      </c>
      <c r="V322" s="41">
        <f t="shared" ref="V322:V337" si="357">P322*M322</f>
        <v>2337.5023915882607</v>
      </c>
      <c r="W322" s="51">
        <v>4085.18</v>
      </c>
      <c r="X322" s="51"/>
      <c r="Y322" s="41"/>
      <c r="Z322" s="40">
        <f>SUM(S322:Y322)</f>
        <v>86426.87</v>
      </c>
      <c r="AA322" s="54">
        <f t="shared" ref="AA322:AA337" si="358">Z322-AF322-AE322-AD322-AC322-AB322</f>
        <v>12551.329339692158</v>
      </c>
      <c r="AB322" s="54">
        <f t="shared" ref="AB322:AB337" si="359">T322</f>
        <v>37946.467395913329</v>
      </c>
      <c r="AC322" s="54">
        <f t="shared" ref="AC322:AC337" si="360">U322</f>
        <v>29021.458264394514</v>
      </c>
      <c r="AD322" s="54">
        <f t="shared" ref="AD322:AD337" si="361">M322</f>
        <v>2822.4349999999999</v>
      </c>
      <c r="AE322" s="54">
        <f t="shared" ref="AE322:AE337" si="362">W322</f>
        <v>4085.18</v>
      </c>
      <c r="AF322" s="54">
        <f t="shared" ref="AF322:AF337" si="363">X322</f>
        <v>0</v>
      </c>
      <c r="AG322" s="54"/>
      <c r="AH322" s="42">
        <f t="shared" ref="AH322:AH337" si="364">SUM(AA322:AG322)</f>
        <v>86426.87</v>
      </c>
      <c r="AI322" s="56">
        <f t="shared" ref="AI322:AI337" si="365">I322-Z322</f>
        <v>17929.910000000003</v>
      </c>
    </row>
    <row r="323" spans="1:35" x14ac:dyDescent="0.25">
      <c r="A323" s="31">
        <v>2</v>
      </c>
      <c r="B323" s="38">
        <v>1470.6</v>
      </c>
      <c r="C323" s="33">
        <v>2.62</v>
      </c>
      <c r="D323" s="33">
        <v>10.84</v>
      </c>
      <c r="E323" s="33">
        <v>2.4</v>
      </c>
      <c r="F323" s="35">
        <v>0.77</v>
      </c>
      <c r="G323" s="35">
        <v>1.33</v>
      </c>
      <c r="H323" s="35"/>
      <c r="I323" s="51">
        <v>27529.599999999999</v>
      </c>
      <c r="J323" s="41">
        <f t="shared" si="356"/>
        <v>4970.6040000000003</v>
      </c>
      <c r="K323" s="41">
        <f t="shared" ref="K323:K337" si="366">B323*D323</f>
        <v>15941.303999999998</v>
      </c>
      <c r="L323" s="41">
        <f t="shared" ref="L323:L337" si="367">E323*B323</f>
        <v>3529.4399999999996</v>
      </c>
      <c r="M323" s="41">
        <f t="shared" ref="M323:M337" si="368">F323*B323</f>
        <v>1132.3619999999999</v>
      </c>
      <c r="N323" s="108">
        <v>1955.89</v>
      </c>
      <c r="O323" s="41"/>
      <c r="P323" s="144">
        <f t="shared" si="348"/>
        <v>1.2282078199465303</v>
      </c>
      <c r="Q323" s="40">
        <f t="shared" si="335"/>
        <v>27529.599999999999</v>
      </c>
      <c r="R323" s="51">
        <v>33812.07</v>
      </c>
      <c r="S323" s="41">
        <f t="shared" ref="S323:S337" si="369">R323-T323-U323-V323-W323-X323</f>
        <v>6108.9840956127227</v>
      </c>
      <c r="T323" s="41">
        <f t="shared" ref="T323:T337" si="370">P323*K323</f>
        <v>19579.234232944902</v>
      </c>
      <c r="U323" s="41">
        <f t="shared" ref="U323:U337" si="371">L323*P323</f>
        <v>4334.8858080320815</v>
      </c>
      <c r="V323" s="41">
        <f t="shared" si="357"/>
        <v>1390.7758634102927</v>
      </c>
      <c r="W323" s="51">
        <v>2398.19</v>
      </c>
      <c r="X323" s="51"/>
      <c r="Y323" s="41"/>
      <c r="Z323" s="40">
        <f t="shared" ref="Z323:Z337" si="372">SUM(S323:Y323)</f>
        <v>33812.07</v>
      </c>
      <c r="AA323" s="54">
        <f t="shared" si="358"/>
        <v>6367.3979590230156</v>
      </c>
      <c r="AB323" s="54">
        <f t="shared" si="359"/>
        <v>19579.234232944902</v>
      </c>
      <c r="AC323" s="54">
        <f t="shared" si="360"/>
        <v>4334.8858080320815</v>
      </c>
      <c r="AD323" s="54">
        <f t="shared" si="361"/>
        <v>1132.3619999999999</v>
      </c>
      <c r="AE323" s="54">
        <f t="shared" si="362"/>
        <v>2398.19</v>
      </c>
      <c r="AF323" s="54">
        <f t="shared" si="363"/>
        <v>0</v>
      </c>
      <c r="AG323" s="54"/>
      <c r="AH323" s="42">
        <f t="shared" si="364"/>
        <v>33812.07</v>
      </c>
      <c r="AI323" s="56">
        <f t="shared" si="365"/>
        <v>-6282.4700000000012</v>
      </c>
    </row>
    <row r="324" spans="1:35" x14ac:dyDescent="0.25">
      <c r="A324" s="31">
        <v>3</v>
      </c>
      <c r="B324" s="38">
        <v>1474.6</v>
      </c>
      <c r="C324" s="33">
        <v>2.34</v>
      </c>
      <c r="D324" s="33">
        <v>10.83</v>
      </c>
      <c r="E324" s="33">
        <v>2.15</v>
      </c>
      <c r="F324" s="35">
        <v>0.77</v>
      </c>
      <c r="G324" s="35">
        <v>1.33</v>
      </c>
      <c r="H324" s="35"/>
      <c r="I324" s="51">
        <v>26808.22</v>
      </c>
      <c r="J324" s="41">
        <f t="shared" si="356"/>
        <v>4571.2500000000018</v>
      </c>
      <c r="K324" s="41">
        <f t="shared" si="366"/>
        <v>15969.918</v>
      </c>
      <c r="L324" s="41">
        <f t="shared" si="367"/>
        <v>3170.39</v>
      </c>
      <c r="M324" s="41">
        <f t="shared" si="368"/>
        <v>1135.442</v>
      </c>
      <c r="N324" s="108">
        <v>1961.22</v>
      </c>
      <c r="O324" s="41"/>
      <c r="P324" s="144">
        <f t="shared" si="348"/>
        <v>0.98746280058877456</v>
      </c>
      <c r="Q324" s="40">
        <f t="shared" si="335"/>
        <v>26808.22</v>
      </c>
      <c r="R324" s="51">
        <v>26472.12</v>
      </c>
      <c r="S324" s="41">
        <f t="shared" si="369"/>
        <v>4513.9211209621553</v>
      </c>
      <c r="T324" s="41">
        <f t="shared" si="370"/>
        <v>15769.699953453081</v>
      </c>
      <c r="U324" s="41">
        <f t="shared" si="371"/>
        <v>3130.6421883586449</v>
      </c>
      <c r="V324" s="41">
        <f t="shared" si="357"/>
        <v>1121.2067372261195</v>
      </c>
      <c r="W324" s="51">
        <v>1936.65</v>
      </c>
      <c r="X324" s="51"/>
      <c r="Y324" s="41"/>
      <c r="Z324" s="40">
        <f t="shared" si="372"/>
        <v>26472.12</v>
      </c>
      <c r="AA324" s="54">
        <f t="shared" si="358"/>
        <v>4499.6858581882734</v>
      </c>
      <c r="AB324" s="54">
        <f t="shared" si="359"/>
        <v>15769.699953453081</v>
      </c>
      <c r="AC324" s="54">
        <f t="shared" si="360"/>
        <v>3130.6421883586449</v>
      </c>
      <c r="AD324" s="54">
        <f t="shared" si="361"/>
        <v>1135.442</v>
      </c>
      <c r="AE324" s="54">
        <f t="shared" si="362"/>
        <v>1936.65</v>
      </c>
      <c r="AF324" s="54">
        <f t="shared" si="363"/>
        <v>0</v>
      </c>
      <c r="AG324" s="54"/>
      <c r="AH324" s="42">
        <f t="shared" si="364"/>
        <v>26472.12</v>
      </c>
      <c r="AI324" s="56">
        <f t="shared" si="365"/>
        <v>336.10000000000218</v>
      </c>
    </row>
    <row r="325" spans="1:35" x14ac:dyDescent="0.25">
      <c r="A325" s="31">
        <v>4</v>
      </c>
      <c r="B325" s="38">
        <v>1465.7</v>
      </c>
      <c r="C325" s="33">
        <v>2.5499999999999998</v>
      </c>
      <c r="D325" s="33">
        <v>10.88</v>
      </c>
      <c r="E325" s="33">
        <v>1.98</v>
      </c>
      <c r="F325" s="35">
        <v>0.77</v>
      </c>
      <c r="G325" s="35">
        <v>1.33</v>
      </c>
      <c r="H325" s="35"/>
      <c r="I325" s="51">
        <v>26793.03</v>
      </c>
      <c r="J325" s="41">
        <f t="shared" si="356"/>
        <v>4866.1289999999963</v>
      </c>
      <c r="K325" s="41">
        <f t="shared" si="366"/>
        <v>15946.816000000003</v>
      </c>
      <c r="L325" s="41">
        <f t="shared" si="367"/>
        <v>2902.0860000000002</v>
      </c>
      <c r="M325" s="41">
        <f t="shared" si="368"/>
        <v>1128.5890000000002</v>
      </c>
      <c r="N325" s="108">
        <v>1949.41</v>
      </c>
      <c r="O325" s="41"/>
      <c r="P325" s="144">
        <f t="shared" si="348"/>
        <v>1.299071064377564</v>
      </c>
      <c r="Q325" s="40">
        <f t="shared" si="335"/>
        <v>26793.03</v>
      </c>
      <c r="R325" s="51">
        <v>34806.050000000003</v>
      </c>
      <c r="S325" s="41">
        <f t="shared" si="369"/>
        <v>6729.4095030367926</v>
      </c>
      <c r="T325" s="41">
        <f t="shared" si="370"/>
        <v>20716.047234553171</v>
      </c>
      <c r="U325" s="41">
        <f t="shared" si="371"/>
        <v>3770.0159489352277</v>
      </c>
      <c r="V325" s="41">
        <f t="shared" si="357"/>
        <v>1466.1173134748108</v>
      </c>
      <c r="W325" s="51">
        <v>2124.46</v>
      </c>
      <c r="X325" s="51"/>
      <c r="Y325" s="41"/>
      <c r="Z325" s="40">
        <f t="shared" si="372"/>
        <v>34806.050000000003</v>
      </c>
      <c r="AA325" s="54">
        <f t="shared" si="358"/>
        <v>7066.9378165116068</v>
      </c>
      <c r="AB325" s="54">
        <f t="shared" si="359"/>
        <v>20716.047234553171</v>
      </c>
      <c r="AC325" s="54">
        <f t="shared" si="360"/>
        <v>3770.0159489352277</v>
      </c>
      <c r="AD325" s="54">
        <f t="shared" si="361"/>
        <v>1128.5890000000002</v>
      </c>
      <c r="AE325" s="54">
        <f t="shared" si="362"/>
        <v>2124.46</v>
      </c>
      <c r="AF325" s="54">
        <f t="shared" si="363"/>
        <v>0</v>
      </c>
      <c r="AG325" s="54"/>
      <c r="AH325" s="42">
        <f t="shared" si="364"/>
        <v>34806.050000000003</v>
      </c>
      <c r="AI325" s="56">
        <f t="shared" si="365"/>
        <v>-8013.0200000000041</v>
      </c>
    </row>
    <row r="326" spans="1:35" x14ac:dyDescent="0.25">
      <c r="A326" s="31">
        <v>5</v>
      </c>
      <c r="B326" s="38">
        <v>8467.7000000000007</v>
      </c>
      <c r="C326" s="33">
        <v>2.59</v>
      </c>
      <c r="D326" s="33">
        <v>9.85</v>
      </c>
      <c r="E326" s="33">
        <v>3.45</v>
      </c>
      <c r="F326" s="35">
        <v>0.77</v>
      </c>
      <c r="G326" s="35">
        <v>1.33</v>
      </c>
      <c r="H326" s="35"/>
      <c r="I326" s="51">
        <v>158812.93</v>
      </c>
      <c r="J326" s="41">
        <f t="shared" si="356"/>
        <v>28401.200999999986</v>
      </c>
      <c r="K326" s="41">
        <f t="shared" si="366"/>
        <v>83406.845000000001</v>
      </c>
      <c r="L326" s="41">
        <f t="shared" si="367"/>
        <v>29213.565000000002</v>
      </c>
      <c r="M326" s="41">
        <f t="shared" si="368"/>
        <v>6520.1290000000008</v>
      </c>
      <c r="N326" s="108">
        <v>11271.19</v>
      </c>
      <c r="O326" s="41"/>
      <c r="P326" s="144">
        <f t="shared" si="348"/>
        <v>0.96800033851148015</v>
      </c>
      <c r="Q326" s="40">
        <f t="shared" si="335"/>
        <v>158812.93</v>
      </c>
      <c r="R326" s="51">
        <v>153730.97</v>
      </c>
      <c r="S326" s="41">
        <f t="shared" si="369"/>
        <v>27140.937917559797</v>
      </c>
      <c r="T326" s="41">
        <f t="shared" si="370"/>
        <v>80737.85419417455</v>
      </c>
      <c r="U326" s="41">
        <f t="shared" si="371"/>
        <v>28278.740809127132</v>
      </c>
      <c r="V326" s="41">
        <f t="shared" si="357"/>
        <v>6311.4870791385192</v>
      </c>
      <c r="W326" s="51">
        <v>11261.95</v>
      </c>
      <c r="X326" s="51"/>
      <c r="Y326" s="41"/>
      <c r="Z326" s="40">
        <f t="shared" si="372"/>
        <v>153730.97</v>
      </c>
      <c r="AA326" s="54">
        <f t="shared" si="358"/>
        <v>26932.295996698318</v>
      </c>
      <c r="AB326" s="54">
        <f t="shared" si="359"/>
        <v>80737.85419417455</v>
      </c>
      <c r="AC326" s="54">
        <f t="shared" si="360"/>
        <v>28278.740809127132</v>
      </c>
      <c r="AD326" s="54">
        <f t="shared" si="361"/>
        <v>6520.1290000000008</v>
      </c>
      <c r="AE326" s="54">
        <f t="shared" si="362"/>
        <v>11261.95</v>
      </c>
      <c r="AF326" s="54">
        <f t="shared" si="363"/>
        <v>0</v>
      </c>
      <c r="AG326" s="54"/>
      <c r="AH326" s="42">
        <f t="shared" si="364"/>
        <v>153730.97000000003</v>
      </c>
      <c r="AI326" s="56">
        <f t="shared" si="365"/>
        <v>5081.9599999999919</v>
      </c>
    </row>
    <row r="327" spans="1:35" x14ac:dyDescent="0.25">
      <c r="A327" s="31">
        <v>6</v>
      </c>
      <c r="B327" s="38">
        <v>10701.3</v>
      </c>
      <c r="C327" s="33">
        <v>2.33</v>
      </c>
      <c r="D327" s="33">
        <v>10.08</v>
      </c>
      <c r="E327" s="33">
        <v>2.48</v>
      </c>
      <c r="F327" s="35">
        <v>0.77</v>
      </c>
      <c r="G327" s="35">
        <v>1.33</v>
      </c>
      <c r="H327" s="35"/>
      <c r="I327" s="51">
        <v>190055.28</v>
      </c>
      <c r="J327" s="41">
        <f t="shared" si="356"/>
        <v>33174.190999999999</v>
      </c>
      <c r="K327" s="41">
        <f t="shared" si="366"/>
        <v>107869.10399999999</v>
      </c>
      <c r="L327" s="41">
        <f t="shared" si="367"/>
        <v>26539.223999999998</v>
      </c>
      <c r="M327" s="41">
        <f t="shared" si="368"/>
        <v>8240.0010000000002</v>
      </c>
      <c r="N327" s="108">
        <v>14232.76</v>
      </c>
      <c r="O327" s="41"/>
      <c r="P327" s="144">
        <f t="shared" si="348"/>
        <v>0.89327752430766449</v>
      </c>
      <c r="Q327" s="40">
        <f t="shared" si="335"/>
        <v>190055.27999999997</v>
      </c>
      <c r="R327" s="51">
        <v>169772.11</v>
      </c>
      <c r="S327" s="41">
        <f t="shared" si="369"/>
        <v>29479.773824254764</v>
      </c>
      <c r="T327" s="41">
        <f t="shared" si="370"/>
        <v>96357.046170405985</v>
      </c>
      <c r="U327" s="41">
        <f t="shared" si="371"/>
        <v>23706.892311766551</v>
      </c>
      <c r="V327" s="41">
        <f t="shared" si="357"/>
        <v>7360.6076935726796</v>
      </c>
      <c r="W327" s="51">
        <v>12867.79</v>
      </c>
      <c r="X327" s="51"/>
      <c r="Y327" s="41"/>
      <c r="Z327" s="40">
        <f t="shared" si="372"/>
        <v>169772.11</v>
      </c>
      <c r="AA327" s="54">
        <f t="shared" si="358"/>
        <v>28600.380517827449</v>
      </c>
      <c r="AB327" s="54">
        <f t="shared" si="359"/>
        <v>96357.046170405985</v>
      </c>
      <c r="AC327" s="54">
        <f t="shared" si="360"/>
        <v>23706.892311766551</v>
      </c>
      <c r="AD327" s="54">
        <f t="shared" si="361"/>
        <v>8240.0010000000002</v>
      </c>
      <c r="AE327" s="54">
        <f t="shared" si="362"/>
        <v>12867.79</v>
      </c>
      <c r="AF327" s="54">
        <f t="shared" si="363"/>
        <v>0</v>
      </c>
      <c r="AG327" s="54"/>
      <c r="AH327" s="42">
        <f t="shared" si="364"/>
        <v>169772.11</v>
      </c>
      <c r="AI327" s="56">
        <f t="shared" si="365"/>
        <v>20283.170000000013</v>
      </c>
    </row>
    <row r="328" spans="1:35" x14ac:dyDescent="0.25">
      <c r="A328" s="31">
        <v>7</v>
      </c>
      <c r="B328" s="38">
        <v>4988.2</v>
      </c>
      <c r="C328" s="33">
        <v>2.59</v>
      </c>
      <c r="D328" s="33">
        <v>10.53</v>
      </c>
      <c r="E328" s="33">
        <v>3.07</v>
      </c>
      <c r="F328" s="35">
        <v>0.77</v>
      </c>
      <c r="G328" s="35">
        <v>1.33</v>
      </c>
      <c r="H328" s="35"/>
      <c r="I328" s="51">
        <v>96521.98</v>
      </c>
      <c r="J328" s="41">
        <f>I328-K328-L328-M328-N328-O328</f>
        <v>18207.056000000004</v>
      </c>
      <c r="K328" s="41">
        <f t="shared" si="366"/>
        <v>52525.745999999992</v>
      </c>
      <c r="L328" s="41">
        <f t="shared" si="367"/>
        <v>15313.773999999999</v>
      </c>
      <c r="M328" s="41">
        <f t="shared" si="368"/>
        <v>3840.9139999999998</v>
      </c>
      <c r="N328" s="108">
        <v>6634.49</v>
      </c>
      <c r="O328" s="41"/>
      <c r="P328" s="144">
        <f t="shared" si="348"/>
        <v>1.2004061665539809</v>
      </c>
      <c r="Q328" s="40">
        <f t="shared" si="335"/>
        <v>96521.98000000001</v>
      </c>
      <c r="R328" s="51">
        <v>115865.58</v>
      </c>
      <c r="S328" s="41">
        <f t="shared" si="369"/>
        <v>21747.015005134377</v>
      </c>
      <c r="T328" s="41">
        <f t="shared" si="370"/>
        <v>63052.229401248085</v>
      </c>
      <c r="U328" s="41">
        <f t="shared" si="371"/>
        <v>18382.748742814023</v>
      </c>
      <c r="V328" s="41">
        <f t="shared" si="357"/>
        <v>4610.656850803517</v>
      </c>
      <c r="W328" s="51">
        <v>8072.93</v>
      </c>
      <c r="X328" s="51"/>
      <c r="Y328" s="41"/>
      <c r="Z328" s="40">
        <f t="shared" si="372"/>
        <v>115865.58000000002</v>
      </c>
      <c r="AA328" s="54">
        <f t="shared" si="358"/>
        <v>22516.757855937918</v>
      </c>
      <c r="AB328" s="54">
        <f t="shared" si="359"/>
        <v>63052.229401248085</v>
      </c>
      <c r="AC328" s="54">
        <f t="shared" si="360"/>
        <v>18382.748742814023</v>
      </c>
      <c r="AD328" s="54">
        <f t="shared" si="361"/>
        <v>3840.9139999999998</v>
      </c>
      <c r="AE328" s="54">
        <f t="shared" si="362"/>
        <v>8072.93</v>
      </c>
      <c r="AF328" s="54">
        <f t="shared" si="363"/>
        <v>0</v>
      </c>
      <c r="AG328" s="54"/>
      <c r="AH328" s="42">
        <f t="shared" si="364"/>
        <v>115865.58000000005</v>
      </c>
      <c r="AI328" s="56">
        <f t="shared" si="365"/>
        <v>-19343.60000000002</v>
      </c>
    </row>
    <row r="329" spans="1:35" x14ac:dyDescent="0.25">
      <c r="A329" s="31">
        <v>8</v>
      </c>
      <c r="B329" s="38">
        <v>2363.9</v>
      </c>
      <c r="C329" s="33">
        <v>2.35</v>
      </c>
      <c r="D329" s="33">
        <v>10.25</v>
      </c>
      <c r="E329" s="33">
        <v>3.02</v>
      </c>
      <c r="F329" s="35">
        <v>0.77</v>
      </c>
      <c r="G329" s="35">
        <v>1.33</v>
      </c>
      <c r="H329" s="35"/>
      <c r="I329" s="51">
        <v>43874.21</v>
      </c>
      <c r="J329" s="41">
        <f>I329-K329-L329-M329-N329-O329</f>
        <v>7540.9939999999988</v>
      </c>
      <c r="K329" s="41">
        <f t="shared" si="366"/>
        <v>24229.975000000002</v>
      </c>
      <c r="L329" s="41">
        <f t="shared" si="367"/>
        <v>7138.9780000000001</v>
      </c>
      <c r="M329" s="41">
        <f t="shared" si="368"/>
        <v>1820.2030000000002</v>
      </c>
      <c r="N329" s="108">
        <v>3144.06</v>
      </c>
      <c r="O329" s="41"/>
      <c r="P329" s="144">
        <f t="shared" si="348"/>
        <v>0.85971736015303746</v>
      </c>
      <c r="Q329" s="40">
        <f t="shared" si="335"/>
        <v>43874.21</v>
      </c>
      <c r="R329" s="51">
        <v>37719.42</v>
      </c>
      <c r="S329" s="41">
        <f t="shared" si="369"/>
        <v>6253.0464179726532</v>
      </c>
      <c r="T329" s="41">
        <f t="shared" si="370"/>
        <v>20830.930143574096</v>
      </c>
      <c r="U329" s="41">
        <f t="shared" si="371"/>
        <v>6137.5033203506109</v>
      </c>
      <c r="V329" s="41">
        <f t="shared" si="357"/>
        <v>1564.8601181026395</v>
      </c>
      <c r="W329" s="51">
        <v>2933.08</v>
      </c>
      <c r="X329" s="51"/>
      <c r="Y329" s="41"/>
      <c r="Z329" s="40">
        <f t="shared" si="372"/>
        <v>37719.42</v>
      </c>
      <c r="AA329" s="54">
        <f t="shared" si="358"/>
        <v>5997.7035360752889</v>
      </c>
      <c r="AB329" s="54">
        <f t="shared" si="359"/>
        <v>20830.930143574096</v>
      </c>
      <c r="AC329" s="54">
        <f t="shared" si="360"/>
        <v>6137.5033203506109</v>
      </c>
      <c r="AD329" s="54">
        <f t="shared" si="361"/>
        <v>1820.2030000000002</v>
      </c>
      <c r="AE329" s="54">
        <f t="shared" si="362"/>
        <v>2933.08</v>
      </c>
      <c r="AF329" s="54">
        <f t="shared" si="363"/>
        <v>0</v>
      </c>
      <c r="AG329" s="54"/>
      <c r="AH329" s="42">
        <f t="shared" si="364"/>
        <v>37719.42</v>
      </c>
      <c r="AI329" s="56">
        <f t="shared" si="365"/>
        <v>6154.7900000000009</v>
      </c>
    </row>
    <row r="330" spans="1:35" x14ac:dyDescent="0.25">
      <c r="A330" s="31">
        <v>9</v>
      </c>
      <c r="B330" s="38">
        <v>7667.4</v>
      </c>
      <c r="C330" s="33">
        <v>2.36</v>
      </c>
      <c r="D330" s="33">
        <v>10.15</v>
      </c>
      <c r="E330" s="33">
        <v>3.21</v>
      </c>
      <c r="F330" s="35">
        <v>0.77</v>
      </c>
      <c r="G330" s="35">
        <v>1.33</v>
      </c>
      <c r="H330" s="35"/>
      <c r="I330" s="51">
        <v>144300.85</v>
      </c>
      <c r="J330" s="41">
        <f>I330-K330-L330-M330-N330-O330</f>
        <v>25762.898000000005</v>
      </c>
      <c r="K330" s="41">
        <f t="shared" si="366"/>
        <v>77824.11</v>
      </c>
      <c r="L330" s="41">
        <f t="shared" si="367"/>
        <v>24612.353999999999</v>
      </c>
      <c r="M330" s="41">
        <f t="shared" si="368"/>
        <v>5903.8980000000001</v>
      </c>
      <c r="N330" s="108">
        <v>10197.59</v>
      </c>
      <c r="O330" s="41"/>
      <c r="P330" s="144">
        <f t="shared" si="348"/>
        <v>1.0823683990773443</v>
      </c>
      <c r="Q330" s="40">
        <f t="shared" si="335"/>
        <v>144300.84999999998</v>
      </c>
      <c r="R330" s="51">
        <v>156186.68</v>
      </c>
      <c r="S330" s="41">
        <f t="shared" si="369"/>
        <v>27715.445826600047</v>
      </c>
      <c r="T330" s="41">
        <f t="shared" si="370"/>
        <v>84234.357350319144</v>
      </c>
      <c r="U330" s="41">
        <f t="shared" si="371"/>
        <v>26639.63419650487</v>
      </c>
      <c r="V330" s="41">
        <f t="shared" si="357"/>
        <v>6390.1926265759348</v>
      </c>
      <c r="W330" s="51">
        <v>11207.05</v>
      </c>
      <c r="X330" s="51"/>
      <c r="Y330" s="41"/>
      <c r="Z330" s="40">
        <f t="shared" si="372"/>
        <v>156186.68</v>
      </c>
      <c r="AA330" s="54">
        <f t="shared" si="358"/>
        <v>28201.740453176011</v>
      </c>
      <c r="AB330" s="54">
        <f t="shared" si="359"/>
        <v>84234.357350319144</v>
      </c>
      <c r="AC330" s="54">
        <f t="shared" si="360"/>
        <v>26639.63419650487</v>
      </c>
      <c r="AD330" s="54">
        <f t="shared" si="361"/>
        <v>5903.8980000000001</v>
      </c>
      <c r="AE330" s="54">
        <f t="shared" si="362"/>
        <v>11207.05</v>
      </c>
      <c r="AF330" s="54">
        <f t="shared" si="363"/>
        <v>0</v>
      </c>
      <c r="AG330" s="54"/>
      <c r="AH330" s="42">
        <f t="shared" si="364"/>
        <v>156186.68</v>
      </c>
      <c r="AI330" s="56">
        <f t="shared" si="365"/>
        <v>-11885.829999999987</v>
      </c>
    </row>
    <row r="331" spans="1:35" x14ac:dyDescent="0.25">
      <c r="A331" s="31">
        <v>10</v>
      </c>
      <c r="B331" s="38">
        <v>6150.5</v>
      </c>
      <c r="C331" s="33">
        <v>2.59</v>
      </c>
      <c r="D331" s="33">
        <v>9.91</v>
      </c>
      <c r="E331" s="33">
        <v>3.73</v>
      </c>
      <c r="F331" s="35">
        <v>0.77</v>
      </c>
      <c r="G331" s="35">
        <v>1.33</v>
      </c>
      <c r="H331" s="35"/>
      <c r="I331" s="51">
        <v>118889.24</v>
      </c>
      <c r="J331" s="41">
        <f t="shared" ref="J331:J337" si="373">I331-K331-L331-M331-N331</f>
        <v>22080.334999999995</v>
      </c>
      <c r="K331" s="41">
        <f t="shared" si="366"/>
        <v>60951.455000000002</v>
      </c>
      <c r="L331" s="41">
        <f t="shared" si="367"/>
        <v>22941.365000000002</v>
      </c>
      <c r="M331" s="41">
        <f t="shared" si="368"/>
        <v>4735.8850000000002</v>
      </c>
      <c r="N331" s="108">
        <v>8180.2</v>
      </c>
      <c r="O331" s="41"/>
      <c r="P331" s="144">
        <f t="shared" si="348"/>
        <v>0.93563706858585338</v>
      </c>
      <c r="Q331" s="40">
        <f t="shared" si="335"/>
        <v>118889.23999999999</v>
      </c>
      <c r="R331" s="51">
        <v>111237.18</v>
      </c>
      <c r="S331" s="41">
        <f t="shared" si="369"/>
        <v>20514.048261239623</v>
      </c>
      <c r="T331" s="41">
        <f t="shared" si="370"/>
        <v>57028.440682242559</v>
      </c>
      <c r="U331" s="41">
        <f t="shared" si="371"/>
        <v>21464.791497958096</v>
      </c>
      <c r="V331" s="41">
        <f t="shared" si="357"/>
        <v>4431.0695585597141</v>
      </c>
      <c r="W331" s="51">
        <v>7798.83</v>
      </c>
      <c r="X331" s="51"/>
      <c r="Y331" s="41"/>
      <c r="Z331" s="40">
        <f t="shared" si="372"/>
        <v>111237.18</v>
      </c>
      <c r="AA331" s="54">
        <f t="shared" si="358"/>
        <v>20209.232819799341</v>
      </c>
      <c r="AB331" s="54">
        <f t="shared" si="359"/>
        <v>57028.440682242559</v>
      </c>
      <c r="AC331" s="54">
        <f t="shared" si="360"/>
        <v>21464.791497958096</v>
      </c>
      <c r="AD331" s="54">
        <f t="shared" si="361"/>
        <v>4735.8850000000002</v>
      </c>
      <c r="AE331" s="54">
        <f t="shared" si="362"/>
        <v>7798.83</v>
      </c>
      <c r="AF331" s="54">
        <f t="shared" si="363"/>
        <v>0</v>
      </c>
      <c r="AG331" s="54"/>
      <c r="AH331" s="42">
        <f t="shared" si="364"/>
        <v>111237.18</v>
      </c>
      <c r="AI331" s="56">
        <f t="shared" si="365"/>
        <v>7652.0600000000122</v>
      </c>
    </row>
    <row r="332" spans="1:35" x14ac:dyDescent="0.25">
      <c r="A332" s="31">
        <v>11</v>
      </c>
      <c r="B332" s="38">
        <v>6020.7</v>
      </c>
      <c r="C332" s="33">
        <v>2.35</v>
      </c>
      <c r="D332" s="33">
        <v>9.6</v>
      </c>
      <c r="E332" s="33">
        <v>3.36</v>
      </c>
      <c r="F332" s="35">
        <v>0.77</v>
      </c>
      <c r="G332" s="35">
        <v>1.33</v>
      </c>
      <c r="H332" s="35"/>
      <c r="I332" s="51">
        <v>111382.92</v>
      </c>
      <c r="J332" s="41">
        <f t="shared" si="373"/>
        <v>20711.139000000003</v>
      </c>
      <c r="K332" s="41">
        <f t="shared" si="366"/>
        <v>57798.719999999994</v>
      </c>
      <c r="L332" s="41">
        <f t="shared" si="367"/>
        <v>20229.552</v>
      </c>
      <c r="M332" s="41">
        <f t="shared" si="368"/>
        <v>4635.9390000000003</v>
      </c>
      <c r="N332" s="108">
        <v>8007.57</v>
      </c>
      <c r="O332" s="41"/>
      <c r="P332" s="144">
        <f t="shared" si="348"/>
        <v>0.85694153107137072</v>
      </c>
      <c r="Q332" s="40">
        <f t="shared" si="335"/>
        <v>111382.91999999998</v>
      </c>
      <c r="R332" s="51">
        <v>95448.65</v>
      </c>
      <c r="S332" s="41">
        <f t="shared" si="369"/>
        <v>17734.23446085316</v>
      </c>
      <c r="T332" s="41">
        <f t="shared" si="370"/>
        <v>49530.123610765448</v>
      </c>
      <c r="U332" s="41">
        <f t="shared" si="371"/>
        <v>17335.543263767908</v>
      </c>
      <c r="V332" s="41">
        <f t="shared" si="357"/>
        <v>3972.7286646134794</v>
      </c>
      <c r="W332" s="51">
        <v>6876.02</v>
      </c>
      <c r="X332" s="51"/>
      <c r="Y332" s="41"/>
      <c r="Z332" s="40">
        <f t="shared" si="372"/>
        <v>95448.65</v>
      </c>
      <c r="AA332" s="54">
        <f t="shared" si="358"/>
        <v>17071.02412546664</v>
      </c>
      <c r="AB332" s="54">
        <f t="shared" si="359"/>
        <v>49530.123610765448</v>
      </c>
      <c r="AC332" s="54">
        <f t="shared" si="360"/>
        <v>17335.543263767908</v>
      </c>
      <c r="AD332" s="54">
        <f t="shared" si="361"/>
        <v>4635.9390000000003</v>
      </c>
      <c r="AE332" s="54">
        <f t="shared" si="362"/>
        <v>6876.02</v>
      </c>
      <c r="AF332" s="54">
        <f t="shared" si="363"/>
        <v>0</v>
      </c>
      <c r="AG332" s="54"/>
      <c r="AH332" s="42">
        <f t="shared" si="364"/>
        <v>95448.65</v>
      </c>
      <c r="AI332" s="56">
        <f t="shared" si="365"/>
        <v>15934.270000000004</v>
      </c>
    </row>
    <row r="333" spans="1:35" x14ac:dyDescent="0.25">
      <c r="A333" s="31">
        <v>12</v>
      </c>
      <c r="B333" s="38">
        <v>2819.7</v>
      </c>
      <c r="C333" s="33">
        <v>2.57</v>
      </c>
      <c r="D333" s="33">
        <v>9.9700000000000006</v>
      </c>
      <c r="E333" s="33">
        <v>2.65</v>
      </c>
      <c r="F333" s="35">
        <v>0.77</v>
      </c>
      <c r="G333" s="35">
        <v>1.33</v>
      </c>
      <c r="H333" s="35"/>
      <c r="I333" s="51">
        <v>51882.55</v>
      </c>
      <c r="J333" s="41">
        <f t="shared" si="373"/>
        <v>10376.567000000006</v>
      </c>
      <c r="K333" s="41">
        <f t="shared" si="366"/>
        <v>28112.409</v>
      </c>
      <c r="L333" s="41">
        <f t="shared" si="367"/>
        <v>7472.204999999999</v>
      </c>
      <c r="M333" s="41">
        <f t="shared" si="368"/>
        <v>2171.1689999999999</v>
      </c>
      <c r="N333" s="108">
        <v>3750.2</v>
      </c>
      <c r="O333" s="41"/>
      <c r="P333" s="144">
        <f t="shared" si="348"/>
        <v>0.76314213545787557</v>
      </c>
      <c r="Q333" s="40">
        <f t="shared" si="335"/>
        <v>51882.55000000001</v>
      </c>
      <c r="R333" s="51">
        <v>39593.760000000002</v>
      </c>
      <c r="S333" s="41">
        <f t="shared" si="369"/>
        <v>7853.9511354958468</v>
      </c>
      <c r="T333" s="41">
        <f t="shared" si="370"/>
        <v>21453.7638371252</v>
      </c>
      <c r="U333" s="41">
        <f t="shared" si="371"/>
        <v>5702.3544802790148</v>
      </c>
      <c r="V333" s="41">
        <f t="shared" si="357"/>
        <v>1656.9105470999402</v>
      </c>
      <c r="W333" s="51">
        <v>2926.78</v>
      </c>
      <c r="X333" s="51"/>
      <c r="Y333" s="41"/>
      <c r="Z333" s="40">
        <f t="shared" si="372"/>
        <v>39593.760000000002</v>
      </c>
      <c r="AA333" s="54">
        <f t="shared" si="358"/>
        <v>7339.6926825957889</v>
      </c>
      <c r="AB333" s="54">
        <f t="shared" si="359"/>
        <v>21453.7638371252</v>
      </c>
      <c r="AC333" s="54">
        <f t="shared" si="360"/>
        <v>5702.3544802790148</v>
      </c>
      <c r="AD333" s="54">
        <f t="shared" si="361"/>
        <v>2171.1689999999999</v>
      </c>
      <c r="AE333" s="54">
        <f t="shared" si="362"/>
        <v>2926.78</v>
      </c>
      <c r="AF333" s="54">
        <f t="shared" si="363"/>
        <v>0</v>
      </c>
      <c r="AG333" s="54"/>
      <c r="AH333" s="42">
        <f t="shared" si="364"/>
        <v>39593.760000000002</v>
      </c>
      <c r="AI333" s="56">
        <f t="shared" si="365"/>
        <v>12288.79</v>
      </c>
    </row>
    <row r="334" spans="1:35" x14ac:dyDescent="0.25">
      <c r="A334" s="31">
        <v>13</v>
      </c>
      <c r="B334" s="38">
        <v>7986.1</v>
      </c>
      <c r="C334" s="33">
        <v>2.35</v>
      </c>
      <c r="D334" s="33">
        <v>9.9600000000000009</v>
      </c>
      <c r="E334" s="33">
        <v>2.77</v>
      </c>
      <c r="F334" s="35">
        <v>0.77</v>
      </c>
      <c r="G334" s="35">
        <v>1.33</v>
      </c>
      <c r="H334" s="35"/>
      <c r="I334" s="51">
        <v>145746.92000000001</v>
      </c>
      <c r="J334" s="41">
        <f t="shared" si="373"/>
        <v>27313.02</v>
      </c>
      <c r="K334" s="41">
        <f t="shared" si="366"/>
        <v>79541.556000000011</v>
      </c>
      <c r="L334" s="41">
        <f t="shared" si="367"/>
        <v>22121.496999999999</v>
      </c>
      <c r="M334" s="41">
        <f t="shared" si="368"/>
        <v>6149.2970000000005</v>
      </c>
      <c r="N334" s="108">
        <v>10621.55</v>
      </c>
      <c r="O334" s="41"/>
      <c r="P334" s="144">
        <f t="shared" si="348"/>
        <v>0.92003858469187549</v>
      </c>
      <c r="Q334" s="40">
        <f t="shared" si="335"/>
        <v>145746.92000000001</v>
      </c>
      <c r="R334" s="51">
        <v>134092.79</v>
      </c>
      <c r="S334" s="41">
        <f t="shared" si="369"/>
        <v>24844.608093694882</v>
      </c>
      <c r="T334" s="41">
        <f t="shared" si="370"/>
        <v>73181.300606429562</v>
      </c>
      <c r="U334" s="41">
        <f t="shared" si="371"/>
        <v>20352.63079114557</v>
      </c>
      <c r="V334" s="41">
        <f t="shared" si="357"/>
        <v>5657.5905087299961</v>
      </c>
      <c r="W334" s="51">
        <v>10056.66</v>
      </c>
      <c r="X334" s="51"/>
      <c r="Y334" s="41"/>
      <c r="Z334" s="40">
        <f t="shared" si="372"/>
        <v>134092.79</v>
      </c>
      <c r="AA334" s="54">
        <f t="shared" si="358"/>
        <v>24352.90160242487</v>
      </c>
      <c r="AB334" s="54">
        <f t="shared" si="359"/>
        <v>73181.300606429562</v>
      </c>
      <c r="AC334" s="54">
        <f t="shared" si="360"/>
        <v>20352.63079114557</v>
      </c>
      <c r="AD334" s="54">
        <f t="shared" si="361"/>
        <v>6149.2970000000005</v>
      </c>
      <c r="AE334" s="54">
        <f t="shared" si="362"/>
        <v>10056.66</v>
      </c>
      <c r="AF334" s="54">
        <f t="shared" si="363"/>
        <v>0</v>
      </c>
      <c r="AG334" s="54"/>
      <c r="AH334" s="42">
        <f t="shared" si="364"/>
        <v>134092.79</v>
      </c>
      <c r="AI334" s="56">
        <f t="shared" si="365"/>
        <v>11654.130000000005</v>
      </c>
    </row>
    <row r="335" spans="1:35" x14ac:dyDescent="0.25">
      <c r="A335" s="31">
        <v>14</v>
      </c>
      <c r="B335" s="38">
        <v>6546</v>
      </c>
      <c r="C335" s="33">
        <v>2.57</v>
      </c>
      <c r="D335" s="33">
        <v>10.35</v>
      </c>
      <c r="E335" s="33">
        <v>2.4700000000000002</v>
      </c>
      <c r="F335" s="35">
        <v>0.77</v>
      </c>
      <c r="G335" s="35">
        <v>1.33</v>
      </c>
      <c r="H335" s="35"/>
      <c r="I335" s="51">
        <v>121166.55</v>
      </c>
      <c r="J335" s="41">
        <f t="shared" si="373"/>
        <v>23500.160000000011</v>
      </c>
      <c r="K335" s="41">
        <f t="shared" si="366"/>
        <v>67751.099999999991</v>
      </c>
      <c r="L335" s="41">
        <f t="shared" si="367"/>
        <v>16168.62</v>
      </c>
      <c r="M335" s="41">
        <f t="shared" si="368"/>
        <v>5040.42</v>
      </c>
      <c r="N335" s="108">
        <v>8706.25</v>
      </c>
      <c r="O335" s="41"/>
      <c r="P335" s="144">
        <f t="shared" si="348"/>
        <v>0.88298957096657449</v>
      </c>
      <c r="Q335" s="40">
        <f t="shared" si="335"/>
        <v>121166.55</v>
      </c>
      <c r="R335" s="51">
        <v>106988.8</v>
      </c>
      <c r="S335" s="41">
        <f t="shared" si="369"/>
        <v>20729.174148273611</v>
      </c>
      <c r="T335" s="41">
        <f t="shared" si="370"/>
        <v>59823.514721513478</v>
      </c>
      <c r="U335" s="41">
        <f t="shared" si="371"/>
        <v>14276.722836921575</v>
      </c>
      <c r="V335" s="41">
        <f t="shared" si="357"/>
        <v>4450.6382932913411</v>
      </c>
      <c r="W335" s="51">
        <v>7708.75</v>
      </c>
      <c r="X335" s="51"/>
      <c r="Y335" s="41"/>
      <c r="Z335" s="40">
        <f t="shared" si="372"/>
        <v>106988.8</v>
      </c>
      <c r="AA335" s="54">
        <f t="shared" si="358"/>
        <v>20139.392441564953</v>
      </c>
      <c r="AB335" s="54">
        <f t="shared" si="359"/>
        <v>59823.514721513478</v>
      </c>
      <c r="AC335" s="54">
        <f t="shared" si="360"/>
        <v>14276.722836921575</v>
      </c>
      <c r="AD335" s="54">
        <f t="shared" si="361"/>
        <v>5040.42</v>
      </c>
      <c r="AE335" s="54">
        <f t="shared" si="362"/>
        <v>7708.75</v>
      </c>
      <c r="AF335" s="54">
        <f t="shared" si="363"/>
        <v>0</v>
      </c>
      <c r="AG335" s="54"/>
      <c r="AH335" s="42">
        <f t="shared" si="364"/>
        <v>106988.8</v>
      </c>
      <c r="AI335" s="56">
        <f t="shared" si="365"/>
        <v>14177.75</v>
      </c>
    </row>
    <row r="336" spans="1:35" x14ac:dyDescent="0.25">
      <c r="A336" s="31">
        <v>31</v>
      </c>
      <c r="B336" s="38">
        <v>2810.1</v>
      </c>
      <c r="C336" s="33">
        <v>2.38</v>
      </c>
      <c r="D336" s="33">
        <v>10.39</v>
      </c>
      <c r="E336" s="33">
        <v>3.48</v>
      </c>
      <c r="F336" s="35">
        <v>0.77</v>
      </c>
      <c r="G336" s="35">
        <v>1.33</v>
      </c>
      <c r="H336" s="35"/>
      <c r="I336" s="51">
        <v>53223.43</v>
      </c>
      <c r="J336" s="41">
        <f t="shared" si="373"/>
        <v>8346.0359999999982</v>
      </c>
      <c r="K336" s="41">
        <f t="shared" si="366"/>
        <v>29196.939000000002</v>
      </c>
      <c r="L336" s="41">
        <f t="shared" si="367"/>
        <v>9779.1479999999992</v>
      </c>
      <c r="M336" s="41">
        <f t="shared" si="368"/>
        <v>2163.777</v>
      </c>
      <c r="N336" s="108">
        <v>3737.53</v>
      </c>
      <c r="O336" s="41"/>
      <c r="P336" s="144">
        <f t="shared" si="348"/>
        <v>0.85515176304871743</v>
      </c>
      <c r="Q336" s="40">
        <f t="shared" si="335"/>
        <v>53223.43</v>
      </c>
      <c r="R336" s="51">
        <v>45514.11</v>
      </c>
      <c r="S336" s="41">
        <f t="shared" si="369"/>
        <v>7174.5927688155407</v>
      </c>
      <c r="T336" s="41">
        <f t="shared" si="370"/>
        <v>24967.813861475857</v>
      </c>
      <c r="U336" s="41">
        <f t="shared" si="371"/>
        <v>8362.6556533143375</v>
      </c>
      <c r="V336" s="41">
        <f t="shared" si="357"/>
        <v>1850.3577163942648</v>
      </c>
      <c r="W336" s="51">
        <v>3158.69</v>
      </c>
      <c r="X336" s="51"/>
      <c r="Y336" s="41"/>
      <c r="Z336" s="40">
        <f t="shared" si="372"/>
        <v>45514.110000000008</v>
      </c>
      <c r="AA336" s="54">
        <f t="shared" si="358"/>
        <v>6861.1734852098089</v>
      </c>
      <c r="AB336" s="54">
        <f t="shared" si="359"/>
        <v>24967.813861475857</v>
      </c>
      <c r="AC336" s="54">
        <f t="shared" si="360"/>
        <v>8362.6556533143375</v>
      </c>
      <c r="AD336" s="54">
        <f t="shared" si="361"/>
        <v>2163.777</v>
      </c>
      <c r="AE336" s="54">
        <f t="shared" si="362"/>
        <v>3158.69</v>
      </c>
      <c r="AF336" s="54">
        <f t="shared" si="363"/>
        <v>0</v>
      </c>
      <c r="AG336" s="54"/>
      <c r="AH336" s="42">
        <f t="shared" si="364"/>
        <v>45514.110000000008</v>
      </c>
      <c r="AI336" s="56">
        <f t="shared" si="365"/>
        <v>7709.3199999999924</v>
      </c>
    </row>
    <row r="337" spans="1:35" x14ac:dyDescent="0.25">
      <c r="A337" s="31">
        <v>32</v>
      </c>
      <c r="B337" s="38">
        <v>5327</v>
      </c>
      <c r="C337" s="33">
        <v>2.48</v>
      </c>
      <c r="D337" s="33">
        <v>9.58</v>
      </c>
      <c r="E337" s="33">
        <v>1.85</v>
      </c>
      <c r="F337" s="35">
        <v>0.77</v>
      </c>
      <c r="G337" s="35">
        <v>1.33</v>
      </c>
      <c r="H337" s="35"/>
      <c r="I337" s="51">
        <v>88641.71</v>
      </c>
      <c r="J337" s="41">
        <f t="shared" si="373"/>
        <v>16567.370000000003</v>
      </c>
      <c r="K337" s="41">
        <f t="shared" si="366"/>
        <v>51032.66</v>
      </c>
      <c r="L337" s="41">
        <f t="shared" si="367"/>
        <v>9854.9500000000007</v>
      </c>
      <c r="M337" s="41">
        <f t="shared" si="368"/>
        <v>4101.79</v>
      </c>
      <c r="N337" s="108">
        <v>7084.94</v>
      </c>
      <c r="O337" s="41"/>
      <c r="P337" s="144">
        <f t="shared" si="348"/>
        <v>0.8970343645220743</v>
      </c>
      <c r="Q337" s="40">
        <f t="shared" si="335"/>
        <v>88641.709999999992</v>
      </c>
      <c r="R337" s="51">
        <v>79514.66</v>
      </c>
      <c r="S337" s="41">
        <f t="shared" si="369"/>
        <v>14662.394870329099</v>
      </c>
      <c r="T337" s="41">
        <f t="shared" si="370"/>
        <v>45778.049732971085</v>
      </c>
      <c r="U337" s="41">
        <f t="shared" si="371"/>
        <v>8840.2288106468168</v>
      </c>
      <c r="V337" s="41">
        <f t="shared" si="357"/>
        <v>3679.446586052999</v>
      </c>
      <c r="W337" s="51">
        <v>6554.54</v>
      </c>
      <c r="X337" s="51"/>
      <c r="Y337" s="41"/>
      <c r="Z337" s="40">
        <f t="shared" si="372"/>
        <v>79514.66</v>
      </c>
      <c r="AA337" s="54">
        <f t="shared" si="358"/>
        <v>14240.051456382113</v>
      </c>
      <c r="AB337" s="54">
        <f t="shared" si="359"/>
        <v>45778.049732971085</v>
      </c>
      <c r="AC337" s="54">
        <f t="shared" si="360"/>
        <v>8840.2288106468168</v>
      </c>
      <c r="AD337" s="54">
        <f t="shared" si="361"/>
        <v>4101.79</v>
      </c>
      <c r="AE337" s="54">
        <f t="shared" si="362"/>
        <v>6554.54</v>
      </c>
      <c r="AF337" s="54">
        <f t="shared" si="363"/>
        <v>0</v>
      </c>
      <c r="AG337" s="54"/>
      <c r="AH337" s="42">
        <f t="shared" si="364"/>
        <v>79514.66</v>
      </c>
      <c r="AI337" s="56">
        <f t="shared" si="365"/>
        <v>9127.0500000000029</v>
      </c>
    </row>
    <row r="338" spans="1:35" x14ac:dyDescent="0.25">
      <c r="A338" s="32" t="s">
        <v>37</v>
      </c>
      <c r="B338" s="53">
        <f>SUM(B322:B337)</f>
        <v>79925</v>
      </c>
      <c r="C338" s="33"/>
      <c r="D338" s="34"/>
      <c r="E338" s="34"/>
      <c r="F338" s="35"/>
      <c r="G338" s="35"/>
      <c r="H338" s="35"/>
      <c r="I338" s="43">
        <f t="shared" ref="I338:N338" si="374">SUM(I322:I337)</f>
        <v>1509986.1999999997</v>
      </c>
      <c r="J338" s="43">
        <f t="shared" si="374"/>
        <v>272187.26500000001</v>
      </c>
      <c r="K338" s="43">
        <f t="shared" si="374"/>
        <v>813917.40699999989</v>
      </c>
      <c r="L338" s="43">
        <f t="shared" si="374"/>
        <v>256029.32799999998</v>
      </c>
      <c r="M338" s="43">
        <f t="shared" si="374"/>
        <v>61542.25</v>
      </c>
      <c r="N338" s="43">
        <f t="shared" si="374"/>
        <v>106309.94999999998</v>
      </c>
      <c r="O338" s="43">
        <f>SUM(O327:O337)</f>
        <v>0</v>
      </c>
      <c r="P338" s="144">
        <f t="shared" si="348"/>
        <v>0.94516216108465101</v>
      </c>
      <c r="Q338" s="40">
        <f t="shared" si="335"/>
        <v>1509986.1999999997</v>
      </c>
      <c r="R338" s="43">
        <f t="shared" ref="R338:W338" si="375">SUM(R322:R337)</f>
        <v>1427181.8199999998</v>
      </c>
      <c r="S338" s="43">
        <f t="shared" si="375"/>
        <v>256237.799397939</v>
      </c>
      <c r="T338" s="43">
        <f t="shared" si="375"/>
        <v>770986.87312910962</v>
      </c>
      <c r="U338" s="43">
        <f t="shared" si="375"/>
        <v>239737.448924317</v>
      </c>
      <c r="V338" s="43">
        <f t="shared" si="375"/>
        <v>58252.148548634512</v>
      </c>
      <c r="W338" s="43">
        <f t="shared" si="375"/>
        <v>101967.55</v>
      </c>
      <c r="X338" s="43">
        <f>SUM(X327:X337)</f>
        <v>0</v>
      </c>
      <c r="Y338" s="41"/>
      <c r="Z338" s="40">
        <f t="shared" ref="Z338:AE338" si="376">SUM(Z322:Z337)</f>
        <v>1427181.82</v>
      </c>
      <c r="AA338" s="55">
        <f t="shared" si="376"/>
        <v>252947.69794657358</v>
      </c>
      <c r="AB338" s="55">
        <f t="shared" si="376"/>
        <v>770986.87312910962</v>
      </c>
      <c r="AC338" s="55">
        <f t="shared" si="376"/>
        <v>239737.448924317</v>
      </c>
      <c r="AD338" s="55">
        <f t="shared" si="376"/>
        <v>61542.25</v>
      </c>
      <c r="AE338" s="55">
        <f t="shared" si="376"/>
        <v>101967.55</v>
      </c>
      <c r="AF338" s="55">
        <f>SUM(AF327:AF337)</f>
        <v>0</v>
      </c>
      <c r="AG338" s="54"/>
      <c r="AH338" s="42">
        <f>SUM(AH322:AH337)</f>
        <v>1427181.82</v>
      </c>
      <c r="AI338" s="56">
        <f>SUM(AI322:AI337)</f>
        <v>82804.380000000019</v>
      </c>
    </row>
    <row r="339" spans="1:35" x14ac:dyDescent="0.25">
      <c r="A339" s="6" t="s">
        <v>45</v>
      </c>
      <c r="B339" s="37"/>
      <c r="P339" s="144"/>
      <c r="Q339" s="40"/>
    </row>
    <row r="340" spans="1:35" x14ac:dyDescent="0.25">
      <c r="A340" s="31">
        <v>5</v>
      </c>
      <c r="B340" s="38">
        <v>12921.5</v>
      </c>
      <c r="C340" s="33">
        <v>2.62</v>
      </c>
      <c r="D340" s="33">
        <v>9.7100000000000009</v>
      </c>
      <c r="E340" s="33">
        <v>3.95</v>
      </c>
      <c r="F340" s="35">
        <v>0.77</v>
      </c>
      <c r="G340" s="35">
        <v>1.33</v>
      </c>
      <c r="H340" s="35">
        <v>5.8</v>
      </c>
      <c r="I340" s="51">
        <v>326785.37</v>
      </c>
      <c r="J340" s="41">
        <f>I340-K340-L340-M340-N340-O340</f>
        <v>51944.774999999994</v>
      </c>
      <c r="K340" s="41">
        <f t="shared" ref="K340:K345" si="377">B340*D340</f>
        <v>125467.76500000001</v>
      </c>
      <c r="L340" s="41">
        <f t="shared" ref="L340:L345" si="378">E340*B340</f>
        <v>51039.925000000003</v>
      </c>
      <c r="M340" s="41">
        <f t="shared" ref="M340:M345" si="379">F340*B340</f>
        <v>9949.5550000000003</v>
      </c>
      <c r="N340" s="108">
        <v>17185.72</v>
      </c>
      <c r="O340" s="41">
        <v>71197.63</v>
      </c>
      <c r="P340" s="144">
        <f t="shared" si="348"/>
        <v>0.90995499584329609</v>
      </c>
      <c r="Q340" s="40">
        <f t="shared" si="335"/>
        <v>326785.37</v>
      </c>
      <c r="R340" s="51">
        <v>297359.98</v>
      </c>
      <c r="S340" s="41">
        <f t="shared" ref="S340:S345" si="380">R340-T340-U340-V340-W340-X340</f>
        <v>46666.018401072499</v>
      </c>
      <c r="T340" s="41">
        <f t="shared" ref="T340:T345" si="381">P340*K340</f>
        <v>114170.01957904267</v>
      </c>
      <c r="U340" s="41">
        <f>L340*P340</f>
        <v>46444.034741217147</v>
      </c>
      <c r="V340" s="41">
        <f t="shared" ref="V340:V345" si="382">P340*M340</f>
        <v>9053.6472786676459</v>
      </c>
      <c r="W340" s="51">
        <v>16284.33</v>
      </c>
      <c r="X340" s="51">
        <v>64741.93</v>
      </c>
      <c r="Y340" s="41"/>
      <c r="Z340" s="40">
        <f>SUM(S340:Y340)</f>
        <v>297359.98</v>
      </c>
      <c r="AA340" s="54">
        <f>Z340-AF340-AE340-AD340-AC340-AB340</f>
        <v>45770.110679740188</v>
      </c>
      <c r="AB340" s="54">
        <f t="shared" ref="AB340:AF345" si="383">T340</f>
        <v>114170.01957904267</v>
      </c>
      <c r="AC340" s="54">
        <f t="shared" si="383"/>
        <v>46444.034741217147</v>
      </c>
      <c r="AD340" s="54">
        <f>M340</f>
        <v>9949.5550000000003</v>
      </c>
      <c r="AE340" s="54">
        <f t="shared" si="383"/>
        <v>16284.33</v>
      </c>
      <c r="AF340" s="54">
        <f t="shared" si="383"/>
        <v>64741.93</v>
      </c>
      <c r="AG340" s="54"/>
      <c r="AH340" s="42">
        <f>SUM(AA340:AG340)</f>
        <v>297359.98</v>
      </c>
      <c r="AI340" s="56">
        <f>I340-Z340</f>
        <v>29425.390000000014</v>
      </c>
    </row>
    <row r="341" spans="1:35" x14ac:dyDescent="0.25">
      <c r="A341" s="31">
        <v>13</v>
      </c>
      <c r="B341" s="38">
        <v>6390.9</v>
      </c>
      <c r="C341" s="33">
        <v>2.63</v>
      </c>
      <c r="D341" s="33">
        <v>10.24</v>
      </c>
      <c r="E341" s="33">
        <v>2.87</v>
      </c>
      <c r="F341" s="35">
        <v>0.77</v>
      </c>
      <c r="G341" s="35">
        <v>1.33</v>
      </c>
      <c r="H341" s="35"/>
      <c r="I341" s="51">
        <v>119573.97</v>
      </c>
      <c r="J341" s="41">
        <f>I341-K341-L341-M341-N341</f>
        <v>22368.29800000001</v>
      </c>
      <c r="K341" s="41">
        <f t="shared" si="377"/>
        <v>65442.815999999999</v>
      </c>
      <c r="L341" s="41">
        <f t="shared" si="378"/>
        <v>18341.882999999998</v>
      </c>
      <c r="M341" s="41">
        <f t="shared" si="379"/>
        <v>4920.9929999999995</v>
      </c>
      <c r="N341" s="108">
        <v>8499.98</v>
      </c>
      <c r="O341" s="41"/>
      <c r="P341" s="144">
        <f t="shared" si="348"/>
        <v>0.88992386888216557</v>
      </c>
      <c r="Q341" s="40">
        <f t="shared" si="335"/>
        <v>119573.97</v>
      </c>
      <c r="R341" s="51">
        <v>106411.73</v>
      </c>
      <c r="S341" s="41">
        <f t="shared" si="380"/>
        <v>20105.097383490236</v>
      </c>
      <c r="T341" s="41">
        <f t="shared" si="381"/>
        <v>58239.124005263686</v>
      </c>
      <c r="U341" s="41">
        <f>L341*P341</f>
        <v>16322.879481944019</v>
      </c>
      <c r="V341" s="41">
        <f t="shared" si="382"/>
        <v>4379.3091293020543</v>
      </c>
      <c r="W341" s="51">
        <v>7365.32</v>
      </c>
      <c r="X341" s="51"/>
      <c r="Y341" s="41"/>
      <c r="Z341" s="40">
        <f>SUM(S341:Y341)</f>
        <v>106411.73000000001</v>
      </c>
      <c r="AA341" s="54">
        <f>Z341-AF341-AE341-AD341-AC341-AB341</f>
        <v>19563.413512792293</v>
      </c>
      <c r="AB341" s="54">
        <f t="shared" si="383"/>
        <v>58239.124005263686</v>
      </c>
      <c r="AC341" s="54">
        <f t="shared" si="383"/>
        <v>16322.879481944019</v>
      </c>
      <c r="AD341" s="54">
        <f>M341</f>
        <v>4920.9929999999995</v>
      </c>
      <c r="AE341" s="54">
        <f t="shared" si="383"/>
        <v>7365.32</v>
      </c>
      <c r="AF341" s="54">
        <f t="shared" si="383"/>
        <v>0</v>
      </c>
      <c r="AG341" s="54"/>
      <c r="AH341" s="42">
        <f>SUM(AA341:AG341)</f>
        <v>106411.73000000001</v>
      </c>
      <c r="AI341" s="56">
        <f>I341-Z341</f>
        <v>13162.239999999991</v>
      </c>
    </row>
    <row r="342" spans="1:35" x14ac:dyDescent="0.25">
      <c r="A342" s="31">
        <v>15</v>
      </c>
      <c r="B342" s="38">
        <v>13644.5</v>
      </c>
      <c r="C342" s="33">
        <v>2.59</v>
      </c>
      <c r="D342" s="33">
        <v>10.02</v>
      </c>
      <c r="E342" s="33">
        <v>3.31</v>
      </c>
      <c r="F342" s="35">
        <v>0.77</v>
      </c>
      <c r="G342" s="35">
        <v>1.33</v>
      </c>
      <c r="H342" s="35"/>
      <c r="I342" s="51">
        <v>259109.22</v>
      </c>
      <c r="J342" s="41">
        <f>I342-K342-L342-M342-N342</f>
        <v>48574.550000000017</v>
      </c>
      <c r="K342" s="41">
        <f t="shared" si="377"/>
        <v>136717.88999999998</v>
      </c>
      <c r="L342" s="41">
        <f t="shared" si="378"/>
        <v>45163.294999999998</v>
      </c>
      <c r="M342" s="41">
        <f t="shared" si="379"/>
        <v>10506.264999999999</v>
      </c>
      <c r="N342" s="108">
        <v>18147.22</v>
      </c>
      <c r="O342" s="41"/>
      <c r="P342" s="144">
        <f t="shared" si="348"/>
        <v>1.0005153425262134</v>
      </c>
      <c r="Q342" s="40">
        <f t="shared" si="335"/>
        <v>259109.22</v>
      </c>
      <c r="R342" s="51">
        <v>259242.75</v>
      </c>
      <c r="S342" s="41">
        <f t="shared" si="380"/>
        <v>48193.674565505251</v>
      </c>
      <c r="T342" s="41">
        <f t="shared" si="381"/>
        <v>136788.34654281117</v>
      </c>
      <c r="U342" s="41">
        <f t="shared" ref="U342:U343" si="384">L342*P342</f>
        <v>45186.569566537422</v>
      </c>
      <c r="V342" s="41">
        <f t="shared" si="382"/>
        <v>10511.679325146168</v>
      </c>
      <c r="W342" s="51">
        <v>18562.48</v>
      </c>
      <c r="X342" s="51"/>
      <c r="Y342" s="41"/>
      <c r="Z342" s="40"/>
      <c r="AA342" s="54"/>
      <c r="AB342" s="54"/>
      <c r="AC342" s="54"/>
      <c r="AD342" s="54"/>
      <c r="AE342" s="54">
        <f t="shared" si="383"/>
        <v>18562.48</v>
      </c>
      <c r="AF342" s="54"/>
      <c r="AG342" s="54"/>
      <c r="AH342" s="42"/>
      <c r="AI342" s="56"/>
    </row>
    <row r="343" spans="1:35" x14ac:dyDescent="0.25">
      <c r="A343" s="31">
        <v>16</v>
      </c>
      <c r="B343" s="38">
        <v>10087.700000000001</v>
      </c>
      <c r="C343" s="33">
        <v>2.63</v>
      </c>
      <c r="D343" s="33">
        <v>10.31</v>
      </c>
      <c r="E343" s="33">
        <v>2.74</v>
      </c>
      <c r="F343" s="35">
        <v>0.77</v>
      </c>
      <c r="G343" s="35">
        <v>1.33</v>
      </c>
      <c r="H343" s="35"/>
      <c r="I343" s="51">
        <v>191259.82</v>
      </c>
      <c r="J343" s="41">
        <f>I343-K343-L343-M343-N343</f>
        <v>38334.245999999999</v>
      </c>
      <c r="K343" s="41">
        <f t="shared" si="377"/>
        <v>104004.18700000001</v>
      </c>
      <c r="L343" s="41">
        <f t="shared" si="378"/>
        <v>27640.298000000003</v>
      </c>
      <c r="M343" s="41">
        <f t="shared" si="379"/>
        <v>7767.5290000000005</v>
      </c>
      <c r="N343" s="108">
        <v>13513.56</v>
      </c>
      <c r="O343" s="41"/>
      <c r="P343" s="144">
        <f t="shared" si="348"/>
        <v>1.0903754379775115</v>
      </c>
      <c r="Q343" s="40">
        <f t="shared" si="335"/>
        <v>191259.82000000004</v>
      </c>
      <c r="R343" s="51">
        <v>208545.01</v>
      </c>
      <c r="S343" s="41">
        <f t="shared" si="380"/>
        <v>41631.454175423038</v>
      </c>
      <c r="T343" s="41">
        <f t="shared" si="381"/>
        <v>113403.61095162001</v>
      </c>
      <c r="U343" s="41">
        <f t="shared" si="384"/>
        <v>30138.302037578938</v>
      </c>
      <c r="V343" s="41">
        <f t="shared" si="382"/>
        <v>8469.5228353780221</v>
      </c>
      <c r="W343" s="51">
        <v>14902.12</v>
      </c>
      <c r="X343" s="51"/>
      <c r="Y343" s="41"/>
      <c r="Z343" s="40">
        <f>SUM(S343:Y343)</f>
        <v>208545.01</v>
      </c>
      <c r="AA343" s="54">
        <f>Z343-AF343-AE343-AD343-AC343-AB343</f>
        <v>42333.448010801047</v>
      </c>
      <c r="AB343" s="54">
        <f t="shared" si="383"/>
        <v>113403.61095162001</v>
      </c>
      <c r="AC343" s="54">
        <f t="shared" si="383"/>
        <v>30138.302037578938</v>
      </c>
      <c r="AD343" s="54">
        <f>M343</f>
        <v>7767.5290000000005</v>
      </c>
      <c r="AE343" s="54">
        <f t="shared" si="383"/>
        <v>14902.12</v>
      </c>
      <c r="AF343" s="54">
        <f t="shared" si="383"/>
        <v>0</v>
      </c>
      <c r="AG343" s="54"/>
      <c r="AH343" s="42">
        <f>SUM(AA343:AG343)</f>
        <v>208545.01</v>
      </c>
      <c r="AI343" s="56">
        <f>I343-Z343</f>
        <v>-17285.190000000002</v>
      </c>
    </row>
    <row r="344" spans="1:35" x14ac:dyDescent="0.25">
      <c r="A344" s="31">
        <v>17</v>
      </c>
      <c r="B344" s="38">
        <v>6466.1</v>
      </c>
      <c r="C344" s="33">
        <v>2.63</v>
      </c>
      <c r="D344" s="33">
        <v>10.37</v>
      </c>
      <c r="E344" s="33">
        <v>2.85</v>
      </c>
      <c r="F344" s="35">
        <v>0.77</v>
      </c>
      <c r="G344" s="35">
        <v>1.33</v>
      </c>
      <c r="H344" s="35"/>
      <c r="I344" s="51">
        <v>122145.48</v>
      </c>
      <c r="J344" s="41">
        <f>I344-K344-L344-M344-N344</f>
        <v>23084.800999999999</v>
      </c>
      <c r="K344" s="41">
        <f t="shared" si="377"/>
        <v>67053.456999999995</v>
      </c>
      <c r="L344" s="41">
        <f t="shared" si="378"/>
        <v>18428.385000000002</v>
      </c>
      <c r="M344" s="41">
        <f t="shared" si="379"/>
        <v>4978.8970000000008</v>
      </c>
      <c r="N344" s="108">
        <v>8599.94</v>
      </c>
      <c r="O344" s="41"/>
      <c r="P344" s="144">
        <f t="shared" si="348"/>
        <v>0.95201066793466294</v>
      </c>
      <c r="Q344" s="40">
        <f t="shared" si="335"/>
        <v>122145.48000000001</v>
      </c>
      <c r="R344" s="51">
        <v>116283.8</v>
      </c>
      <c r="S344" s="41">
        <f t="shared" si="380"/>
        <v>21952.111442746798</v>
      </c>
      <c r="T344" s="41">
        <f t="shared" si="381"/>
        <v>63835.606385898194</v>
      </c>
      <c r="U344" s="41">
        <f>L344*P344</f>
        <v>17544.019112807124</v>
      </c>
      <c r="V344" s="41">
        <f t="shared" si="382"/>
        <v>4739.9630585478899</v>
      </c>
      <c r="W344" s="51">
        <v>8212.1</v>
      </c>
      <c r="X344" s="51"/>
      <c r="Y344" s="41"/>
      <c r="Z344" s="40">
        <f>SUM(S344:Y344)</f>
        <v>116283.8</v>
      </c>
      <c r="AA344" s="54">
        <f>Z344-AF344-AE344-AD344-AC344-AB344</f>
        <v>21713.177501294675</v>
      </c>
      <c r="AB344" s="54">
        <f t="shared" si="383"/>
        <v>63835.606385898194</v>
      </c>
      <c r="AC344" s="54">
        <f t="shared" si="383"/>
        <v>17544.019112807124</v>
      </c>
      <c r="AD344" s="54">
        <f>M344</f>
        <v>4978.8970000000008</v>
      </c>
      <c r="AE344" s="54">
        <f t="shared" si="383"/>
        <v>8212.1</v>
      </c>
      <c r="AF344" s="54">
        <f t="shared" si="383"/>
        <v>0</v>
      </c>
      <c r="AG344" s="54"/>
      <c r="AH344" s="42">
        <f>SUM(AA344:AG344)</f>
        <v>116283.79999999999</v>
      </c>
      <c r="AI344" s="56">
        <f>I344-Z344</f>
        <v>5861.679999999993</v>
      </c>
    </row>
    <row r="345" spans="1:35" x14ac:dyDescent="0.25">
      <c r="A345" s="31" t="s">
        <v>38</v>
      </c>
      <c r="B345" s="38">
        <v>5386.3</v>
      </c>
      <c r="C345" s="33">
        <v>2.33</v>
      </c>
      <c r="D345" s="33">
        <v>11.01</v>
      </c>
      <c r="E345" s="33">
        <v>1.35</v>
      </c>
      <c r="F345" s="35">
        <v>0.77</v>
      </c>
      <c r="G345" s="35">
        <v>1.33</v>
      </c>
      <c r="H345" s="35"/>
      <c r="I345" s="51">
        <v>94745.19</v>
      </c>
      <c r="J345" s="41">
        <f>I345-K345-L345-M345-N345</f>
        <v>16859.210999999999</v>
      </c>
      <c r="K345" s="41">
        <f t="shared" si="377"/>
        <v>59303.163</v>
      </c>
      <c r="L345" s="41">
        <f t="shared" si="378"/>
        <v>7271.505000000001</v>
      </c>
      <c r="M345" s="41">
        <f t="shared" si="379"/>
        <v>4147.451</v>
      </c>
      <c r="N345" s="108">
        <v>7163.86</v>
      </c>
      <c r="O345" s="41"/>
      <c r="P345" s="144">
        <f t="shared" si="348"/>
        <v>0.96187648153959049</v>
      </c>
      <c r="Q345" s="40">
        <f t="shared" si="335"/>
        <v>94745.19</v>
      </c>
      <c r="R345" s="51">
        <v>91133.17</v>
      </c>
      <c r="S345" s="41">
        <f t="shared" si="380"/>
        <v>16221.527009255777</v>
      </c>
      <c r="T345" s="41">
        <f t="shared" si="381"/>
        <v>57042.317770608825</v>
      </c>
      <c r="U345" s="41">
        <f>L345*P345</f>
        <v>6994.2896448975407</v>
      </c>
      <c r="V345" s="41">
        <f t="shared" si="382"/>
        <v>3989.3355752378561</v>
      </c>
      <c r="W345" s="51">
        <v>6885.7</v>
      </c>
      <c r="X345" s="51"/>
      <c r="Y345" s="41"/>
      <c r="Z345" s="40">
        <f>SUM(S345:Y345)</f>
        <v>91133.169999999984</v>
      </c>
      <c r="AA345" s="54">
        <f>Z345-AF345-AE345-AD345-AC345-AB345</f>
        <v>16063.411584493624</v>
      </c>
      <c r="AB345" s="54">
        <f t="shared" si="383"/>
        <v>57042.317770608825</v>
      </c>
      <c r="AC345" s="54">
        <f t="shared" si="383"/>
        <v>6994.2896448975407</v>
      </c>
      <c r="AD345" s="54">
        <f>M345</f>
        <v>4147.451</v>
      </c>
      <c r="AE345" s="54">
        <f t="shared" si="383"/>
        <v>6885.7</v>
      </c>
      <c r="AF345" s="54">
        <f t="shared" si="383"/>
        <v>0</v>
      </c>
      <c r="AG345" s="54"/>
      <c r="AH345" s="42">
        <f>SUM(AA345:AG345)</f>
        <v>91133.169999999984</v>
      </c>
      <c r="AI345" s="56">
        <f>I345-Z345</f>
        <v>3612.0200000000186</v>
      </c>
    </row>
    <row r="346" spans="1:35" x14ac:dyDescent="0.25">
      <c r="A346" s="32" t="s">
        <v>37</v>
      </c>
      <c r="B346" s="53">
        <f>SUM(B340:B345)</f>
        <v>54897.000000000007</v>
      </c>
      <c r="C346" s="33"/>
      <c r="D346" s="34"/>
      <c r="E346" s="34"/>
      <c r="F346" s="35"/>
      <c r="G346" s="35"/>
      <c r="H346" s="35"/>
      <c r="I346" s="43">
        <f t="shared" ref="I346:O346" si="385">SUM(I340:I345)</f>
        <v>1113619.0499999998</v>
      </c>
      <c r="J346" s="43">
        <f t="shared" si="385"/>
        <v>201165.88100000002</v>
      </c>
      <c r="K346" s="43">
        <f t="shared" si="385"/>
        <v>557989.27800000005</v>
      </c>
      <c r="L346" s="43">
        <f t="shared" si="385"/>
        <v>167885.29100000003</v>
      </c>
      <c r="M346" s="43">
        <f t="shared" si="385"/>
        <v>42270.69</v>
      </c>
      <c r="N346" s="43">
        <f t="shared" si="385"/>
        <v>73110.28</v>
      </c>
      <c r="O346" s="43">
        <f t="shared" si="385"/>
        <v>71197.63</v>
      </c>
      <c r="P346" s="144">
        <f t="shared" si="348"/>
        <v>0.96889186656783588</v>
      </c>
      <c r="Q346" s="40">
        <f t="shared" si="335"/>
        <v>1113619.0500000003</v>
      </c>
      <c r="R346" s="43">
        <f t="shared" ref="R346:W346" si="386">SUM(R340:R345)</f>
        <v>1078976.44</v>
      </c>
      <c r="S346" s="43">
        <f t="shared" si="386"/>
        <v>194769.8829774936</v>
      </c>
      <c r="T346" s="43">
        <f t="shared" si="386"/>
        <v>543479.02523524454</v>
      </c>
      <c r="U346" s="43">
        <f t="shared" si="386"/>
        <v>162630.09458498217</v>
      </c>
      <c r="V346" s="43">
        <f t="shared" si="386"/>
        <v>41143.457202279635</v>
      </c>
      <c r="W346" s="43">
        <f t="shared" si="386"/>
        <v>72212.05</v>
      </c>
      <c r="X346" s="43">
        <f>SUM(X334:X345)</f>
        <v>64741.93</v>
      </c>
      <c r="Y346" s="41"/>
      <c r="Z346" s="40">
        <f t="shared" ref="Z346:AF346" si="387">SUM(Z340:Z345)</f>
        <v>819733.69</v>
      </c>
      <c r="AA346" s="55">
        <f t="shared" si="387"/>
        <v>145443.56128912183</v>
      </c>
      <c r="AB346" s="55">
        <f t="shared" si="387"/>
        <v>406690.6786924334</v>
      </c>
      <c r="AC346" s="55">
        <f t="shared" si="387"/>
        <v>117443.52501844475</v>
      </c>
      <c r="AD346" s="55">
        <f t="shared" si="387"/>
        <v>31764.424999999999</v>
      </c>
      <c r="AE346" s="55">
        <f t="shared" si="387"/>
        <v>72212.05</v>
      </c>
      <c r="AF346" s="55">
        <f t="shared" si="387"/>
        <v>64741.93</v>
      </c>
      <c r="AG346" s="54"/>
      <c r="AH346" s="42">
        <f>SUM(AH340:AH345)</f>
        <v>819733.69</v>
      </c>
      <c r="AI346" s="56">
        <f>SUM(AI340:AI345)</f>
        <v>34776.140000000014</v>
      </c>
    </row>
    <row r="347" spans="1:35" x14ac:dyDescent="0.25">
      <c r="A347" t="s">
        <v>40</v>
      </c>
      <c r="P347" s="144"/>
      <c r="Q347" s="40"/>
    </row>
    <row r="348" spans="1:35" x14ac:dyDescent="0.25">
      <c r="A348" s="31">
        <v>2</v>
      </c>
      <c r="B348" s="38">
        <v>14818.4</v>
      </c>
      <c r="C348" s="33">
        <v>2.57</v>
      </c>
      <c r="D348" s="33">
        <v>10.15</v>
      </c>
      <c r="E348" s="33">
        <v>2.88</v>
      </c>
      <c r="F348" s="35">
        <v>0.77</v>
      </c>
      <c r="G348" s="35">
        <v>1.33</v>
      </c>
      <c r="H348" s="35"/>
      <c r="I348" s="51">
        <v>276660.11</v>
      </c>
      <c r="J348" s="41">
        <f>I348-K348-L348-M348-N348</f>
        <v>52457.509999999973</v>
      </c>
      <c r="K348" s="41">
        <f>B348*D348</f>
        <v>150406.76</v>
      </c>
      <c r="L348" s="41">
        <f>E348*B348</f>
        <v>42676.991999999998</v>
      </c>
      <c r="M348" s="41">
        <f>F348*B348</f>
        <v>11410.168</v>
      </c>
      <c r="N348" s="108">
        <v>19708.68</v>
      </c>
      <c r="O348" s="41"/>
      <c r="P348" s="144">
        <f t="shared" si="348"/>
        <v>0.92341693206151043</v>
      </c>
      <c r="Q348" s="40">
        <f t="shared" si="335"/>
        <v>276660.11</v>
      </c>
      <c r="R348" s="51">
        <v>255472.63</v>
      </c>
      <c r="S348" s="41">
        <f>R348-T348-U348-V348-W348-X348</f>
        <v>48250.871768368059</v>
      </c>
      <c r="T348" s="41">
        <f>P348*K348</f>
        <v>138888.1488805119</v>
      </c>
      <c r="U348" s="41">
        <f>L348*P348</f>
        <v>39408.657022253625</v>
      </c>
      <c r="V348" s="41">
        <f>P348*M348</f>
        <v>10536.34232886642</v>
      </c>
      <c r="W348" s="51">
        <v>18388.61</v>
      </c>
      <c r="X348" s="51"/>
      <c r="Y348" s="41"/>
      <c r="Z348" s="40">
        <f>SUM(S348:Y348)</f>
        <v>255472.63</v>
      </c>
      <c r="AA348" s="54">
        <f>Z348-AF348-AE348-AD348-AC348-AB348</f>
        <v>47377.046097234503</v>
      </c>
      <c r="AB348" s="54">
        <f t="shared" ref="AB348:AF351" si="388">T348</f>
        <v>138888.1488805119</v>
      </c>
      <c r="AC348" s="54">
        <f t="shared" si="388"/>
        <v>39408.657022253625</v>
      </c>
      <c r="AD348" s="54">
        <f>M348</f>
        <v>11410.168</v>
      </c>
      <c r="AE348" s="54">
        <f t="shared" si="388"/>
        <v>18388.61</v>
      </c>
      <c r="AF348" s="54">
        <f t="shared" si="388"/>
        <v>0</v>
      </c>
      <c r="AG348" s="54"/>
      <c r="AH348" s="42">
        <f>SUM(AA348:AG348)</f>
        <v>255472.63</v>
      </c>
      <c r="AI348" s="56">
        <f>I348-Z348</f>
        <v>21187.479999999981</v>
      </c>
    </row>
    <row r="349" spans="1:35" x14ac:dyDescent="0.25">
      <c r="A349" s="31">
        <v>6</v>
      </c>
      <c r="B349" s="38">
        <v>7878.8</v>
      </c>
      <c r="C349" s="33">
        <v>2.35</v>
      </c>
      <c r="D349" s="33">
        <v>10.23</v>
      </c>
      <c r="E349" s="33">
        <v>2.82</v>
      </c>
      <c r="F349" s="35">
        <v>0.77</v>
      </c>
      <c r="G349" s="35">
        <v>1.33</v>
      </c>
      <c r="H349" s="35"/>
      <c r="I349" s="51">
        <v>144339.84</v>
      </c>
      <c r="J349" s="41">
        <f>I349-K349-L349-M349-N349</f>
        <v>24976.143999999986</v>
      </c>
      <c r="K349" s="41">
        <f>B349*D349</f>
        <v>80600.124000000011</v>
      </c>
      <c r="L349" s="41">
        <f>E349*B349</f>
        <v>22218.216</v>
      </c>
      <c r="M349" s="41">
        <f>F349*B349</f>
        <v>6066.6760000000004</v>
      </c>
      <c r="N349" s="108">
        <v>10478.68</v>
      </c>
      <c r="O349" s="41"/>
      <c r="P349" s="144">
        <f t="shared" si="348"/>
        <v>1.0657042435407993</v>
      </c>
      <c r="Q349" s="40">
        <f t="shared" si="335"/>
        <v>144339.84</v>
      </c>
      <c r="R349" s="51">
        <v>153823.57999999999</v>
      </c>
      <c r="S349" s="41">
        <f>R349-T349-U349-V349-W349-X349</f>
        <v>26525.966390792157</v>
      </c>
      <c r="T349" s="41">
        <f>P349*K349</f>
        <v>85895.894176714632</v>
      </c>
      <c r="U349" s="41">
        <f>L349*P349</f>
        <v>23678.047075106082</v>
      </c>
      <c r="V349" s="41">
        <f>P349*M349</f>
        <v>6465.2823573871228</v>
      </c>
      <c r="W349" s="51">
        <v>11258.39</v>
      </c>
      <c r="X349" s="51"/>
      <c r="Y349" s="41"/>
      <c r="Z349" s="40">
        <f>SUM(S349:Y349)</f>
        <v>153823.58000000002</v>
      </c>
      <c r="AA349" s="54">
        <f>Z349-AF349-AE349-AD349-AC349-AB349</f>
        <v>26924.572748179286</v>
      </c>
      <c r="AB349" s="54">
        <f t="shared" si="388"/>
        <v>85895.894176714632</v>
      </c>
      <c r="AC349" s="54">
        <f t="shared" si="388"/>
        <v>23678.047075106082</v>
      </c>
      <c r="AD349" s="54">
        <f>M349</f>
        <v>6066.6760000000004</v>
      </c>
      <c r="AE349" s="54">
        <f t="shared" si="388"/>
        <v>11258.39</v>
      </c>
      <c r="AF349" s="54">
        <f t="shared" si="388"/>
        <v>0</v>
      </c>
      <c r="AG349" s="54"/>
      <c r="AH349" s="42">
        <f>SUM(AA349:AG349)</f>
        <v>153823.58000000002</v>
      </c>
      <c r="AI349" s="56">
        <f>I349-Z349</f>
        <v>-9483.7400000000198</v>
      </c>
    </row>
    <row r="350" spans="1:35" x14ac:dyDescent="0.25">
      <c r="A350" s="31">
        <v>14</v>
      </c>
      <c r="B350" s="38">
        <v>9268.9</v>
      </c>
      <c r="C350" s="33">
        <v>2.37</v>
      </c>
      <c r="D350" s="33">
        <v>10.58</v>
      </c>
      <c r="E350" s="33">
        <v>2.84</v>
      </c>
      <c r="F350" s="35">
        <v>0.77</v>
      </c>
      <c r="G350" s="35">
        <v>1.33</v>
      </c>
      <c r="H350" s="35"/>
      <c r="I350" s="51">
        <v>172731.43</v>
      </c>
      <c r="J350" s="41">
        <f>I350-K350-L350-M350-N350</f>
        <v>28880.989000000001</v>
      </c>
      <c r="K350" s="41">
        <f>B350*D350</f>
        <v>98064.962</v>
      </c>
      <c r="L350" s="41">
        <f>E350*B350</f>
        <v>26323.675999999996</v>
      </c>
      <c r="M350" s="41">
        <f>F350*B350</f>
        <v>7137.0529999999999</v>
      </c>
      <c r="N350" s="108">
        <v>12324.75</v>
      </c>
      <c r="O350" s="41"/>
      <c r="P350" s="144">
        <f t="shared" si="348"/>
        <v>0.89857578322601739</v>
      </c>
      <c r="Q350" s="40">
        <f t="shared" si="335"/>
        <v>172731.43</v>
      </c>
      <c r="R350" s="51">
        <v>155212.28</v>
      </c>
      <c r="S350" s="41">
        <f>R350-T350-U350-V350-W350-X350</f>
        <v>25946.979195331864</v>
      </c>
      <c r="T350" s="41">
        <f>P350*K350</f>
        <v>88118.800036179629</v>
      </c>
      <c r="U350" s="41">
        <f>L350*P350</f>
        <v>23653.817779087913</v>
      </c>
      <c r="V350" s="41">
        <f>P350*M350</f>
        <v>6413.1829894005969</v>
      </c>
      <c r="W350" s="51">
        <v>11079.5</v>
      </c>
      <c r="X350" s="51"/>
      <c r="Y350" s="41"/>
      <c r="Z350" s="40">
        <f>SUM(S350:Y350)</f>
        <v>155212.28</v>
      </c>
      <c r="AA350" s="54">
        <f>Z350-AF350-AE350-AD350-AC350-AB350</f>
        <v>25223.109184732471</v>
      </c>
      <c r="AB350" s="54">
        <f t="shared" si="388"/>
        <v>88118.800036179629</v>
      </c>
      <c r="AC350" s="54">
        <f t="shared" si="388"/>
        <v>23653.817779087913</v>
      </c>
      <c r="AD350" s="54">
        <f>M350</f>
        <v>7137.0529999999999</v>
      </c>
      <c r="AE350" s="54">
        <f t="shared" si="388"/>
        <v>11079.5</v>
      </c>
      <c r="AF350" s="54">
        <f t="shared" si="388"/>
        <v>0</v>
      </c>
      <c r="AG350" s="54"/>
      <c r="AH350" s="42">
        <f>SUM(AA350:AG350)</f>
        <v>155212.28000000003</v>
      </c>
      <c r="AI350" s="56">
        <f>I350-Z350</f>
        <v>17519.149999999994</v>
      </c>
    </row>
    <row r="351" spans="1:35" x14ac:dyDescent="0.25">
      <c r="A351" s="31">
        <v>24</v>
      </c>
      <c r="B351" s="38">
        <v>3985</v>
      </c>
      <c r="C351" s="33">
        <v>2.2400000000000002</v>
      </c>
      <c r="D351" s="33">
        <v>11.63</v>
      </c>
      <c r="E351" s="33">
        <v>2.4900000000000002</v>
      </c>
      <c r="F351" s="35">
        <v>0.77</v>
      </c>
      <c r="G351" s="35">
        <v>1.33</v>
      </c>
      <c r="H351" s="35"/>
      <c r="I351" s="51">
        <v>78060.12</v>
      </c>
      <c r="J351" s="41">
        <f>I351-K351-L351-M351-N351</f>
        <v>13423.79999999999</v>
      </c>
      <c r="K351" s="41">
        <f>B351*D351</f>
        <v>46345.55</v>
      </c>
      <c r="L351" s="41">
        <f>E351*B351</f>
        <v>9922.6500000000015</v>
      </c>
      <c r="M351" s="41">
        <f>F351*B351</f>
        <v>3068.4500000000003</v>
      </c>
      <c r="N351" s="108">
        <v>5299.67</v>
      </c>
      <c r="O351" s="41"/>
      <c r="P351" s="144">
        <f t="shared" si="348"/>
        <v>1.0521556974291097</v>
      </c>
      <c r="Q351" s="40">
        <f t="shared" si="335"/>
        <v>78060.12</v>
      </c>
      <c r="R351" s="51">
        <v>82131.399999999994</v>
      </c>
      <c r="S351" s="41">
        <f>R351-T351-U351-V351-W351-X351</f>
        <v>14118.825636143003</v>
      </c>
      <c r="T351" s="41">
        <f>P351*K351</f>
        <v>48762.734482985681</v>
      </c>
      <c r="U351" s="41">
        <f>L351*P351</f>
        <v>10440.172731094957</v>
      </c>
      <c r="V351" s="41">
        <f>P351*M351</f>
        <v>3228.487149776352</v>
      </c>
      <c r="W351" s="51">
        <v>5581.18</v>
      </c>
      <c r="X351" s="51"/>
      <c r="Y351" s="41"/>
      <c r="Z351" s="40">
        <f>SUM(S351:Y351)</f>
        <v>82131.399999999994</v>
      </c>
      <c r="AA351" s="54">
        <f>Z351-AF351-AE351-AD351-AC351-AB351</f>
        <v>14278.862785919366</v>
      </c>
      <c r="AB351" s="54">
        <f t="shared" si="388"/>
        <v>48762.734482985681</v>
      </c>
      <c r="AC351" s="54">
        <f t="shared" si="388"/>
        <v>10440.172731094957</v>
      </c>
      <c r="AD351" s="54">
        <f>M351</f>
        <v>3068.4500000000003</v>
      </c>
      <c r="AE351" s="54">
        <f t="shared" si="388"/>
        <v>5581.18</v>
      </c>
      <c r="AF351" s="54">
        <f t="shared" si="388"/>
        <v>0</v>
      </c>
      <c r="AG351" s="54"/>
      <c r="AH351" s="42">
        <f>SUM(AA351:AG351)</f>
        <v>82131.399999999994</v>
      </c>
      <c r="AI351" s="56">
        <f>I351-Z351</f>
        <v>-4071.2799999999988</v>
      </c>
    </row>
    <row r="352" spans="1:35" x14ac:dyDescent="0.25">
      <c r="A352" s="32" t="s">
        <v>37</v>
      </c>
      <c r="B352" s="53">
        <f>SUM(B348:B351)</f>
        <v>35951.1</v>
      </c>
      <c r="C352" s="33"/>
      <c r="D352" s="34"/>
      <c r="E352" s="34"/>
      <c r="F352" s="35"/>
      <c r="G352" s="35"/>
      <c r="H352" s="35"/>
      <c r="I352" s="43">
        <f t="shared" ref="I352:O352" si="389">SUM(I348:I351)</f>
        <v>671791.49999999988</v>
      </c>
      <c r="J352" s="43">
        <f t="shared" si="389"/>
        <v>119738.44299999994</v>
      </c>
      <c r="K352" s="43">
        <f t="shared" si="389"/>
        <v>375417.39600000001</v>
      </c>
      <c r="L352" s="43">
        <f t="shared" si="389"/>
        <v>101141.53399999999</v>
      </c>
      <c r="M352" s="43">
        <f t="shared" si="389"/>
        <v>27682.347000000002</v>
      </c>
      <c r="N352" s="43">
        <f t="shared" si="389"/>
        <v>47811.78</v>
      </c>
      <c r="O352" s="43">
        <f t="shared" si="389"/>
        <v>0</v>
      </c>
      <c r="P352" s="144">
        <f t="shared" si="348"/>
        <v>0.96256039262181814</v>
      </c>
      <c r="Q352" s="40">
        <f t="shared" si="335"/>
        <v>671791.49999999988</v>
      </c>
      <c r="R352" s="43">
        <f t="shared" ref="R352:X352" si="390">SUM(R348:R351)</f>
        <v>646639.89</v>
      </c>
      <c r="S352" s="43">
        <f t="shared" si="390"/>
        <v>114842.6429906351</v>
      </c>
      <c r="T352" s="43">
        <f t="shared" si="390"/>
        <v>361665.57757639186</v>
      </c>
      <c r="U352" s="43">
        <f t="shared" si="390"/>
        <v>97180.694607542566</v>
      </c>
      <c r="V352" s="43">
        <f t="shared" si="390"/>
        <v>26643.29482543049</v>
      </c>
      <c r="W352" s="43">
        <f t="shared" si="390"/>
        <v>46307.68</v>
      </c>
      <c r="X352" s="43">
        <f t="shared" si="390"/>
        <v>0</v>
      </c>
      <c r="Y352" s="41"/>
      <c r="Z352" s="40">
        <f t="shared" ref="Z352:AF352" si="391">SUM(Z348:Z351)</f>
        <v>646639.89</v>
      </c>
      <c r="AA352" s="55">
        <f t="shared" si="391"/>
        <v>113803.59081606563</v>
      </c>
      <c r="AB352" s="55">
        <f t="shared" si="391"/>
        <v>361665.57757639186</v>
      </c>
      <c r="AC352" s="55">
        <f t="shared" si="391"/>
        <v>97180.694607542566</v>
      </c>
      <c r="AD352" s="55">
        <f t="shared" si="391"/>
        <v>27682.347000000002</v>
      </c>
      <c r="AE352" s="55">
        <f t="shared" si="391"/>
        <v>46307.68</v>
      </c>
      <c r="AF352" s="55">
        <f t="shared" si="391"/>
        <v>0</v>
      </c>
      <c r="AG352" s="54"/>
      <c r="AH352" s="42">
        <f>SUM(AH348:AH351)</f>
        <v>646639.89</v>
      </c>
      <c r="AI352" s="56">
        <f>SUM(AI348:AI351)</f>
        <v>25151.609999999957</v>
      </c>
    </row>
    <row r="353" spans="1:35" x14ac:dyDescent="0.25">
      <c r="A353" t="s">
        <v>41</v>
      </c>
      <c r="H353" t="s">
        <v>59</v>
      </c>
      <c r="I353" t="s">
        <v>59</v>
      </c>
      <c r="P353" s="144"/>
      <c r="Q353" s="40"/>
    </row>
    <row r="354" spans="1:35" x14ac:dyDescent="0.25">
      <c r="A354" s="31">
        <v>15</v>
      </c>
      <c r="B354" s="38">
        <v>3317.9</v>
      </c>
      <c r="C354" s="33">
        <v>2.76</v>
      </c>
      <c r="D354" s="33">
        <v>12.86</v>
      </c>
      <c r="E354" s="33">
        <v>9.59</v>
      </c>
      <c r="F354" s="35">
        <v>0.77</v>
      </c>
      <c r="G354" s="35">
        <v>1.33</v>
      </c>
      <c r="H354" s="35"/>
      <c r="I354" s="51">
        <v>94475.07</v>
      </c>
      <c r="J354" s="41">
        <f>I354-K354-L354-M354-N354</f>
        <v>13079.012000000012</v>
      </c>
      <c r="K354" s="41">
        <f>B354*D354</f>
        <v>42668.193999999996</v>
      </c>
      <c r="L354" s="41">
        <f>E354*B354</f>
        <v>31818.661</v>
      </c>
      <c r="M354" s="41">
        <f>F354*B354</f>
        <v>2554.7829999999999</v>
      </c>
      <c r="N354" s="108">
        <v>4354.42</v>
      </c>
      <c r="O354" s="41"/>
      <c r="P354" s="144">
        <f t="shared" si="348"/>
        <v>1.0345655208299924</v>
      </c>
      <c r="Q354" s="40">
        <f t="shared" si="335"/>
        <v>94475.069999999992</v>
      </c>
      <c r="R354" s="51">
        <v>97740.65</v>
      </c>
      <c r="S354" s="41">
        <f>R354-T354-U354-V354-W354-X354</f>
        <v>13523.207656934257</v>
      </c>
      <c r="T354" s="41">
        <f>P354*K354</f>
        <v>44143.042348485156</v>
      </c>
      <c r="U354" s="41">
        <f>L354*P354</f>
        <v>32918.48958957797</v>
      </c>
      <c r="V354" s="41">
        <f t="shared" ref="V354:V365" si="392">P354*M354</f>
        <v>2643.0904050026106</v>
      </c>
      <c r="W354" s="51">
        <v>4512.82</v>
      </c>
      <c r="X354" s="51"/>
      <c r="Y354" s="41"/>
      <c r="Z354" s="40">
        <f>SUM(S354:Y354)</f>
        <v>97740.65</v>
      </c>
      <c r="AA354" s="54">
        <f t="shared" ref="AA354:AA365" si="393">Z354-AF354-AE354-AD354-AC354-AB354</f>
        <v>13611.515061936865</v>
      </c>
      <c r="AB354" s="54">
        <f t="shared" ref="AB354:AB365" si="394">T354</f>
        <v>44143.042348485156</v>
      </c>
      <c r="AC354" s="54">
        <f t="shared" ref="AC354:AC365" si="395">U354</f>
        <v>32918.48958957797</v>
      </c>
      <c r="AD354" s="54">
        <f t="shared" ref="AD354:AD365" si="396">M354</f>
        <v>2554.7829999999999</v>
      </c>
      <c r="AE354" s="54">
        <f t="shared" ref="AE354:AE365" si="397">W354</f>
        <v>4512.82</v>
      </c>
      <c r="AF354" s="54">
        <f t="shared" ref="AF354:AF365" si="398">X354</f>
        <v>0</v>
      </c>
      <c r="AG354" s="54"/>
      <c r="AH354" s="42">
        <f t="shared" ref="AH354:AH365" si="399">SUM(AA354:AG354)</f>
        <v>97740.65</v>
      </c>
      <c r="AI354" s="56">
        <f t="shared" ref="AI354:AI365" si="400">I354-Z354</f>
        <v>-3265.5799999999872</v>
      </c>
    </row>
    <row r="355" spans="1:35" x14ac:dyDescent="0.25">
      <c r="A355" s="31">
        <v>17</v>
      </c>
      <c r="B355" s="38">
        <v>2783.6</v>
      </c>
      <c r="C355" s="33">
        <v>2.88</v>
      </c>
      <c r="D355" s="33">
        <v>12.36</v>
      </c>
      <c r="E355" s="33">
        <v>8.02</v>
      </c>
      <c r="F355" s="35">
        <v>0.77</v>
      </c>
      <c r="G355" s="35">
        <v>1.33</v>
      </c>
      <c r="H355" s="35"/>
      <c r="I355" s="51">
        <v>73825.960000000006</v>
      </c>
      <c r="J355" s="41">
        <f>I355-K355-L355-M355-N355</f>
        <v>11251.800000000014</v>
      </c>
      <c r="K355" s="41">
        <f t="shared" ref="K355:K365" si="401">B355*D355</f>
        <v>34405.295999999995</v>
      </c>
      <c r="L355" s="41">
        <f t="shared" ref="L355:L365" si="402">E355*B355</f>
        <v>22324.471999999998</v>
      </c>
      <c r="M355" s="41">
        <f t="shared" ref="M355:M365" si="403">F355*B355</f>
        <v>2143.3719999999998</v>
      </c>
      <c r="N355" s="108">
        <v>3701.02</v>
      </c>
      <c r="O355" s="41"/>
      <c r="P355" s="144">
        <f t="shared" si="348"/>
        <v>1.0712046277488299</v>
      </c>
      <c r="Q355" s="40">
        <f t="shared" si="335"/>
        <v>73825.960000000006</v>
      </c>
      <c r="R355" s="51">
        <v>79082.710000000006</v>
      </c>
      <c r="S355" s="41">
        <f t="shared" ref="S355:S365" si="404">R355-T355-U355-V355-W355-X355</f>
        <v>12153.699981895268</v>
      </c>
      <c r="T355" s="41">
        <f t="shared" ref="T355:T365" si="405">P355*K355</f>
        <v>36855.1122942683</v>
      </c>
      <c r="U355" s="41">
        <f t="shared" ref="U355:U365" si="406">L355*P355</f>
        <v>23914.077718449174</v>
      </c>
      <c r="V355" s="41">
        <f t="shared" si="392"/>
        <v>2295.9900053872648</v>
      </c>
      <c r="W355" s="51">
        <v>3863.83</v>
      </c>
      <c r="X355" s="51"/>
      <c r="Y355" s="41"/>
      <c r="Z355" s="40">
        <f t="shared" ref="Z355:Z365" si="407">SUM(S355:Y355)</f>
        <v>79082.710000000021</v>
      </c>
      <c r="AA355" s="54">
        <f t="shared" si="393"/>
        <v>12306.317987282542</v>
      </c>
      <c r="AB355" s="54">
        <f t="shared" si="394"/>
        <v>36855.1122942683</v>
      </c>
      <c r="AC355" s="54">
        <f t="shared" si="395"/>
        <v>23914.077718449174</v>
      </c>
      <c r="AD355" s="54">
        <f t="shared" si="396"/>
        <v>2143.3719999999998</v>
      </c>
      <c r="AE355" s="54">
        <f t="shared" si="397"/>
        <v>3863.83</v>
      </c>
      <c r="AF355" s="54">
        <f t="shared" si="398"/>
        <v>0</v>
      </c>
      <c r="AG355" s="54"/>
      <c r="AH355" s="42">
        <f t="shared" si="399"/>
        <v>79082.710000000021</v>
      </c>
      <c r="AI355" s="56">
        <f t="shared" si="400"/>
        <v>-5256.7500000000146</v>
      </c>
    </row>
    <row r="356" spans="1:35" x14ac:dyDescent="0.25">
      <c r="A356" s="31">
        <v>18</v>
      </c>
      <c r="B356" s="38">
        <v>5655.7</v>
      </c>
      <c r="C356" s="33">
        <v>2.62</v>
      </c>
      <c r="D356" s="33">
        <v>10.029999999999999</v>
      </c>
      <c r="E356" s="33">
        <v>3.31</v>
      </c>
      <c r="F356" s="35">
        <v>0.77</v>
      </c>
      <c r="G356" s="35">
        <v>1.33</v>
      </c>
      <c r="H356" s="35">
        <v>5.8</v>
      </c>
      <c r="I356" s="51">
        <v>142976.63</v>
      </c>
      <c r="J356" s="41">
        <f>I356-K356-L356-M356-N356-O356</f>
        <v>24489.453000000001</v>
      </c>
      <c r="K356" s="41">
        <f t="shared" si="401"/>
        <v>56726.670999999995</v>
      </c>
      <c r="L356" s="41">
        <f t="shared" si="402"/>
        <v>18720.366999999998</v>
      </c>
      <c r="M356" s="41">
        <f t="shared" si="403"/>
        <v>4354.8890000000001</v>
      </c>
      <c r="N356" s="108">
        <v>7522.17</v>
      </c>
      <c r="O356" s="41">
        <v>31163.08</v>
      </c>
      <c r="P356" s="144">
        <f t="shared" si="348"/>
        <v>0.93435948238533806</v>
      </c>
      <c r="Q356" s="40">
        <f t="shared" si="335"/>
        <v>142976.63</v>
      </c>
      <c r="R356" s="51">
        <v>133591.57</v>
      </c>
      <c r="S356" s="41">
        <f t="shared" si="404"/>
        <v>22774.662794927473</v>
      </c>
      <c r="T356" s="41">
        <f t="shared" si="405"/>
        <v>53003.102953003363</v>
      </c>
      <c r="U356" s="41">
        <f t="shared" si="406"/>
        <v>17491.552420183561</v>
      </c>
      <c r="V356" s="41">
        <f t="shared" si="392"/>
        <v>4069.0318318856025</v>
      </c>
      <c r="W356" s="51">
        <v>7132.49</v>
      </c>
      <c r="X356" s="51">
        <v>29120.73</v>
      </c>
      <c r="Y356" s="41"/>
      <c r="Z356" s="40">
        <f t="shared" si="407"/>
        <v>133591.57</v>
      </c>
      <c r="AA356" s="54">
        <f t="shared" si="393"/>
        <v>22488.805626813082</v>
      </c>
      <c r="AB356" s="54">
        <f t="shared" si="394"/>
        <v>53003.102953003363</v>
      </c>
      <c r="AC356" s="54">
        <f t="shared" si="395"/>
        <v>17491.552420183561</v>
      </c>
      <c r="AD356" s="54">
        <f t="shared" si="396"/>
        <v>4354.8890000000001</v>
      </c>
      <c r="AE356" s="54">
        <f t="shared" si="397"/>
        <v>7132.49</v>
      </c>
      <c r="AF356" s="54">
        <f t="shared" si="398"/>
        <v>29120.73</v>
      </c>
      <c r="AG356" s="54"/>
      <c r="AH356" s="42">
        <f t="shared" si="399"/>
        <v>133591.57</v>
      </c>
      <c r="AI356" s="56">
        <f t="shared" si="400"/>
        <v>9385.0599999999977</v>
      </c>
    </row>
    <row r="357" spans="1:35" x14ac:dyDescent="0.25">
      <c r="A357" s="31">
        <v>19</v>
      </c>
      <c r="B357" s="38">
        <v>3708.2</v>
      </c>
      <c r="C357" s="33">
        <v>2.69</v>
      </c>
      <c r="D357" s="33">
        <v>11.05</v>
      </c>
      <c r="E357" s="33">
        <v>3.83</v>
      </c>
      <c r="F357" s="35">
        <v>0.77</v>
      </c>
      <c r="G357" s="35">
        <v>1.33</v>
      </c>
      <c r="H357" s="35">
        <v>5.8</v>
      </c>
      <c r="I357" s="51">
        <v>99650.68</v>
      </c>
      <c r="J357" s="41">
        <f t="shared" ref="J357:J364" si="408">I357-K357-L357-M357-N357-O357</f>
        <v>16253.409999999993</v>
      </c>
      <c r="K357" s="41">
        <f t="shared" si="401"/>
        <v>40975.61</v>
      </c>
      <c r="L357" s="41">
        <f t="shared" si="402"/>
        <v>14202.405999999999</v>
      </c>
      <c r="M357" s="41">
        <f t="shared" si="403"/>
        <v>2855.3139999999999</v>
      </c>
      <c r="N357" s="108">
        <v>4931.8100000000004</v>
      </c>
      <c r="O357" s="41">
        <v>20432.13</v>
      </c>
      <c r="P357" s="144">
        <f t="shared" si="348"/>
        <v>0.86354724323005139</v>
      </c>
      <c r="Q357" s="40">
        <f t="shared" si="335"/>
        <v>99650.68</v>
      </c>
      <c r="R357" s="51">
        <v>86053.07</v>
      </c>
      <c r="S357" s="41">
        <f t="shared" si="404"/>
        <v>13949.397863040176</v>
      </c>
      <c r="T357" s="41">
        <f t="shared" si="405"/>
        <v>35384.375055169723</v>
      </c>
      <c r="U357" s="41">
        <f t="shared" si="406"/>
        <v>12264.448548533941</v>
      </c>
      <c r="V357" s="41">
        <f t="shared" si="392"/>
        <v>2465.6985332561708</v>
      </c>
      <c r="W357" s="51">
        <v>4287.34</v>
      </c>
      <c r="X357" s="51">
        <v>17701.810000000001</v>
      </c>
      <c r="Y357" s="41"/>
      <c r="Z357" s="40">
        <f t="shared" si="407"/>
        <v>86053.07</v>
      </c>
      <c r="AA357" s="54">
        <f t="shared" si="393"/>
        <v>13559.782396296352</v>
      </c>
      <c r="AB357" s="54">
        <f t="shared" si="394"/>
        <v>35384.375055169723</v>
      </c>
      <c r="AC357" s="54">
        <f t="shared" si="395"/>
        <v>12264.448548533941</v>
      </c>
      <c r="AD357" s="54">
        <f t="shared" si="396"/>
        <v>2855.3139999999999</v>
      </c>
      <c r="AE357" s="54">
        <f t="shared" si="397"/>
        <v>4287.34</v>
      </c>
      <c r="AF357" s="54">
        <f t="shared" si="398"/>
        <v>17701.810000000001</v>
      </c>
      <c r="AG357" s="54"/>
      <c r="AH357" s="42">
        <f t="shared" si="399"/>
        <v>86053.07</v>
      </c>
      <c r="AI357" s="56">
        <f t="shared" si="400"/>
        <v>13597.609999999986</v>
      </c>
    </row>
    <row r="358" spans="1:35" x14ac:dyDescent="0.25">
      <c r="A358" s="31">
        <v>20</v>
      </c>
      <c r="B358" s="38">
        <v>5659.3</v>
      </c>
      <c r="C358" s="33">
        <v>2.63</v>
      </c>
      <c r="D358" s="33">
        <v>10.3</v>
      </c>
      <c r="E358" s="33">
        <v>3.15</v>
      </c>
      <c r="F358" s="35">
        <v>0.77</v>
      </c>
      <c r="G358" s="35">
        <v>1.33</v>
      </c>
      <c r="H358" s="35">
        <v>5.8</v>
      </c>
      <c r="I358" s="51">
        <v>140740.51999999999</v>
      </c>
      <c r="J358" s="41">
        <f t="shared" si="408"/>
        <v>22056.633999999984</v>
      </c>
      <c r="K358" s="41">
        <f t="shared" si="401"/>
        <v>58290.790000000008</v>
      </c>
      <c r="L358" s="41">
        <f t="shared" si="402"/>
        <v>17826.794999999998</v>
      </c>
      <c r="M358" s="41">
        <f t="shared" si="403"/>
        <v>4357.6610000000001</v>
      </c>
      <c r="N358" s="108">
        <v>7526.82</v>
      </c>
      <c r="O358" s="41">
        <v>30681.82</v>
      </c>
      <c r="P358" s="144">
        <f t="shared" si="348"/>
        <v>1.1340395786515498</v>
      </c>
      <c r="Q358" s="40">
        <f t="shared" si="335"/>
        <v>140740.52000000002</v>
      </c>
      <c r="R358" s="51">
        <v>159605.32</v>
      </c>
      <c r="S358" s="41">
        <f t="shared" si="404"/>
        <v>24728.435934280176</v>
      </c>
      <c r="T358" s="41">
        <f t="shared" si="405"/>
        <v>66104.062930865985</v>
      </c>
      <c r="U358" s="41">
        <f t="shared" si="406"/>
        <v>20216.291090507551</v>
      </c>
      <c r="V358" s="41">
        <f t="shared" si="392"/>
        <v>4941.7600443462916</v>
      </c>
      <c r="W358" s="51">
        <v>8617.1200000000008</v>
      </c>
      <c r="X358" s="51">
        <v>34997.65</v>
      </c>
      <c r="Y358" s="41"/>
      <c r="Z358" s="40">
        <f t="shared" si="407"/>
        <v>159605.32</v>
      </c>
      <c r="AA358" s="54">
        <f t="shared" si="393"/>
        <v>25312.534978626485</v>
      </c>
      <c r="AB358" s="54">
        <f t="shared" si="394"/>
        <v>66104.062930865985</v>
      </c>
      <c r="AC358" s="54">
        <f t="shared" si="395"/>
        <v>20216.291090507551</v>
      </c>
      <c r="AD358" s="54">
        <f t="shared" si="396"/>
        <v>4357.6610000000001</v>
      </c>
      <c r="AE358" s="54">
        <f t="shared" si="397"/>
        <v>8617.1200000000008</v>
      </c>
      <c r="AF358" s="54">
        <f t="shared" si="398"/>
        <v>34997.65</v>
      </c>
      <c r="AG358" s="54"/>
      <c r="AH358" s="42">
        <f t="shared" si="399"/>
        <v>159605.32</v>
      </c>
      <c r="AI358" s="56">
        <f t="shared" si="400"/>
        <v>-18864.800000000017</v>
      </c>
    </row>
    <row r="359" spans="1:35" x14ac:dyDescent="0.25">
      <c r="A359" s="31">
        <v>42</v>
      </c>
      <c r="B359" s="38">
        <v>4035.7</v>
      </c>
      <c r="C359" s="33">
        <v>2.65</v>
      </c>
      <c r="D359" s="33">
        <v>10.33</v>
      </c>
      <c r="E359" s="33">
        <v>3.65</v>
      </c>
      <c r="F359" s="35">
        <v>0.77</v>
      </c>
      <c r="G359" s="35">
        <v>1.33</v>
      </c>
      <c r="H359" s="35">
        <v>5.8</v>
      </c>
      <c r="I359" s="51">
        <v>105090</v>
      </c>
      <c r="J359" s="41">
        <f t="shared" si="408"/>
        <v>17959.165000000001</v>
      </c>
      <c r="K359" s="41">
        <f t="shared" si="401"/>
        <v>41688.780999999995</v>
      </c>
      <c r="L359" s="41">
        <f t="shared" si="402"/>
        <v>14730.304999999998</v>
      </c>
      <c r="M359" s="41">
        <f t="shared" si="403"/>
        <v>3107.489</v>
      </c>
      <c r="N359" s="108">
        <v>5367.58</v>
      </c>
      <c r="O359" s="41">
        <v>22236.68</v>
      </c>
      <c r="P359" s="144">
        <f t="shared" si="348"/>
        <v>1.0006497288038825</v>
      </c>
      <c r="Q359" s="40">
        <f t="shared" si="335"/>
        <v>105090</v>
      </c>
      <c r="R359" s="51">
        <v>105158.28</v>
      </c>
      <c r="S359" s="41">
        <f t="shared" si="404"/>
        <v>17812.078869626032</v>
      </c>
      <c r="T359" s="41">
        <f t="shared" si="405"/>
        <v>41715.867401814445</v>
      </c>
      <c r="U359" s="41">
        <f t="shared" si="406"/>
        <v>14739.875703448473</v>
      </c>
      <c r="V359" s="41">
        <f t="shared" si="392"/>
        <v>3109.508025111048</v>
      </c>
      <c r="W359" s="51">
        <v>5456.19</v>
      </c>
      <c r="X359" s="51">
        <v>22324.76</v>
      </c>
      <c r="Y359" s="41"/>
      <c r="Z359" s="40">
        <f t="shared" si="407"/>
        <v>105158.28</v>
      </c>
      <c r="AA359" s="54">
        <f t="shared" si="393"/>
        <v>17814.097894737082</v>
      </c>
      <c r="AB359" s="54">
        <f t="shared" si="394"/>
        <v>41715.867401814445</v>
      </c>
      <c r="AC359" s="54">
        <f t="shared" si="395"/>
        <v>14739.875703448473</v>
      </c>
      <c r="AD359" s="54">
        <f t="shared" si="396"/>
        <v>3107.489</v>
      </c>
      <c r="AE359" s="54">
        <f t="shared" si="397"/>
        <v>5456.19</v>
      </c>
      <c r="AF359" s="54">
        <f t="shared" si="398"/>
        <v>22324.76</v>
      </c>
      <c r="AG359" s="54"/>
      <c r="AH359" s="42">
        <f t="shared" si="399"/>
        <v>105158.28</v>
      </c>
      <c r="AI359" s="56">
        <f t="shared" si="400"/>
        <v>-68.279999999998836</v>
      </c>
    </row>
    <row r="360" spans="1:35" x14ac:dyDescent="0.25">
      <c r="A360" s="31">
        <v>43</v>
      </c>
      <c r="B360" s="38">
        <v>4116.7</v>
      </c>
      <c r="C360" s="33">
        <v>2.93</v>
      </c>
      <c r="D360" s="33">
        <v>10.78</v>
      </c>
      <c r="E360" s="33">
        <v>3.79</v>
      </c>
      <c r="F360" s="35">
        <v>0.77</v>
      </c>
      <c r="G360" s="35">
        <v>1.33</v>
      </c>
      <c r="H360" s="35">
        <v>5.8</v>
      </c>
      <c r="I360" s="51">
        <v>111578.98</v>
      </c>
      <c r="J360" s="41">
        <f t="shared" si="408"/>
        <v>20270.511999999999</v>
      </c>
      <c r="K360" s="41">
        <f t="shared" si="401"/>
        <v>44378.025999999998</v>
      </c>
      <c r="L360" s="41">
        <f t="shared" si="402"/>
        <v>15602.293</v>
      </c>
      <c r="M360" s="41">
        <f t="shared" si="403"/>
        <v>3169.8589999999999</v>
      </c>
      <c r="N360" s="108">
        <v>5475.23</v>
      </c>
      <c r="O360" s="41">
        <v>22683.06</v>
      </c>
      <c r="P360" s="144">
        <f t="shared" si="348"/>
        <v>0.88547108066411806</v>
      </c>
      <c r="Q360" s="40">
        <f t="shared" si="335"/>
        <v>111578.98</v>
      </c>
      <c r="R360" s="51">
        <v>98799.96</v>
      </c>
      <c r="S360" s="41">
        <f t="shared" si="404"/>
        <v>17990.633642208591</v>
      </c>
      <c r="T360" s="41">
        <f t="shared" si="405"/>
        <v>39295.458639960329</v>
      </c>
      <c r="U360" s="41">
        <f t="shared" si="406"/>
        <v>13815.379243548205</v>
      </c>
      <c r="V360" s="41">
        <f t="shared" si="392"/>
        <v>2806.8184742828807</v>
      </c>
      <c r="W360" s="51">
        <v>4853.04</v>
      </c>
      <c r="X360" s="51">
        <v>20038.63</v>
      </c>
      <c r="Y360" s="41"/>
      <c r="Z360" s="40">
        <f t="shared" si="407"/>
        <v>98799.959999999992</v>
      </c>
      <c r="AA360" s="54">
        <f t="shared" si="393"/>
        <v>17627.593116491465</v>
      </c>
      <c r="AB360" s="54">
        <f t="shared" si="394"/>
        <v>39295.458639960329</v>
      </c>
      <c r="AC360" s="54">
        <f t="shared" si="395"/>
        <v>13815.379243548205</v>
      </c>
      <c r="AD360" s="54">
        <f t="shared" si="396"/>
        <v>3169.8589999999999</v>
      </c>
      <c r="AE360" s="54">
        <f t="shared" si="397"/>
        <v>4853.04</v>
      </c>
      <c r="AF360" s="54">
        <f t="shared" si="398"/>
        <v>20038.63</v>
      </c>
      <c r="AG360" s="54"/>
      <c r="AH360" s="42">
        <f t="shared" si="399"/>
        <v>98799.959999999992</v>
      </c>
      <c r="AI360" s="56">
        <f t="shared" si="400"/>
        <v>12779.020000000004</v>
      </c>
    </row>
    <row r="361" spans="1:35" x14ac:dyDescent="0.25">
      <c r="A361" s="31">
        <v>44</v>
      </c>
      <c r="B361" s="38">
        <v>4127.7</v>
      </c>
      <c r="C361" s="33">
        <v>2.9</v>
      </c>
      <c r="D361" s="33">
        <v>10.36</v>
      </c>
      <c r="E361" s="33">
        <v>3.73</v>
      </c>
      <c r="F361" s="35">
        <v>0.77</v>
      </c>
      <c r="G361" s="35">
        <v>1.33</v>
      </c>
      <c r="H361" s="35">
        <v>5.8</v>
      </c>
      <c r="I361" s="51">
        <v>108727.19</v>
      </c>
      <c r="J361" s="41">
        <f t="shared" si="408"/>
        <v>19155.888000000014</v>
      </c>
      <c r="K361" s="41">
        <f t="shared" si="401"/>
        <v>42762.971999999994</v>
      </c>
      <c r="L361" s="41">
        <f t="shared" si="402"/>
        <v>15396.321</v>
      </c>
      <c r="M361" s="41">
        <f t="shared" si="403"/>
        <v>3178.3289999999997</v>
      </c>
      <c r="N361" s="108">
        <v>5489.9</v>
      </c>
      <c r="O361" s="41">
        <v>22743.78</v>
      </c>
      <c r="P361" s="144">
        <f t="shared" si="348"/>
        <v>0.91856002164683914</v>
      </c>
      <c r="Q361" s="40">
        <f t="shared" si="335"/>
        <v>108727.19</v>
      </c>
      <c r="R361" s="51">
        <v>99872.45</v>
      </c>
      <c r="S361" s="41">
        <f t="shared" si="404"/>
        <v>17497.262607914367</v>
      </c>
      <c r="T361" s="41">
        <f t="shared" si="405"/>
        <v>39280.356486003169</v>
      </c>
      <c r="U361" s="41">
        <f t="shared" si="406"/>
        <v>14142.444951041683</v>
      </c>
      <c r="V361" s="41">
        <f t="shared" si="392"/>
        <v>2919.4859550407764</v>
      </c>
      <c r="W361" s="51">
        <v>5140.87</v>
      </c>
      <c r="X361" s="51">
        <v>20892.03</v>
      </c>
      <c r="Y361" s="41"/>
      <c r="Z361" s="40">
        <f t="shared" si="407"/>
        <v>99872.449999999983</v>
      </c>
      <c r="AA361" s="54">
        <f t="shared" si="393"/>
        <v>17238.41956295514</v>
      </c>
      <c r="AB361" s="54">
        <f t="shared" si="394"/>
        <v>39280.356486003169</v>
      </c>
      <c r="AC361" s="54">
        <f t="shared" si="395"/>
        <v>14142.444951041683</v>
      </c>
      <c r="AD361" s="54">
        <f t="shared" si="396"/>
        <v>3178.3289999999997</v>
      </c>
      <c r="AE361" s="54">
        <f t="shared" si="397"/>
        <v>5140.87</v>
      </c>
      <c r="AF361" s="54">
        <f t="shared" si="398"/>
        <v>20892.03</v>
      </c>
      <c r="AG361" s="54"/>
      <c r="AH361" s="42">
        <f t="shared" si="399"/>
        <v>99872.449999999983</v>
      </c>
      <c r="AI361" s="56">
        <f t="shared" si="400"/>
        <v>8854.7400000000198</v>
      </c>
    </row>
    <row r="362" spans="1:35" x14ac:dyDescent="0.25">
      <c r="A362" s="31">
        <v>65</v>
      </c>
      <c r="B362" s="75">
        <v>10693</v>
      </c>
      <c r="C362" s="33">
        <v>2.4</v>
      </c>
      <c r="D362" s="33">
        <v>10.06</v>
      </c>
      <c r="E362" s="33">
        <v>4.32</v>
      </c>
      <c r="F362" s="35">
        <v>0.77</v>
      </c>
      <c r="G362" s="35">
        <v>1.33</v>
      </c>
      <c r="H362" s="35"/>
      <c r="I362" s="51">
        <v>211509.32</v>
      </c>
      <c r="J362" s="41">
        <f t="shared" si="408"/>
        <v>35288.520000000004</v>
      </c>
      <c r="K362" s="41">
        <f t="shared" si="401"/>
        <v>107571.58</v>
      </c>
      <c r="L362" s="41">
        <f t="shared" si="402"/>
        <v>46193.760000000002</v>
      </c>
      <c r="M362" s="41">
        <f t="shared" si="403"/>
        <v>8233.61</v>
      </c>
      <c r="N362" s="108">
        <v>14221.85</v>
      </c>
      <c r="O362" s="41"/>
      <c r="P362" s="144">
        <f t="shared" si="348"/>
        <v>0.94793789701560194</v>
      </c>
      <c r="Q362" s="40">
        <f t="shared" si="335"/>
        <v>211509.32000000004</v>
      </c>
      <c r="R362" s="51">
        <v>200497.7</v>
      </c>
      <c r="S362" s="41">
        <f t="shared" si="404"/>
        <v>32876.50601826435</v>
      </c>
      <c r="T362" s="41">
        <f t="shared" si="405"/>
        <v>101971.17732384559</v>
      </c>
      <c r="U362" s="41">
        <f t="shared" si="406"/>
        <v>43788.815709643437</v>
      </c>
      <c r="V362" s="41">
        <f t="shared" si="392"/>
        <v>7804.950948246631</v>
      </c>
      <c r="W362" s="51">
        <v>14056.25</v>
      </c>
      <c r="X362" s="51"/>
      <c r="Y362" s="41"/>
      <c r="Z362" s="40">
        <f t="shared" si="407"/>
        <v>200497.70000000004</v>
      </c>
      <c r="AA362" s="54">
        <f t="shared" si="393"/>
        <v>32447.846966510988</v>
      </c>
      <c r="AB362" s="54">
        <f t="shared" si="394"/>
        <v>101971.17732384559</v>
      </c>
      <c r="AC362" s="54">
        <f t="shared" si="395"/>
        <v>43788.815709643437</v>
      </c>
      <c r="AD362" s="54">
        <f t="shared" si="396"/>
        <v>8233.61</v>
      </c>
      <c r="AE362" s="54">
        <f t="shared" si="397"/>
        <v>14056.25</v>
      </c>
      <c r="AF362" s="54">
        <f t="shared" si="398"/>
        <v>0</v>
      </c>
      <c r="AG362" s="54"/>
      <c r="AH362" s="42">
        <f t="shared" si="399"/>
        <v>200497.7</v>
      </c>
      <c r="AI362" s="56">
        <f t="shared" si="400"/>
        <v>11011.619999999966</v>
      </c>
    </row>
    <row r="363" spans="1:35" x14ac:dyDescent="0.25">
      <c r="A363" s="31">
        <v>66</v>
      </c>
      <c r="B363" s="75">
        <v>3540.7</v>
      </c>
      <c r="C363" s="33">
        <v>2.86</v>
      </c>
      <c r="D363" s="33">
        <v>12.69</v>
      </c>
      <c r="E363" s="33">
        <v>12.16</v>
      </c>
      <c r="F363" s="35">
        <v>0.77</v>
      </c>
      <c r="G363" s="35">
        <v>1.33</v>
      </c>
      <c r="H363" s="35"/>
      <c r="I363" s="51">
        <v>110257.75</v>
      </c>
      <c r="J363" s="41">
        <f t="shared" si="408"/>
        <v>14835.736000000012</v>
      </c>
      <c r="K363" s="41">
        <f t="shared" si="401"/>
        <v>44931.482999999993</v>
      </c>
      <c r="L363" s="41">
        <f t="shared" si="402"/>
        <v>43054.911999999997</v>
      </c>
      <c r="M363" s="41">
        <f t="shared" si="403"/>
        <v>2726.3389999999999</v>
      </c>
      <c r="N363" s="108">
        <v>4709.28</v>
      </c>
      <c r="O363" s="41"/>
      <c r="P363" s="144">
        <f t="shared" si="348"/>
        <v>0.71736000417204238</v>
      </c>
      <c r="Q363" s="40">
        <f t="shared" si="335"/>
        <v>110257.75</v>
      </c>
      <c r="R363" s="51">
        <v>79094.5</v>
      </c>
      <c r="S363" s="41">
        <f t="shared" si="404"/>
        <v>10624.502759302637</v>
      </c>
      <c r="T363" s="41">
        <f t="shared" si="405"/>
        <v>32232.048832336048</v>
      </c>
      <c r="U363" s="41">
        <f t="shared" si="406"/>
        <v>30885.871851946915</v>
      </c>
      <c r="V363" s="41">
        <f t="shared" si="392"/>
        <v>1955.7665564144017</v>
      </c>
      <c r="W363" s="51">
        <v>3396.31</v>
      </c>
      <c r="X363" s="51"/>
      <c r="Y363" s="41"/>
      <c r="Z363" s="40">
        <f t="shared" si="407"/>
        <v>79094.5</v>
      </c>
      <c r="AA363" s="54">
        <f t="shared" si="393"/>
        <v>9853.9303157170361</v>
      </c>
      <c r="AB363" s="54">
        <f t="shared" si="394"/>
        <v>32232.048832336048</v>
      </c>
      <c r="AC363" s="54">
        <f t="shared" si="395"/>
        <v>30885.871851946915</v>
      </c>
      <c r="AD363" s="54">
        <f t="shared" si="396"/>
        <v>2726.3389999999999</v>
      </c>
      <c r="AE363" s="54">
        <f t="shared" si="397"/>
        <v>3396.31</v>
      </c>
      <c r="AF363" s="54">
        <f t="shared" si="398"/>
        <v>0</v>
      </c>
      <c r="AG363" s="54"/>
      <c r="AH363" s="42">
        <f t="shared" si="399"/>
        <v>79094.5</v>
      </c>
      <c r="AI363" s="56">
        <f t="shared" si="400"/>
        <v>31163.25</v>
      </c>
    </row>
    <row r="364" spans="1:35" x14ac:dyDescent="0.25">
      <c r="A364" s="31" t="s">
        <v>58</v>
      </c>
      <c r="B364" s="75">
        <v>3538.5</v>
      </c>
      <c r="C364" s="33">
        <v>2.86</v>
      </c>
      <c r="D364" s="33">
        <v>12.59</v>
      </c>
      <c r="E364" s="33">
        <v>12.18</v>
      </c>
      <c r="F364" s="35">
        <v>0.77</v>
      </c>
      <c r="G364" s="35">
        <v>1.33</v>
      </c>
      <c r="H364" s="35"/>
      <c r="I364" s="51">
        <v>109799.98</v>
      </c>
      <c r="J364" s="41">
        <f t="shared" si="408"/>
        <v>14720.379999999997</v>
      </c>
      <c r="K364" s="41">
        <f t="shared" si="401"/>
        <v>44549.714999999997</v>
      </c>
      <c r="L364" s="41">
        <f t="shared" si="402"/>
        <v>43098.93</v>
      </c>
      <c r="M364" s="41">
        <f t="shared" si="403"/>
        <v>2724.645</v>
      </c>
      <c r="N364" s="108">
        <v>4706.3100000000004</v>
      </c>
      <c r="O364" s="41"/>
      <c r="P364" s="144">
        <f t="shared" si="348"/>
        <v>0.90945289789670281</v>
      </c>
      <c r="Q364" s="40">
        <f t="shared" si="335"/>
        <v>109799.98</v>
      </c>
      <c r="R364" s="51">
        <v>99857.91</v>
      </c>
      <c r="S364" s="41">
        <f t="shared" si="404"/>
        <v>13320.849517040897</v>
      </c>
      <c r="T364" s="41">
        <f t="shared" si="405"/>
        <v>40515.867407222206</v>
      </c>
      <c r="U364" s="41">
        <f t="shared" si="406"/>
        <v>39196.446784747139</v>
      </c>
      <c r="V364" s="41">
        <f t="shared" si="392"/>
        <v>2477.9362909897618</v>
      </c>
      <c r="W364" s="51">
        <v>4346.8100000000004</v>
      </c>
      <c r="X364" s="51"/>
      <c r="Y364" s="41"/>
      <c r="Z364" s="40">
        <f t="shared" si="407"/>
        <v>99857.91</v>
      </c>
      <c r="AA364" s="54">
        <f t="shared" si="393"/>
        <v>13074.140808030657</v>
      </c>
      <c r="AB364" s="54">
        <f t="shared" si="394"/>
        <v>40515.867407222206</v>
      </c>
      <c r="AC364" s="54">
        <f t="shared" si="395"/>
        <v>39196.446784747139</v>
      </c>
      <c r="AD364" s="54">
        <f t="shared" si="396"/>
        <v>2724.645</v>
      </c>
      <c r="AE364" s="54">
        <f t="shared" si="397"/>
        <v>4346.8100000000004</v>
      </c>
      <c r="AF364" s="54">
        <f t="shared" si="398"/>
        <v>0</v>
      </c>
      <c r="AG364" s="54"/>
      <c r="AH364" s="42">
        <f t="shared" si="399"/>
        <v>99857.91</v>
      </c>
      <c r="AI364" s="56">
        <f t="shared" si="400"/>
        <v>9942.0699999999924</v>
      </c>
    </row>
    <row r="365" spans="1:35" x14ac:dyDescent="0.25">
      <c r="A365" s="31">
        <v>67</v>
      </c>
      <c r="B365" s="75">
        <v>13915.3</v>
      </c>
      <c r="C365" s="33">
        <v>2.58</v>
      </c>
      <c r="D365" s="33">
        <v>10.75</v>
      </c>
      <c r="E365" s="33">
        <v>2.12</v>
      </c>
      <c r="F365" s="35">
        <v>0.77</v>
      </c>
      <c r="G365" s="35">
        <v>1.33</v>
      </c>
      <c r="H365" s="35"/>
      <c r="I365" s="51">
        <v>259381.61</v>
      </c>
      <c r="J365" s="41">
        <f>I365-K365-L365-M365-N365</f>
        <v>51069.347999999976</v>
      </c>
      <c r="K365" s="41">
        <f t="shared" si="401"/>
        <v>149589.47500000001</v>
      </c>
      <c r="L365" s="41">
        <f t="shared" si="402"/>
        <v>29500.436000000002</v>
      </c>
      <c r="M365" s="41">
        <f t="shared" si="403"/>
        <v>10714.780999999999</v>
      </c>
      <c r="N365" s="108">
        <v>18507.57</v>
      </c>
      <c r="O365" s="41"/>
      <c r="P365" s="144">
        <f t="shared" si="348"/>
        <v>1.0836956791192713</v>
      </c>
      <c r="Q365" s="40">
        <f t="shared" si="335"/>
        <v>259381.60999999996</v>
      </c>
      <c r="R365" s="51">
        <v>281090.73</v>
      </c>
      <c r="S365" s="41">
        <f t="shared" si="404"/>
        <v>55163.025403035856</v>
      </c>
      <c r="T365" s="41">
        <f t="shared" si="405"/>
        <v>162109.46769922026</v>
      </c>
      <c r="U365" s="41">
        <f t="shared" si="406"/>
        <v>31969.495025334603</v>
      </c>
      <c r="V365" s="41">
        <f t="shared" si="392"/>
        <v>11611.561872409264</v>
      </c>
      <c r="W365" s="51">
        <v>20237.18</v>
      </c>
      <c r="X365" s="51"/>
      <c r="Y365" s="41"/>
      <c r="Z365" s="40">
        <f t="shared" si="407"/>
        <v>281090.73</v>
      </c>
      <c r="AA365" s="54">
        <f t="shared" si="393"/>
        <v>56059.806275445124</v>
      </c>
      <c r="AB365" s="54">
        <f t="shared" si="394"/>
        <v>162109.46769922026</v>
      </c>
      <c r="AC365" s="54">
        <f t="shared" si="395"/>
        <v>31969.495025334603</v>
      </c>
      <c r="AD365" s="54">
        <f t="shared" si="396"/>
        <v>10714.780999999999</v>
      </c>
      <c r="AE365" s="54">
        <f t="shared" si="397"/>
        <v>20237.18</v>
      </c>
      <c r="AF365" s="54">
        <f t="shared" si="398"/>
        <v>0</v>
      </c>
      <c r="AG365" s="54"/>
      <c r="AH365" s="42">
        <f t="shared" si="399"/>
        <v>281090.73</v>
      </c>
      <c r="AI365" s="56">
        <f t="shared" si="400"/>
        <v>-21709.119999999995</v>
      </c>
    </row>
    <row r="366" spans="1:35" x14ac:dyDescent="0.25">
      <c r="A366" s="32" t="s">
        <v>37</v>
      </c>
      <c r="B366" s="53">
        <f>SUM(B354:B365)</f>
        <v>65092.3</v>
      </c>
      <c r="C366" s="33"/>
      <c r="D366" s="34"/>
      <c r="E366" s="34"/>
      <c r="F366" s="35"/>
      <c r="G366" s="35"/>
      <c r="H366" s="35"/>
      <c r="I366" s="43">
        <f t="shared" ref="I366:O366" si="409">SUM(I354:I365)</f>
        <v>1568013.69</v>
      </c>
      <c r="J366" s="43">
        <f t="shared" si="409"/>
        <v>260429.85800000001</v>
      </c>
      <c r="K366" s="43">
        <f t="shared" si="409"/>
        <v>708538.59299999999</v>
      </c>
      <c r="L366" s="43">
        <f t="shared" si="409"/>
        <v>312469.658</v>
      </c>
      <c r="M366" s="43">
        <f t="shared" si="409"/>
        <v>50121.070999999996</v>
      </c>
      <c r="N366" s="43">
        <f t="shared" si="409"/>
        <v>86513.959999999992</v>
      </c>
      <c r="O366" s="43">
        <f t="shared" si="409"/>
        <v>149940.54999999999</v>
      </c>
      <c r="P366" s="144">
        <f t="shared" si="348"/>
        <v>0.96966299446020776</v>
      </c>
      <c r="Q366" s="40">
        <f t="shared" si="335"/>
        <v>1568013.69</v>
      </c>
      <c r="R366" s="43">
        <f t="shared" ref="R366:X366" si="410">SUM(R354:R365)</f>
        <v>1520444.8499999999</v>
      </c>
      <c r="S366" s="43">
        <f t="shared" si="410"/>
        <v>252414.26304847005</v>
      </c>
      <c r="T366" s="43">
        <f t="shared" si="410"/>
        <v>692609.93937219458</v>
      </c>
      <c r="U366" s="43">
        <f t="shared" si="410"/>
        <v>295343.18863696267</v>
      </c>
      <c r="V366" s="43">
        <f t="shared" si="410"/>
        <v>49101.598942372708</v>
      </c>
      <c r="W366" s="43">
        <f t="shared" si="410"/>
        <v>85900.25</v>
      </c>
      <c r="X366" s="43">
        <f t="shared" si="410"/>
        <v>145075.60999999999</v>
      </c>
      <c r="Y366" s="41"/>
      <c r="Z366" s="40">
        <f t="shared" ref="Z366:AF366" si="411">SUM(Z354:Z365)</f>
        <v>1520444.8499999999</v>
      </c>
      <c r="AA366" s="55">
        <f t="shared" si="411"/>
        <v>251394.79099084283</v>
      </c>
      <c r="AB366" s="55">
        <f t="shared" si="411"/>
        <v>692609.93937219458</v>
      </c>
      <c r="AC366" s="55">
        <f t="shared" si="411"/>
        <v>295343.18863696267</v>
      </c>
      <c r="AD366" s="55">
        <f t="shared" si="411"/>
        <v>50121.070999999996</v>
      </c>
      <c r="AE366" s="55">
        <f t="shared" si="411"/>
        <v>85900.25</v>
      </c>
      <c r="AF366" s="55">
        <f t="shared" si="411"/>
        <v>145075.60999999999</v>
      </c>
      <c r="AG366" s="54"/>
      <c r="AH366" s="42">
        <f>SUM(AH354:AH365)</f>
        <v>1520444.8499999999</v>
      </c>
      <c r="AI366" s="56">
        <f>SUM(AI354:AI365)</f>
        <v>47568.839999999953</v>
      </c>
    </row>
    <row r="367" spans="1:35" x14ac:dyDescent="0.25">
      <c r="A367" t="s">
        <v>60</v>
      </c>
      <c r="P367" s="144"/>
      <c r="Q367" s="40"/>
    </row>
    <row r="368" spans="1:35" x14ac:dyDescent="0.25">
      <c r="A368" s="31">
        <v>1</v>
      </c>
      <c r="B368" s="38">
        <v>3396.5</v>
      </c>
      <c r="C368" s="33">
        <v>2.73</v>
      </c>
      <c r="D368" s="33">
        <v>12.71</v>
      </c>
      <c r="E368" s="33">
        <v>9.32</v>
      </c>
      <c r="F368" s="35">
        <v>0.77</v>
      </c>
      <c r="G368" s="35">
        <v>1.33</v>
      </c>
      <c r="H368" s="35"/>
      <c r="I368" s="51">
        <v>95155.98</v>
      </c>
      <c r="J368" s="41">
        <f>I368-K368-L368-M368-N368</f>
        <v>13197.459999999995</v>
      </c>
      <c r="K368" s="41">
        <f>B368*D368</f>
        <v>43169.514999999999</v>
      </c>
      <c r="L368" s="41">
        <f>E368*B368</f>
        <v>31655.38</v>
      </c>
      <c r="M368" s="41">
        <f>F368*B368</f>
        <v>2615.3049999999998</v>
      </c>
      <c r="N368" s="108">
        <v>4518.32</v>
      </c>
      <c r="O368" s="41"/>
      <c r="P368" s="144">
        <f t="shared" si="348"/>
        <v>0.72207548070021454</v>
      </c>
      <c r="Q368" s="40">
        <f t="shared" si="335"/>
        <v>95155.979999999981</v>
      </c>
      <c r="R368" s="51">
        <v>68709.8</v>
      </c>
      <c r="S368" s="41">
        <f>R368-T368-U368-V368-W368-X368</f>
        <v>9401.2003594792513</v>
      </c>
      <c r="T368" s="41">
        <f>P368*K368</f>
        <v>31171.648295220122</v>
      </c>
      <c r="U368" s="41">
        <f>L368*P368</f>
        <v>22857.573730247957</v>
      </c>
      <c r="V368" s="41">
        <f>P368*M368</f>
        <v>1888.4476150526746</v>
      </c>
      <c r="W368" s="51">
        <v>3390.93</v>
      </c>
      <c r="X368" s="51"/>
      <c r="Y368" s="41"/>
      <c r="Z368" s="40">
        <f>SUM(S368:Y368)</f>
        <v>68709.8</v>
      </c>
      <c r="AA368" s="54">
        <f>Z368-AF368-AE368-AD368-AC368-AB368</f>
        <v>8674.3429745319263</v>
      </c>
      <c r="AB368" s="54">
        <f t="shared" ref="AB368:AF370" si="412">T368</f>
        <v>31171.648295220122</v>
      </c>
      <c r="AC368" s="54">
        <f t="shared" si="412"/>
        <v>22857.573730247957</v>
      </c>
      <c r="AD368" s="54">
        <f>M368</f>
        <v>2615.3049999999998</v>
      </c>
      <c r="AE368" s="54">
        <f t="shared" si="412"/>
        <v>3390.93</v>
      </c>
      <c r="AF368" s="54">
        <f t="shared" si="412"/>
        <v>0</v>
      </c>
      <c r="AG368" s="54"/>
      <c r="AH368" s="42">
        <f>SUM(AA368:AG368)</f>
        <v>68709.8</v>
      </c>
      <c r="AI368" s="56">
        <f>I368-Z368</f>
        <v>26446.179999999993</v>
      </c>
    </row>
    <row r="369" spans="1:35" x14ac:dyDescent="0.25">
      <c r="A369" s="31">
        <v>2</v>
      </c>
      <c r="B369" s="38">
        <v>3241.2</v>
      </c>
      <c r="C369" s="33">
        <v>2.78</v>
      </c>
      <c r="D369" s="33">
        <v>12.94</v>
      </c>
      <c r="E369" s="33">
        <v>10.11</v>
      </c>
      <c r="F369" s="35">
        <v>0.77</v>
      </c>
      <c r="G369" s="35">
        <v>1.33</v>
      </c>
      <c r="H369" s="35"/>
      <c r="I369" s="51">
        <v>94837.73</v>
      </c>
      <c r="J369" s="41">
        <f>I369-K369-L369-M369-N369</f>
        <v>13321.426000000001</v>
      </c>
      <c r="K369" s="41">
        <f>B369*D369</f>
        <v>41941.127999999997</v>
      </c>
      <c r="L369" s="41">
        <f>E369*B369</f>
        <v>32768.531999999999</v>
      </c>
      <c r="M369" s="41">
        <f>F369*B369</f>
        <v>2495.7239999999997</v>
      </c>
      <c r="N369" s="108">
        <v>4310.92</v>
      </c>
      <c r="O369" s="41"/>
      <c r="P369" s="144">
        <f t="shared" si="348"/>
        <v>0.64688505302689137</v>
      </c>
      <c r="Q369" s="40">
        <f t="shared" si="335"/>
        <v>94837.73</v>
      </c>
      <c r="R369" s="51">
        <v>61349.11</v>
      </c>
      <c r="S369" s="41">
        <f>R369-T369-U369-V369-W369-X369</f>
        <v>8570.3510771984947</v>
      </c>
      <c r="T369" s="41">
        <f>P369*K369</f>
        <v>27131.088810287638</v>
      </c>
      <c r="U369" s="41">
        <f>L369*P369</f>
        <v>21197.473560433387</v>
      </c>
      <c r="V369" s="41">
        <f>P369*M369</f>
        <v>1614.4465520804852</v>
      </c>
      <c r="W369" s="51">
        <v>2835.75</v>
      </c>
      <c r="X369" s="51"/>
      <c r="Y369" s="41"/>
      <c r="Z369" s="40">
        <f>SUM(S369:Y369)</f>
        <v>61349.110000000008</v>
      </c>
      <c r="AA369" s="54">
        <f>Z369-AF369-AE369-AD369-AC369-AB369</f>
        <v>7689.073629278977</v>
      </c>
      <c r="AB369" s="54">
        <f t="shared" si="412"/>
        <v>27131.088810287638</v>
      </c>
      <c r="AC369" s="54">
        <f t="shared" si="412"/>
        <v>21197.473560433387</v>
      </c>
      <c r="AD369" s="54">
        <f>M369</f>
        <v>2495.7239999999997</v>
      </c>
      <c r="AE369" s="54">
        <f t="shared" si="412"/>
        <v>2835.75</v>
      </c>
      <c r="AF369" s="54">
        <f t="shared" si="412"/>
        <v>0</v>
      </c>
      <c r="AG369" s="54"/>
      <c r="AH369" s="42">
        <f>SUM(AA369:AG369)</f>
        <v>61349.11</v>
      </c>
      <c r="AI369" s="56">
        <f>I369-Z369</f>
        <v>33488.619999999988</v>
      </c>
    </row>
    <row r="370" spans="1:35" x14ac:dyDescent="0.25">
      <c r="A370" s="31">
        <v>3</v>
      </c>
      <c r="B370" s="38">
        <v>3409.9</v>
      </c>
      <c r="C370" s="33">
        <v>2.75</v>
      </c>
      <c r="D370" s="33">
        <v>12.94</v>
      </c>
      <c r="E370" s="33">
        <v>9.35</v>
      </c>
      <c r="F370" s="35">
        <v>0.77</v>
      </c>
      <c r="G370" s="35">
        <v>1.33</v>
      </c>
      <c r="H370" s="35"/>
      <c r="I370" s="51">
        <v>96909.46</v>
      </c>
      <c r="J370" s="41">
        <f>I370-K370-L370-M370-N370</f>
        <v>13741.986000000008</v>
      </c>
      <c r="K370" s="41">
        <f>B370*D370</f>
        <v>44124.106</v>
      </c>
      <c r="L370" s="41">
        <f>E370*B370</f>
        <v>31882.564999999999</v>
      </c>
      <c r="M370" s="41">
        <f>F370*B370</f>
        <v>2625.623</v>
      </c>
      <c r="N370" s="108">
        <v>4535.18</v>
      </c>
      <c r="O370" s="41"/>
      <c r="P370" s="144">
        <f t="shared" si="348"/>
        <v>0.58487922644497248</v>
      </c>
      <c r="Q370" s="40">
        <f t="shared" si="335"/>
        <v>96909.460000000021</v>
      </c>
      <c r="R370" s="51">
        <v>56680.33</v>
      </c>
      <c r="S370" s="41">
        <f>R370-T370-U370-V370-W370-X370</f>
        <v>7903.1047116863519</v>
      </c>
      <c r="T370" s="41">
        <f>P370*K370</f>
        <v>25807.272984855968</v>
      </c>
      <c r="U370" s="41">
        <f>L370*P370</f>
        <v>18647.449954281554</v>
      </c>
      <c r="V370" s="41">
        <f>P370*M370</f>
        <v>1535.6723491761279</v>
      </c>
      <c r="W370" s="51">
        <v>2786.83</v>
      </c>
      <c r="X370" s="51"/>
      <c r="Y370" s="41"/>
      <c r="Z370" s="40">
        <f>SUM(S370:Y370)</f>
        <v>56680.33</v>
      </c>
      <c r="AA370" s="54">
        <f>Z370-AF370-AE370-AD370-AC370-AB370</f>
        <v>6813.1540608624782</v>
      </c>
      <c r="AB370" s="54">
        <f t="shared" si="412"/>
        <v>25807.272984855968</v>
      </c>
      <c r="AC370" s="54">
        <f t="shared" si="412"/>
        <v>18647.449954281554</v>
      </c>
      <c r="AD370" s="54">
        <f>M370</f>
        <v>2625.623</v>
      </c>
      <c r="AE370" s="54">
        <f t="shared" si="412"/>
        <v>2786.83</v>
      </c>
      <c r="AF370" s="54">
        <f t="shared" si="412"/>
        <v>0</v>
      </c>
      <c r="AG370" s="54"/>
      <c r="AH370" s="42">
        <f>SUM(AA370:AG370)</f>
        <v>56680.33</v>
      </c>
      <c r="AI370" s="56">
        <f>I370-Z370</f>
        <v>40229.130000000005</v>
      </c>
    </row>
    <row r="371" spans="1:35" x14ac:dyDescent="0.25">
      <c r="A371" s="32" t="s">
        <v>37</v>
      </c>
      <c r="B371" s="53">
        <f>SUM(B367:B370)</f>
        <v>10047.6</v>
      </c>
      <c r="C371" s="33"/>
      <c r="D371" s="34"/>
      <c r="E371" s="34"/>
      <c r="F371" s="35"/>
      <c r="G371" s="35"/>
      <c r="H371" s="35"/>
      <c r="I371" s="43">
        <f>SUM(I368:I370)</f>
        <v>286903.17</v>
      </c>
      <c r="J371" s="43">
        <f t="shared" ref="J371:O371" si="413">SUM(J368:J370)</f>
        <v>40260.872000000003</v>
      </c>
      <c r="K371" s="43">
        <f t="shared" si="413"/>
        <v>129234.749</v>
      </c>
      <c r="L371" s="43">
        <f t="shared" si="413"/>
        <v>96306.476999999999</v>
      </c>
      <c r="M371" s="43">
        <f t="shared" si="413"/>
        <v>7736.652</v>
      </c>
      <c r="N371" s="43">
        <f t="shared" si="413"/>
        <v>13364.42</v>
      </c>
      <c r="O371" s="43">
        <f t="shared" si="413"/>
        <v>0</v>
      </c>
      <c r="P371" s="144">
        <f t="shared" si="348"/>
        <v>0.65087897076912749</v>
      </c>
      <c r="Q371" s="40">
        <f t="shared" si="335"/>
        <v>286903.17</v>
      </c>
      <c r="R371" s="43">
        <f t="shared" ref="R371:X371" si="414">SUM(R368:R370)</f>
        <v>186739.24</v>
      </c>
      <c r="S371" s="43">
        <f t="shared" si="414"/>
        <v>25874.656148364098</v>
      </c>
      <c r="T371" s="43">
        <f t="shared" si="414"/>
        <v>84110.010090363736</v>
      </c>
      <c r="U371" s="43">
        <f t="shared" si="414"/>
        <v>62702.497244962899</v>
      </c>
      <c r="V371" s="43">
        <f t="shared" si="414"/>
        <v>5038.5665163092872</v>
      </c>
      <c r="W371" s="43">
        <f t="shared" si="414"/>
        <v>9013.51</v>
      </c>
      <c r="X371" s="43">
        <f t="shared" si="414"/>
        <v>0</v>
      </c>
      <c r="Y371" s="41"/>
      <c r="Z371" s="40">
        <f>SUM(Z368:Z370)</f>
        <v>186739.24</v>
      </c>
      <c r="AA371" s="54">
        <f>Z371-AF371-AE371-AD371-AC371-AB371</f>
        <v>23176.570664673345</v>
      </c>
      <c r="AB371" s="55">
        <f>SUM(AB368:AB370)</f>
        <v>84110.010090363736</v>
      </c>
      <c r="AC371" s="55">
        <f>SUM(AC368:AC370)</f>
        <v>62702.497244962899</v>
      </c>
      <c r="AD371" s="55">
        <f>SUM(AD368:AD370)</f>
        <v>7736.652</v>
      </c>
      <c r="AE371" s="55">
        <f>SUM(AE368:AE370)</f>
        <v>9013.51</v>
      </c>
      <c r="AF371" s="55">
        <f>SUM(AF368:AF370)</f>
        <v>0</v>
      </c>
      <c r="AG371" s="54"/>
      <c r="AH371" s="42">
        <f>SUM(AH368:AH370)</f>
        <v>186739.24</v>
      </c>
      <c r="AI371" s="56">
        <f>SUM(AI368:AI370)</f>
        <v>100163.93</v>
      </c>
    </row>
    <row r="372" spans="1:35" x14ac:dyDescent="0.25">
      <c r="A372" s="67" t="s">
        <v>61</v>
      </c>
      <c r="B372" s="68">
        <f>B320+B338+B346+B352+B366+B371</f>
        <v>323262.90000000002</v>
      </c>
      <c r="C372" s="67"/>
      <c r="D372" s="67"/>
      <c r="E372" s="67"/>
      <c r="F372" s="67"/>
      <c r="G372" s="67"/>
      <c r="H372" s="67"/>
      <c r="I372" s="68">
        <f t="shared" ref="I372:AI372" si="415">I320+I338+I346+I352+I366+I371</f>
        <v>6700781.5099999998</v>
      </c>
      <c r="J372" s="68">
        <f t="shared" si="415"/>
        <v>1172604.2450000001</v>
      </c>
      <c r="K372" s="68">
        <f t="shared" si="415"/>
        <v>3381836.355</v>
      </c>
      <c r="L372" s="68">
        <f t="shared" si="415"/>
        <v>1179599.557</v>
      </c>
      <c r="M372" s="68">
        <f t="shared" si="415"/>
        <v>248912.43300000002</v>
      </c>
      <c r="N372" s="68">
        <f t="shared" si="415"/>
        <v>427396.7099999999</v>
      </c>
      <c r="O372" s="68">
        <f t="shared" si="415"/>
        <v>290432.20999999996</v>
      </c>
      <c r="P372" s="144">
        <f t="shared" si="348"/>
        <v>0.95511717259379791</v>
      </c>
      <c r="Q372" s="160">
        <f t="shared" si="335"/>
        <v>6700781.5099999998</v>
      </c>
      <c r="R372" s="68">
        <f t="shared" si="415"/>
        <v>6400031.4899999993</v>
      </c>
      <c r="S372" s="68">
        <f t="shared" si="415"/>
        <v>1120174.3452075694</v>
      </c>
      <c r="T372" s="68">
        <f t="shared" si="415"/>
        <v>3247141.3222146281</v>
      </c>
      <c r="U372" s="68">
        <f t="shared" si="415"/>
        <v>1101231.8498868041</v>
      </c>
      <c r="V372" s="68">
        <f t="shared" si="415"/>
        <v>239690.4426909989</v>
      </c>
      <c r="W372" s="68">
        <f t="shared" si="415"/>
        <v>418124.86000000004</v>
      </c>
      <c r="X372" s="68">
        <f t="shared" si="415"/>
        <v>273668.67</v>
      </c>
      <c r="Y372" s="68">
        <f t="shared" si="415"/>
        <v>0</v>
      </c>
      <c r="Z372" s="68">
        <f t="shared" si="415"/>
        <v>6119959.5099999998</v>
      </c>
      <c r="AA372" s="68">
        <f t="shared" si="415"/>
        <v>1060201.9676237097</v>
      </c>
      <c r="AB372" s="68">
        <f t="shared" si="415"/>
        <v>3096548.5466708946</v>
      </c>
      <c r="AC372" s="68">
        <f t="shared" si="415"/>
        <v>1053071.1987053961</v>
      </c>
      <c r="AD372" s="68">
        <f t="shared" si="415"/>
        <v>236906.747</v>
      </c>
      <c r="AE372" s="68">
        <f t="shared" si="415"/>
        <v>418124.86000000004</v>
      </c>
      <c r="AF372" s="68">
        <f t="shared" si="415"/>
        <v>273668.67</v>
      </c>
      <c r="AG372" s="68">
        <f t="shared" si="415"/>
        <v>0</v>
      </c>
      <c r="AH372" s="68">
        <f t="shared" si="415"/>
        <v>6119959.5099999998</v>
      </c>
      <c r="AI372" s="68">
        <f t="shared" si="415"/>
        <v>283662.53999999986</v>
      </c>
    </row>
    <row r="373" spans="1:35" x14ac:dyDescent="0.25">
      <c r="I373" s="78">
        <f>J373+K373+N373+O373</f>
        <v>6700781.5100000007</v>
      </c>
      <c r="J373" s="78">
        <f>J372+M372+O372</f>
        <v>1711948.888</v>
      </c>
      <c r="K373" s="78">
        <f>K372+L372</f>
        <v>4561435.9120000005</v>
      </c>
      <c r="N373" s="78">
        <f>N372</f>
        <v>427396.7099999999</v>
      </c>
      <c r="O373" s="78"/>
      <c r="P373" s="140">
        <f t="shared" si="348"/>
        <v>0.95511717259379803</v>
      </c>
      <c r="Q373" s="106">
        <f t="shared" ref="Q373" si="416">I373</f>
        <v>6700781.5100000007</v>
      </c>
      <c r="R373" s="78">
        <f>S373+T373+W373+X373</f>
        <v>6400031.4900000012</v>
      </c>
      <c r="S373" s="78">
        <f>S372+V372+X372</f>
        <v>1633533.4578985684</v>
      </c>
      <c r="T373" s="78">
        <f>T372+U372</f>
        <v>4348373.1721014325</v>
      </c>
      <c r="W373" s="78">
        <f>W372</f>
        <v>418124.86000000004</v>
      </c>
      <c r="X373" s="78"/>
    </row>
    <row r="377" spans="1:35" ht="18.75" x14ac:dyDescent="0.3">
      <c r="A377" s="8"/>
      <c r="B377" s="69" t="s">
        <v>67</v>
      </c>
      <c r="C377" s="9"/>
      <c r="D377" s="9"/>
      <c r="E377" s="10" t="s">
        <v>95</v>
      </c>
      <c r="F377" s="10"/>
      <c r="G377" s="10"/>
      <c r="H377" s="10"/>
      <c r="I377" s="10"/>
      <c r="J377" s="10"/>
      <c r="K377" s="10"/>
      <c r="L377" s="10"/>
      <c r="M377" s="11"/>
      <c r="N377" s="11"/>
      <c r="O377" s="11"/>
      <c r="P377" s="141"/>
      <c r="Q377" s="11"/>
      <c r="R377" s="12"/>
      <c r="S377" s="13"/>
      <c r="T377" s="13"/>
      <c r="U377" s="13"/>
      <c r="V377" s="13"/>
      <c r="W377" s="13"/>
      <c r="X377" s="13"/>
      <c r="Y377" s="13"/>
      <c r="Z377" s="12"/>
      <c r="AA377" s="12"/>
      <c r="AB377" s="12"/>
      <c r="AC377" s="12"/>
      <c r="AD377" s="12"/>
      <c r="AE377" s="12"/>
      <c r="AF377" s="12"/>
      <c r="AG377" s="12"/>
      <c r="AH377" s="11"/>
    </row>
    <row r="378" spans="1:35" ht="18.75" x14ac:dyDescent="0.3">
      <c r="A378" s="15"/>
      <c r="B378" s="16"/>
      <c r="C378" s="16"/>
      <c r="D378" s="16"/>
      <c r="E378" s="16"/>
      <c r="F378" s="16"/>
      <c r="G378" s="16"/>
      <c r="H378" s="16"/>
      <c r="I378" s="107" t="s">
        <v>67</v>
      </c>
      <c r="J378" s="16"/>
      <c r="K378" s="16"/>
      <c r="L378" s="17"/>
      <c r="M378" s="11" t="s">
        <v>52</v>
      </c>
      <c r="N378" s="11"/>
      <c r="O378" s="11"/>
      <c r="P378" s="141"/>
      <c r="Q378" s="11"/>
      <c r="R378" s="12"/>
      <c r="S378" s="13"/>
      <c r="T378" s="14" t="s">
        <v>53</v>
      </c>
      <c r="U378" s="13"/>
      <c r="V378" s="13"/>
      <c r="W378" s="13"/>
      <c r="X378" s="13"/>
      <c r="Y378" s="13"/>
      <c r="Z378" s="12"/>
      <c r="AA378" s="12"/>
      <c r="AB378" s="12"/>
      <c r="AC378" s="12"/>
      <c r="AD378" s="12"/>
      <c r="AE378" s="12"/>
      <c r="AF378" s="12"/>
      <c r="AG378" s="12"/>
      <c r="AH378" s="11"/>
    </row>
    <row r="379" spans="1:35" ht="21.75" customHeight="1" x14ac:dyDescent="0.25">
      <c r="A379" s="206" t="s">
        <v>1</v>
      </c>
      <c r="B379" s="206" t="s">
        <v>39</v>
      </c>
      <c r="C379" s="215" t="s">
        <v>2</v>
      </c>
      <c r="D379" s="216"/>
      <c r="E379" s="216"/>
      <c r="F379" s="216"/>
      <c r="G379" s="216"/>
      <c r="H379" s="217"/>
      <c r="I379" s="44" t="s">
        <v>51</v>
      </c>
      <c r="J379" s="44" t="s">
        <v>55</v>
      </c>
      <c r="K379" s="218" t="s">
        <v>46</v>
      </c>
      <c r="L379" s="211"/>
      <c r="M379" s="46" t="s">
        <v>47</v>
      </c>
      <c r="N379" s="46" t="s">
        <v>48</v>
      </c>
      <c r="O379" s="47" t="s">
        <v>49</v>
      </c>
      <c r="P379" s="219" t="s">
        <v>54</v>
      </c>
      <c r="Q379" s="212" t="s">
        <v>50</v>
      </c>
      <c r="R379" s="45" t="s">
        <v>51</v>
      </c>
      <c r="S379" s="48" t="s">
        <v>55</v>
      </c>
      <c r="T379" s="210" t="s">
        <v>46</v>
      </c>
      <c r="U379" s="211"/>
      <c r="V379" s="49" t="s">
        <v>47</v>
      </c>
      <c r="W379" s="49" t="s">
        <v>48</v>
      </c>
      <c r="X379" s="50" t="s">
        <v>49</v>
      </c>
      <c r="Y379" s="45"/>
      <c r="Z379" s="212" t="s">
        <v>42</v>
      </c>
      <c r="AA379" s="222" t="s">
        <v>3</v>
      </c>
      <c r="AB379" s="223"/>
      <c r="AC379" s="223"/>
      <c r="AD379" s="223"/>
      <c r="AE379" s="223"/>
      <c r="AF379" s="223"/>
      <c r="AG379" s="224"/>
      <c r="AH379" s="200" t="s">
        <v>44</v>
      </c>
      <c r="AI379" s="203" t="s">
        <v>43</v>
      </c>
    </row>
    <row r="380" spans="1:35" x14ac:dyDescent="0.25">
      <c r="A380" s="214"/>
      <c r="B380" s="214"/>
      <c r="C380" s="206" t="s">
        <v>4</v>
      </c>
      <c r="D380" s="206" t="s">
        <v>5</v>
      </c>
      <c r="E380" s="206" t="s">
        <v>6</v>
      </c>
      <c r="F380" s="206" t="s">
        <v>7</v>
      </c>
      <c r="G380" s="206" t="s">
        <v>8</v>
      </c>
      <c r="H380" s="206" t="s">
        <v>9</v>
      </c>
      <c r="I380" s="208"/>
      <c r="J380" s="208" t="s">
        <v>4</v>
      </c>
      <c r="K380" s="208" t="s">
        <v>5</v>
      </c>
      <c r="L380" s="208" t="s">
        <v>6</v>
      </c>
      <c r="M380" s="208" t="s">
        <v>7</v>
      </c>
      <c r="N380" s="208" t="s">
        <v>8</v>
      </c>
      <c r="O380" s="208" t="s">
        <v>9</v>
      </c>
      <c r="P380" s="220"/>
      <c r="Q380" s="212"/>
      <c r="R380" s="208"/>
      <c r="S380" s="208" t="s">
        <v>4</v>
      </c>
      <c r="T380" s="208" t="s">
        <v>5</v>
      </c>
      <c r="U380" s="208" t="s">
        <v>6</v>
      </c>
      <c r="V380" s="208" t="s">
        <v>7</v>
      </c>
      <c r="W380" s="208" t="s">
        <v>8</v>
      </c>
      <c r="X380" s="208" t="s">
        <v>9</v>
      </c>
      <c r="Y380" s="208"/>
      <c r="Z380" s="212"/>
      <c r="AA380" s="213" t="s">
        <v>4</v>
      </c>
      <c r="AB380" s="213" t="s">
        <v>5</v>
      </c>
      <c r="AC380" s="213" t="s">
        <v>6</v>
      </c>
      <c r="AD380" s="213" t="s">
        <v>7</v>
      </c>
      <c r="AE380" s="213" t="s">
        <v>8</v>
      </c>
      <c r="AF380" s="213" t="s">
        <v>9</v>
      </c>
      <c r="AG380" s="213" t="s">
        <v>10</v>
      </c>
      <c r="AH380" s="201"/>
      <c r="AI380" s="204"/>
    </row>
    <row r="381" spans="1:35" ht="30.75" customHeight="1" x14ac:dyDescent="0.25">
      <c r="A381" s="207"/>
      <c r="B381" s="207"/>
      <c r="C381" s="207"/>
      <c r="D381" s="207"/>
      <c r="E381" s="207"/>
      <c r="F381" s="207"/>
      <c r="G381" s="207"/>
      <c r="H381" s="207"/>
      <c r="I381" s="209"/>
      <c r="J381" s="209"/>
      <c r="K381" s="209"/>
      <c r="L381" s="209"/>
      <c r="M381" s="209"/>
      <c r="N381" s="209"/>
      <c r="O381" s="209"/>
      <c r="P381" s="221"/>
      <c r="Q381" s="212"/>
      <c r="R381" s="209"/>
      <c r="S381" s="209"/>
      <c r="T381" s="209"/>
      <c r="U381" s="209"/>
      <c r="V381" s="209"/>
      <c r="W381" s="209"/>
      <c r="X381" s="209"/>
      <c r="Y381" s="209"/>
      <c r="Z381" s="212"/>
      <c r="AA381" s="213"/>
      <c r="AB381" s="213"/>
      <c r="AC381" s="213"/>
      <c r="AD381" s="213"/>
      <c r="AE381" s="213"/>
      <c r="AF381" s="213"/>
      <c r="AG381" s="213"/>
      <c r="AH381" s="201"/>
      <c r="AI381" s="204"/>
    </row>
    <row r="382" spans="1:35" x14ac:dyDescent="0.25">
      <c r="A382" s="19" t="s">
        <v>11</v>
      </c>
      <c r="B382" s="19">
        <v>2</v>
      </c>
      <c r="C382" s="20">
        <v>3</v>
      </c>
      <c r="D382" s="21" t="s">
        <v>12</v>
      </c>
      <c r="E382" s="21" t="s">
        <v>13</v>
      </c>
      <c r="F382" s="21" t="s">
        <v>14</v>
      </c>
      <c r="G382" s="21" t="s">
        <v>15</v>
      </c>
      <c r="H382" s="21" t="s">
        <v>16</v>
      </c>
      <c r="I382" s="22" t="s">
        <v>17</v>
      </c>
      <c r="J382" s="22" t="s">
        <v>18</v>
      </c>
      <c r="K382" s="22" t="s">
        <v>19</v>
      </c>
      <c r="L382" s="22" t="s">
        <v>20</v>
      </c>
      <c r="M382" s="22" t="s">
        <v>21</v>
      </c>
      <c r="N382" s="22" t="s">
        <v>22</v>
      </c>
      <c r="O382" s="22" t="s">
        <v>23</v>
      </c>
      <c r="P382" s="142" t="s">
        <v>24</v>
      </c>
      <c r="Q382" s="23" t="s">
        <v>25</v>
      </c>
      <c r="R382" s="22" t="s">
        <v>26</v>
      </c>
      <c r="S382" s="22" t="s">
        <v>27</v>
      </c>
      <c r="T382" s="22" t="s">
        <v>28</v>
      </c>
      <c r="U382" s="22" t="s">
        <v>29</v>
      </c>
      <c r="V382" s="22" t="s">
        <v>30</v>
      </c>
      <c r="W382" s="22" t="s">
        <v>31</v>
      </c>
      <c r="X382" s="22" t="s">
        <v>32</v>
      </c>
      <c r="Y382" s="22" t="s">
        <v>33</v>
      </c>
      <c r="Z382" s="23" t="s">
        <v>34</v>
      </c>
      <c r="AA382" s="66">
        <v>36</v>
      </c>
      <c r="AB382" s="66">
        <v>37</v>
      </c>
      <c r="AC382" s="66">
        <v>38</v>
      </c>
      <c r="AD382" s="66">
        <v>39</v>
      </c>
      <c r="AE382" s="66">
        <v>40</v>
      </c>
      <c r="AF382" s="66">
        <v>41</v>
      </c>
      <c r="AG382" s="66">
        <v>42</v>
      </c>
      <c r="AH382" s="202"/>
      <c r="AI382" s="205"/>
    </row>
    <row r="383" spans="1:35" x14ac:dyDescent="0.25">
      <c r="A383" s="6" t="s">
        <v>35</v>
      </c>
      <c r="B383" s="37"/>
      <c r="C383" s="7"/>
      <c r="D383" s="24"/>
      <c r="E383" s="24"/>
      <c r="F383" s="24"/>
      <c r="G383" s="25"/>
      <c r="H383" s="25"/>
      <c r="I383" s="26"/>
      <c r="J383" s="26"/>
      <c r="K383" s="26"/>
      <c r="L383" s="26"/>
      <c r="M383" s="26"/>
      <c r="N383" s="26"/>
      <c r="O383" s="27"/>
      <c r="P383" s="143"/>
      <c r="Q383" s="28"/>
      <c r="R383" s="26"/>
      <c r="S383" s="26"/>
      <c r="T383" s="26"/>
      <c r="U383" s="26"/>
      <c r="V383" s="26"/>
      <c r="W383" s="26"/>
      <c r="X383" s="27"/>
      <c r="Y383" s="27"/>
      <c r="Z383" s="28"/>
      <c r="AA383" s="29"/>
      <c r="AB383" s="29"/>
      <c r="AC383" s="29"/>
      <c r="AD383" s="29"/>
      <c r="AE383" s="29"/>
      <c r="AF383" s="29"/>
      <c r="AG383" s="29"/>
      <c r="AH383" s="30"/>
      <c r="AI383" s="36"/>
    </row>
    <row r="384" spans="1:35" x14ac:dyDescent="0.25">
      <c r="A384" s="31">
        <v>1</v>
      </c>
      <c r="B384" s="75">
        <v>9597.4</v>
      </c>
      <c r="C384" s="33">
        <v>2.39</v>
      </c>
      <c r="D384" s="33">
        <v>10.3</v>
      </c>
      <c r="E384" s="33">
        <v>3.25</v>
      </c>
      <c r="F384" s="35">
        <v>0.77</v>
      </c>
      <c r="G384" s="35">
        <v>1.33</v>
      </c>
      <c r="H384" s="35"/>
      <c r="I384" s="51">
        <v>185998</v>
      </c>
      <c r="J384" s="41">
        <f t="shared" ref="J384:J389" si="417">I384-K384-L384-M384-N384</f>
        <v>35798.712</v>
      </c>
      <c r="K384" s="41">
        <f>B384*D384</f>
        <v>98853.22</v>
      </c>
      <c r="L384" s="41">
        <f>E384*B384</f>
        <v>31191.55</v>
      </c>
      <c r="M384" s="41">
        <f>F384*B384</f>
        <v>7389.9979999999996</v>
      </c>
      <c r="N384" s="108">
        <v>12764.52</v>
      </c>
      <c r="O384" s="41"/>
      <c r="P384" s="144">
        <f>R384/I384</f>
        <v>1.0024738438047722</v>
      </c>
      <c r="Q384" s="40">
        <f t="shared" ref="Q384:Q449" si="418">I384</f>
        <v>185998</v>
      </c>
      <c r="R384" s="51">
        <v>186458.13</v>
      </c>
      <c r="S384" s="41">
        <f>R384-T384-U384-V384-W384-X384</f>
        <v>35732.109850622895</v>
      </c>
      <c r="T384" s="41">
        <f>P384*K384</f>
        <v>99097.767425878788</v>
      </c>
      <c r="U384" s="41">
        <f>L384*P384</f>
        <v>31268.713022728742</v>
      </c>
      <c r="V384" s="41">
        <f t="shared" ref="V384:V395" si="419">P384*M384</f>
        <v>7408.279700769579</v>
      </c>
      <c r="W384" s="108">
        <v>12951.26</v>
      </c>
      <c r="X384" s="51"/>
      <c r="Y384" s="41"/>
      <c r="Z384" s="40">
        <f>SUM(S384:Y384)</f>
        <v>186458.13</v>
      </c>
      <c r="AA384" s="54">
        <f t="shared" ref="AA384:AA395" si="420">Z384-AF384-AE384-AD384-AC384-AB384</f>
        <v>35750.391551392473</v>
      </c>
      <c r="AB384" s="54">
        <f t="shared" ref="AB384:AB395" si="421">T384</f>
        <v>99097.767425878788</v>
      </c>
      <c r="AC384" s="54">
        <f t="shared" ref="AC384:AC395" si="422">U384</f>
        <v>31268.713022728742</v>
      </c>
      <c r="AD384" s="54">
        <f t="shared" ref="AD384:AD395" si="423">M384</f>
        <v>7389.9979999999996</v>
      </c>
      <c r="AE384" s="108">
        <f>W384</f>
        <v>12951.26</v>
      </c>
      <c r="AF384" s="54">
        <f t="shared" ref="AF384:AF395" si="424">X384</f>
        <v>0</v>
      </c>
      <c r="AG384" s="54"/>
      <c r="AH384" s="42">
        <f t="shared" ref="AH384:AH395" si="425">SUM(AA384:AG384)</f>
        <v>186458.13</v>
      </c>
      <c r="AI384" s="56">
        <f t="shared" ref="AI384:AI395" si="426">I384-Z384</f>
        <v>-460.13000000000466</v>
      </c>
    </row>
    <row r="385" spans="1:35" x14ac:dyDescent="0.25">
      <c r="A385" s="31">
        <v>2</v>
      </c>
      <c r="B385" s="75">
        <v>7617.2</v>
      </c>
      <c r="C385" s="33">
        <v>2.35</v>
      </c>
      <c r="D385" s="33">
        <v>9.4600000000000009</v>
      </c>
      <c r="E385" s="33">
        <v>3.58</v>
      </c>
      <c r="F385" s="35">
        <v>0.77</v>
      </c>
      <c r="G385" s="35">
        <v>1.33</v>
      </c>
      <c r="H385" s="35"/>
      <c r="I385" s="51">
        <v>141070.63</v>
      </c>
      <c r="J385" s="41">
        <f t="shared" si="417"/>
        <v>25746.168000000005</v>
      </c>
      <c r="K385" s="41">
        <f t="shared" ref="K385:K395" si="427">B385*D385</f>
        <v>72058.712</v>
      </c>
      <c r="L385" s="41">
        <f t="shared" ref="L385:L395" si="428">E385*B385</f>
        <v>27269.576000000001</v>
      </c>
      <c r="M385" s="41">
        <f t="shared" ref="M385:M395" si="429">F385*B385</f>
        <v>5865.2439999999997</v>
      </c>
      <c r="N385" s="108">
        <v>10130.93</v>
      </c>
      <c r="O385" s="41"/>
      <c r="P385" s="144">
        <f t="shared" ref="P385:P448" si="430">R385/I385</f>
        <v>0.92863418842036782</v>
      </c>
      <c r="Q385" s="40">
        <f t="shared" si="418"/>
        <v>141070.63</v>
      </c>
      <c r="R385" s="51">
        <v>131003.01</v>
      </c>
      <c r="S385" s="41">
        <f t="shared" ref="S385:S395" si="431">R385-T385-U385-V385-W385-X385</f>
        <v>23878.399784108002</v>
      </c>
      <c r="T385" s="41">
        <f t="shared" ref="T385:T395" si="432">P385*K385</f>
        <v>66916.183536737022</v>
      </c>
      <c r="U385" s="41">
        <f t="shared" ref="U385:U395" si="433">L385*P385</f>
        <v>25323.46057732754</v>
      </c>
      <c r="V385" s="41">
        <f t="shared" si="419"/>
        <v>5446.6661018274317</v>
      </c>
      <c r="W385" s="108">
        <v>9438.2999999999993</v>
      </c>
      <c r="X385" s="51"/>
      <c r="Y385" s="41"/>
      <c r="Z385" s="40">
        <f t="shared" ref="Z385:Z395" si="434">SUM(S385:Y385)</f>
        <v>131003.01</v>
      </c>
      <c r="AA385" s="54">
        <f t="shared" si="420"/>
        <v>23459.821885935424</v>
      </c>
      <c r="AB385" s="54">
        <f t="shared" si="421"/>
        <v>66916.183536737022</v>
      </c>
      <c r="AC385" s="54">
        <f t="shared" si="422"/>
        <v>25323.46057732754</v>
      </c>
      <c r="AD385" s="54">
        <f t="shared" si="423"/>
        <v>5865.2439999999997</v>
      </c>
      <c r="AE385" s="108">
        <f t="shared" ref="AE385:AE395" si="435">W385</f>
        <v>9438.2999999999993</v>
      </c>
      <c r="AF385" s="54">
        <f t="shared" si="424"/>
        <v>0</v>
      </c>
      <c r="AG385" s="54"/>
      <c r="AH385" s="42">
        <f t="shared" si="425"/>
        <v>131003.01</v>
      </c>
      <c r="AI385" s="56">
        <f t="shared" si="426"/>
        <v>10067.62000000001</v>
      </c>
    </row>
    <row r="386" spans="1:35" x14ac:dyDescent="0.25">
      <c r="A386" s="31">
        <v>5</v>
      </c>
      <c r="B386" s="75">
        <v>7603.1</v>
      </c>
      <c r="C386" s="33">
        <v>2.37</v>
      </c>
      <c r="D386" s="33">
        <v>10.16</v>
      </c>
      <c r="E386" s="33">
        <v>3.02</v>
      </c>
      <c r="F386" s="35">
        <v>0.77</v>
      </c>
      <c r="G386" s="35">
        <v>1.33</v>
      </c>
      <c r="H386" s="35"/>
      <c r="I386" s="51">
        <v>141418.45000000001</v>
      </c>
      <c r="J386" s="41">
        <f t="shared" si="417"/>
        <v>25242.945000000007</v>
      </c>
      <c r="K386" s="41">
        <f t="shared" si="427"/>
        <v>77247.495999999999</v>
      </c>
      <c r="L386" s="41">
        <f t="shared" si="428"/>
        <v>22961.362000000001</v>
      </c>
      <c r="M386" s="41">
        <f t="shared" si="429"/>
        <v>5854.3870000000006</v>
      </c>
      <c r="N386" s="108">
        <v>10112.26</v>
      </c>
      <c r="O386" s="41"/>
      <c r="P386" s="144">
        <f t="shared" si="430"/>
        <v>1.1945772987895142</v>
      </c>
      <c r="Q386" s="40">
        <f t="shared" si="418"/>
        <v>141418.45000000001</v>
      </c>
      <c r="R386" s="51">
        <v>168935.27</v>
      </c>
      <c r="S386" s="41">
        <f t="shared" si="431"/>
        <v>30024.495287049533</v>
      </c>
      <c r="T386" s="41">
        <f t="shared" si="432"/>
        <v>92278.105109933807</v>
      </c>
      <c r="U386" s="41">
        <f t="shared" si="433"/>
        <v>27429.121794488201</v>
      </c>
      <c r="V386" s="41">
        <f t="shared" si="419"/>
        <v>6993.5178085284488</v>
      </c>
      <c r="W386" s="108">
        <v>12210.03</v>
      </c>
      <c r="X386" s="51"/>
      <c r="Y386" s="41"/>
      <c r="Z386" s="40">
        <f t="shared" si="434"/>
        <v>168935.27</v>
      </c>
      <c r="AA386" s="54">
        <f t="shared" si="420"/>
        <v>31163.626095578002</v>
      </c>
      <c r="AB386" s="54">
        <f t="shared" si="421"/>
        <v>92278.105109933807</v>
      </c>
      <c r="AC386" s="54">
        <f t="shared" si="422"/>
        <v>27429.121794488201</v>
      </c>
      <c r="AD386" s="54">
        <f t="shared" si="423"/>
        <v>5854.3870000000006</v>
      </c>
      <c r="AE386" s="108">
        <f t="shared" si="435"/>
        <v>12210.03</v>
      </c>
      <c r="AF386" s="54">
        <f t="shared" si="424"/>
        <v>0</v>
      </c>
      <c r="AG386" s="54"/>
      <c r="AH386" s="42">
        <f t="shared" si="425"/>
        <v>168935.27</v>
      </c>
      <c r="AI386" s="56">
        <f t="shared" si="426"/>
        <v>-27516.819999999978</v>
      </c>
    </row>
    <row r="387" spans="1:35" x14ac:dyDescent="0.25">
      <c r="A387" s="31">
        <v>7</v>
      </c>
      <c r="B387" s="75">
        <v>9017.7999999999993</v>
      </c>
      <c r="C387" s="33">
        <v>2.37</v>
      </c>
      <c r="D387" s="33">
        <v>10.54</v>
      </c>
      <c r="E387" s="33">
        <v>2.89</v>
      </c>
      <c r="F387" s="35">
        <v>0.77</v>
      </c>
      <c r="G387" s="35">
        <v>1.33</v>
      </c>
      <c r="H387" s="35"/>
      <c r="I387" s="51">
        <v>170256.17</v>
      </c>
      <c r="J387" s="41">
        <f t="shared" si="417"/>
        <v>30209.66000000004</v>
      </c>
      <c r="K387" s="41">
        <f t="shared" si="427"/>
        <v>95047.611999999979</v>
      </c>
      <c r="L387" s="41">
        <f t="shared" si="428"/>
        <v>26061.441999999999</v>
      </c>
      <c r="M387" s="41">
        <f t="shared" si="429"/>
        <v>6943.7059999999992</v>
      </c>
      <c r="N387" s="108">
        <v>11993.75</v>
      </c>
      <c r="O387" s="41"/>
      <c r="P387" s="144">
        <f t="shared" si="430"/>
        <v>1.0589913422814574</v>
      </c>
      <c r="Q387" s="40">
        <f t="shared" si="418"/>
        <v>170256.17</v>
      </c>
      <c r="R387" s="51">
        <v>180299.81</v>
      </c>
      <c r="S387" s="41">
        <f t="shared" si="431"/>
        <v>31916.615804754707</v>
      </c>
      <c r="T387" s="41">
        <f t="shared" si="432"/>
        <v>100654.59821252714</v>
      </c>
      <c r="U387" s="41">
        <f t="shared" si="433"/>
        <v>27598.841445370348</v>
      </c>
      <c r="V387" s="41">
        <f t="shared" si="419"/>
        <v>7353.3245373478085</v>
      </c>
      <c r="W387" s="108">
        <v>12776.43</v>
      </c>
      <c r="X387" s="51"/>
      <c r="Y387" s="41"/>
      <c r="Z387" s="40">
        <f t="shared" si="434"/>
        <v>180299.80999999997</v>
      </c>
      <c r="AA387" s="54">
        <f t="shared" si="420"/>
        <v>32326.234342102485</v>
      </c>
      <c r="AB387" s="54">
        <f t="shared" si="421"/>
        <v>100654.59821252714</v>
      </c>
      <c r="AC387" s="54">
        <f t="shared" si="422"/>
        <v>27598.841445370348</v>
      </c>
      <c r="AD387" s="54">
        <f t="shared" si="423"/>
        <v>6943.7059999999992</v>
      </c>
      <c r="AE387" s="108">
        <f t="shared" si="435"/>
        <v>12776.43</v>
      </c>
      <c r="AF387" s="54">
        <f t="shared" si="424"/>
        <v>0</v>
      </c>
      <c r="AG387" s="54"/>
      <c r="AH387" s="42">
        <f t="shared" si="425"/>
        <v>180299.80999999997</v>
      </c>
      <c r="AI387" s="56">
        <f t="shared" si="426"/>
        <v>-10043.639999999956</v>
      </c>
    </row>
    <row r="388" spans="1:35" x14ac:dyDescent="0.25">
      <c r="A388" s="31" t="s">
        <v>36</v>
      </c>
      <c r="B388" s="75">
        <v>2970.7</v>
      </c>
      <c r="C388" s="33">
        <v>2.35</v>
      </c>
      <c r="D388" s="33">
        <v>10.24</v>
      </c>
      <c r="E388" s="33">
        <v>2.94</v>
      </c>
      <c r="F388" s="35">
        <v>0.77</v>
      </c>
      <c r="G388" s="35">
        <v>1.33</v>
      </c>
      <c r="H388" s="35"/>
      <c r="I388" s="51">
        <v>54482.92</v>
      </c>
      <c r="J388" s="41">
        <f t="shared" si="417"/>
        <v>9090.5950000000012</v>
      </c>
      <c r="K388" s="41">
        <f t="shared" si="427"/>
        <v>30419.967999999997</v>
      </c>
      <c r="L388" s="41">
        <f t="shared" si="428"/>
        <v>8733.8580000000002</v>
      </c>
      <c r="M388" s="41">
        <f t="shared" si="429"/>
        <v>2287.4389999999999</v>
      </c>
      <c r="N388" s="108">
        <v>3951.06</v>
      </c>
      <c r="O388" s="41"/>
      <c r="P388" s="144">
        <f t="shared" si="430"/>
        <v>0.87289135751167524</v>
      </c>
      <c r="Q388" s="40">
        <f t="shared" si="418"/>
        <v>54482.92</v>
      </c>
      <c r="R388" s="51">
        <v>47557.67</v>
      </c>
      <c r="S388" s="41">
        <f t="shared" si="431"/>
        <v>7931.7879371489289</v>
      </c>
      <c r="T388" s="41">
        <f t="shared" si="432"/>
        <v>26553.327162981717</v>
      </c>
      <c r="U388" s="41">
        <f t="shared" si="433"/>
        <v>7623.709165934205</v>
      </c>
      <c r="V388" s="41">
        <f t="shared" si="419"/>
        <v>1996.6857339351488</v>
      </c>
      <c r="W388" s="108">
        <v>3452.16</v>
      </c>
      <c r="X388" s="51"/>
      <c r="Y388" s="41"/>
      <c r="Z388" s="40">
        <f t="shared" si="434"/>
        <v>47557.67</v>
      </c>
      <c r="AA388" s="54">
        <f t="shared" si="420"/>
        <v>7641.0346710840749</v>
      </c>
      <c r="AB388" s="54">
        <f t="shared" si="421"/>
        <v>26553.327162981717</v>
      </c>
      <c r="AC388" s="54">
        <f t="shared" si="422"/>
        <v>7623.709165934205</v>
      </c>
      <c r="AD388" s="54">
        <f t="shared" si="423"/>
        <v>2287.4389999999999</v>
      </c>
      <c r="AE388" s="108">
        <f t="shared" si="435"/>
        <v>3452.16</v>
      </c>
      <c r="AF388" s="54">
        <f t="shared" si="424"/>
        <v>0</v>
      </c>
      <c r="AG388" s="54"/>
      <c r="AH388" s="42">
        <f t="shared" si="425"/>
        <v>47557.67</v>
      </c>
      <c r="AI388" s="56">
        <f t="shared" si="426"/>
        <v>6925.25</v>
      </c>
    </row>
    <row r="389" spans="1:35" x14ac:dyDescent="0.25">
      <c r="A389" s="31">
        <v>8</v>
      </c>
      <c r="B389" s="75">
        <v>11006.5</v>
      </c>
      <c r="C389" s="33">
        <v>2.36</v>
      </c>
      <c r="D389" s="33">
        <v>10.4</v>
      </c>
      <c r="E389" s="33">
        <v>2.6</v>
      </c>
      <c r="F389" s="35">
        <v>0.77</v>
      </c>
      <c r="G389" s="35">
        <v>1.33</v>
      </c>
      <c r="H389" s="35"/>
      <c r="I389" s="51">
        <v>203840.66</v>
      </c>
      <c r="J389" s="41">
        <f t="shared" si="417"/>
        <v>37642.464999999997</v>
      </c>
      <c r="K389" s="41">
        <f t="shared" si="427"/>
        <v>114467.6</v>
      </c>
      <c r="L389" s="41">
        <f t="shared" si="428"/>
        <v>28616.9</v>
      </c>
      <c r="M389" s="41">
        <f t="shared" si="429"/>
        <v>8475.005000000001</v>
      </c>
      <c r="N389" s="108">
        <v>14638.69</v>
      </c>
      <c r="O389" s="41"/>
      <c r="P389" s="144">
        <f t="shared" si="430"/>
        <v>0.98710738083363736</v>
      </c>
      <c r="Q389" s="40">
        <f t="shared" si="418"/>
        <v>203840.66</v>
      </c>
      <c r="R389" s="51">
        <v>201212.62</v>
      </c>
      <c r="S389" s="41">
        <f t="shared" si="431"/>
        <v>37282.853979007428</v>
      </c>
      <c r="T389" s="41">
        <f t="shared" si="432"/>
        <v>112991.81282631247</v>
      </c>
      <c r="U389" s="41">
        <f t="shared" si="433"/>
        <v>28247.953206578117</v>
      </c>
      <c r="V389" s="41">
        <f t="shared" si="419"/>
        <v>8365.739988101981</v>
      </c>
      <c r="W389" s="108">
        <v>14324.26</v>
      </c>
      <c r="X389" s="51"/>
      <c r="Y389" s="41"/>
      <c r="Z389" s="40">
        <f t="shared" si="434"/>
        <v>201212.62</v>
      </c>
      <c r="AA389" s="54">
        <f t="shared" si="420"/>
        <v>37173.58896710939</v>
      </c>
      <c r="AB389" s="54">
        <f t="shared" si="421"/>
        <v>112991.81282631247</v>
      </c>
      <c r="AC389" s="54">
        <f t="shared" si="422"/>
        <v>28247.953206578117</v>
      </c>
      <c r="AD389" s="54">
        <f t="shared" si="423"/>
        <v>8475.005000000001</v>
      </c>
      <c r="AE389" s="108">
        <f t="shared" si="435"/>
        <v>14324.26</v>
      </c>
      <c r="AF389" s="54">
        <f t="shared" si="424"/>
        <v>0</v>
      </c>
      <c r="AG389" s="54"/>
      <c r="AH389" s="42">
        <f t="shared" si="425"/>
        <v>201212.62</v>
      </c>
      <c r="AI389" s="56">
        <f t="shared" si="426"/>
        <v>2628.0400000000081</v>
      </c>
    </row>
    <row r="390" spans="1:35" x14ac:dyDescent="0.25">
      <c r="A390" s="31">
        <v>9</v>
      </c>
      <c r="B390" s="75">
        <v>4225.3999999999996</v>
      </c>
      <c r="C390" s="33">
        <v>2.64</v>
      </c>
      <c r="D390" s="33">
        <v>9.84</v>
      </c>
      <c r="E390" s="33">
        <v>3.68</v>
      </c>
      <c r="F390" s="35">
        <v>0.77</v>
      </c>
      <c r="G390" s="35">
        <v>1.33</v>
      </c>
      <c r="H390" s="35">
        <v>5.8</v>
      </c>
      <c r="I390" s="51">
        <v>108384.82</v>
      </c>
      <c r="J390" s="41">
        <f>I390-K390-L390-M390-N390-O390</f>
        <v>17891.444000000021</v>
      </c>
      <c r="K390" s="41">
        <f t="shared" si="427"/>
        <v>41577.935999999994</v>
      </c>
      <c r="L390" s="41">
        <f t="shared" si="428"/>
        <v>15549.472</v>
      </c>
      <c r="M390" s="41">
        <f t="shared" si="429"/>
        <v>3253.558</v>
      </c>
      <c r="N390" s="108">
        <v>5619.85</v>
      </c>
      <c r="O390" s="108">
        <v>24492.560000000001</v>
      </c>
      <c r="P390" s="144">
        <f t="shared" si="430"/>
        <v>1.0027660700086967</v>
      </c>
      <c r="Q390" s="40">
        <f t="shared" si="418"/>
        <v>108384.82</v>
      </c>
      <c r="R390" s="51">
        <v>108684.62</v>
      </c>
      <c r="S390" s="41">
        <f t="shared" si="431"/>
        <v>18892.576020851266</v>
      </c>
      <c r="T390" s="41">
        <f t="shared" si="432"/>
        <v>41692.943481793103</v>
      </c>
      <c r="U390" s="41">
        <f t="shared" si="433"/>
        <v>15592.482928150268</v>
      </c>
      <c r="V390" s="41">
        <f t="shared" si="419"/>
        <v>3262.5575692053549</v>
      </c>
      <c r="W390" s="108">
        <v>5606.59</v>
      </c>
      <c r="X390" s="51">
        <v>23637.47</v>
      </c>
      <c r="Y390" s="41"/>
      <c r="Z390" s="40">
        <f t="shared" si="434"/>
        <v>108684.62</v>
      </c>
      <c r="AA390" s="54">
        <f t="shared" si="420"/>
        <v>18901.575590056622</v>
      </c>
      <c r="AB390" s="54">
        <f t="shared" si="421"/>
        <v>41692.943481793103</v>
      </c>
      <c r="AC390" s="54">
        <f t="shared" si="422"/>
        <v>15592.482928150268</v>
      </c>
      <c r="AD390" s="54">
        <f t="shared" si="423"/>
        <v>3253.558</v>
      </c>
      <c r="AE390" s="108">
        <f t="shared" si="435"/>
        <v>5606.59</v>
      </c>
      <c r="AF390" s="54">
        <v>23637.47</v>
      </c>
      <c r="AG390" s="54"/>
      <c r="AH390" s="42">
        <f t="shared" si="425"/>
        <v>108684.62</v>
      </c>
      <c r="AI390" s="56">
        <f t="shared" si="426"/>
        <v>-299.79999999998836</v>
      </c>
    </row>
    <row r="391" spans="1:35" x14ac:dyDescent="0.25">
      <c r="A391" s="31">
        <v>10</v>
      </c>
      <c r="B391" s="75">
        <v>4147.5</v>
      </c>
      <c r="C391" s="33">
        <v>2.72</v>
      </c>
      <c r="D391" s="33">
        <v>11.17</v>
      </c>
      <c r="E391" s="33">
        <v>4.09</v>
      </c>
      <c r="F391" s="35">
        <v>0.77</v>
      </c>
      <c r="G391" s="35">
        <v>1.33</v>
      </c>
      <c r="H391" s="35">
        <v>5.8</v>
      </c>
      <c r="I391" s="51">
        <v>114831.43</v>
      </c>
      <c r="J391" s="41">
        <f>I391-K391-L391-M391-N391-O391</f>
        <v>18796.025000000001</v>
      </c>
      <c r="K391" s="41">
        <f t="shared" si="427"/>
        <v>46327.574999999997</v>
      </c>
      <c r="L391" s="41">
        <f t="shared" si="428"/>
        <v>16963.274999999998</v>
      </c>
      <c r="M391" s="41">
        <f t="shared" si="429"/>
        <v>3193.5750000000003</v>
      </c>
      <c r="N391" s="108">
        <v>5516.3</v>
      </c>
      <c r="O391" s="108">
        <v>24034.68</v>
      </c>
      <c r="P391" s="144">
        <f t="shared" si="430"/>
        <v>0.94078389514090355</v>
      </c>
      <c r="Q391" s="40">
        <f t="shared" si="418"/>
        <v>114831.43</v>
      </c>
      <c r="R391" s="51">
        <v>108031.56</v>
      </c>
      <c r="S391" s="41">
        <f t="shared" si="431"/>
        <v>18517.283682296737</v>
      </c>
      <c r="T391" s="41">
        <f t="shared" si="432"/>
        <v>43584.236460932341</v>
      </c>
      <c r="U391" s="41">
        <f t="shared" si="433"/>
        <v>15958.775928846309</v>
      </c>
      <c r="V391" s="41">
        <f t="shared" si="419"/>
        <v>3004.4639279246112</v>
      </c>
      <c r="W391" s="108">
        <v>5233.7700000000004</v>
      </c>
      <c r="X391" s="51">
        <v>21733.03</v>
      </c>
      <c r="Y391" s="41"/>
      <c r="Z391" s="40">
        <f t="shared" si="434"/>
        <v>108031.56000000001</v>
      </c>
      <c r="AA391" s="54">
        <f t="shared" si="420"/>
        <v>18328.172610221358</v>
      </c>
      <c r="AB391" s="54">
        <f t="shared" si="421"/>
        <v>43584.236460932341</v>
      </c>
      <c r="AC391" s="54">
        <f t="shared" si="422"/>
        <v>15958.775928846309</v>
      </c>
      <c r="AD391" s="54">
        <f t="shared" si="423"/>
        <v>3193.5750000000003</v>
      </c>
      <c r="AE391" s="108">
        <f t="shared" si="435"/>
        <v>5233.7700000000004</v>
      </c>
      <c r="AF391" s="54">
        <v>21733.03</v>
      </c>
      <c r="AG391" s="54"/>
      <c r="AH391" s="42">
        <f t="shared" si="425"/>
        <v>108031.56000000001</v>
      </c>
      <c r="AI391" s="56">
        <f t="shared" si="426"/>
        <v>6799.8699999999808</v>
      </c>
    </row>
    <row r="392" spans="1:35" x14ac:dyDescent="0.25">
      <c r="A392" s="31">
        <v>11</v>
      </c>
      <c r="B392" s="75">
        <v>4203.1000000000004</v>
      </c>
      <c r="C392" s="33">
        <v>2.69</v>
      </c>
      <c r="D392" s="33">
        <v>10.81</v>
      </c>
      <c r="E392" s="33">
        <v>3.8</v>
      </c>
      <c r="F392" s="35">
        <v>0.77</v>
      </c>
      <c r="G392" s="35">
        <v>1.33</v>
      </c>
      <c r="H392" s="35">
        <v>5.8</v>
      </c>
      <c r="I392" s="51">
        <v>113218.07</v>
      </c>
      <c r="J392" s="41">
        <f>I392-K392-L392-M392-N392-O392</f>
        <v>18658.812000000009</v>
      </c>
      <c r="K392" s="41">
        <f t="shared" si="427"/>
        <v>45435.511000000006</v>
      </c>
      <c r="L392" s="41">
        <f t="shared" si="428"/>
        <v>15971.78</v>
      </c>
      <c r="M392" s="41">
        <f t="shared" si="429"/>
        <v>3236.3870000000002</v>
      </c>
      <c r="N392" s="108">
        <v>5590.35</v>
      </c>
      <c r="O392" s="108">
        <v>24325.23</v>
      </c>
      <c r="P392" s="144">
        <f t="shared" si="430"/>
        <v>0.86991634815891128</v>
      </c>
      <c r="Q392" s="40">
        <f t="shared" si="418"/>
        <v>113218.07</v>
      </c>
      <c r="R392" s="51">
        <v>98490.25</v>
      </c>
      <c r="S392" s="41">
        <f t="shared" si="431"/>
        <v>16868.627702679441</v>
      </c>
      <c r="T392" s="41">
        <f t="shared" si="432"/>
        <v>39525.093805854049</v>
      </c>
      <c r="U392" s="41">
        <f t="shared" si="433"/>
        <v>13894.112531197537</v>
      </c>
      <c r="V392" s="41">
        <f t="shared" si="419"/>
        <v>2815.3859602689745</v>
      </c>
      <c r="W392" s="108">
        <v>4826.6000000000004</v>
      </c>
      <c r="X392" s="51">
        <v>20560.43</v>
      </c>
      <c r="Y392" s="41"/>
      <c r="Z392" s="40">
        <f t="shared" si="434"/>
        <v>98490.25</v>
      </c>
      <c r="AA392" s="54">
        <f t="shared" si="420"/>
        <v>16447.626662948416</v>
      </c>
      <c r="AB392" s="54">
        <f t="shared" si="421"/>
        <v>39525.093805854049</v>
      </c>
      <c r="AC392" s="54">
        <f t="shared" si="422"/>
        <v>13894.112531197537</v>
      </c>
      <c r="AD392" s="54">
        <f t="shared" si="423"/>
        <v>3236.3870000000002</v>
      </c>
      <c r="AE392" s="108">
        <f t="shared" si="435"/>
        <v>4826.6000000000004</v>
      </c>
      <c r="AF392" s="54">
        <v>20560.43</v>
      </c>
      <c r="AG392" s="54"/>
      <c r="AH392" s="42">
        <f t="shared" si="425"/>
        <v>98490.25</v>
      </c>
      <c r="AI392" s="56">
        <f t="shared" si="426"/>
        <v>14727.820000000007</v>
      </c>
    </row>
    <row r="393" spans="1:35" x14ac:dyDescent="0.25">
      <c r="A393" s="31">
        <v>12</v>
      </c>
      <c r="B393" s="75">
        <v>8010.6</v>
      </c>
      <c r="C393" s="33">
        <v>2.35</v>
      </c>
      <c r="D393" s="33">
        <v>9.5299999999999994</v>
      </c>
      <c r="E393" s="33">
        <v>3.36</v>
      </c>
      <c r="F393" s="35">
        <v>0.77</v>
      </c>
      <c r="G393" s="35">
        <v>1.33</v>
      </c>
      <c r="H393" s="35"/>
      <c r="I393" s="51">
        <v>146274.29999999999</v>
      </c>
      <c r="J393" s="41">
        <f>I393-K393-L393-M393-N393</f>
        <v>26195.293999999987</v>
      </c>
      <c r="K393" s="41">
        <f t="shared" si="427"/>
        <v>76341.017999999996</v>
      </c>
      <c r="L393" s="41">
        <f t="shared" si="428"/>
        <v>26915.616000000002</v>
      </c>
      <c r="M393" s="41">
        <f t="shared" si="429"/>
        <v>6168.1620000000003</v>
      </c>
      <c r="N393" s="108">
        <v>10654.21</v>
      </c>
      <c r="O393" s="41"/>
      <c r="P393" s="144">
        <f t="shared" si="430"/>
        <v>0.83599196851394952</v>
      </c>
      <c r="Q393" s="40">
        <f t="shared" si="418"/>
        <v>146274.29999999999</v>
      </c>
      <c r="R393" s="51">
        <v>122284.14</v>
      </c>
      <c r="S393" s="41">
        <f t="shared" si="431"/>
        <v>21993.909387722651</v>
      </c>
      <c r="T393" s="41">
        <f t="shared" si="432"/>
        <v>63820.477916178854</v>
      </c>
      <c r="U393" s="41">
        <f t="shared" si="433"/>
        <v>22501.238803605556</v>
      </c>
      <c r="V393" s="41">
        <f t="shared" si="419"/>
        <v>5156.5338924929401</v>
      </c>
      <c r="W393" s="108">
        <v>8811.98</v>
      </c>
      <c r="X393" s="51"/>
      <c r="Y393" s="41"/>
      <c r="Z393" s="40">
        <f t="shared" si="434"/>
        <v>122284.14</v>
      </c>
      <c r="AA393" s="54">
        <f t="shared" si="420"/>
        <v>20982.28128021559</v>
      </c>
      <c r="AB393" s="54">
        <f t="shared" si="421"/>
        <v>63820.477916178854</v>
      </c>
      <c r="AC393" s="54">
        <f t="shared" si="422"/>
        <v>22501.238803605556</v>
      </c>
      <c r="AD393" s="54">
        <f t="shared" si="423"/>
        <v>6168.1620000000003</v>
      </c>
      <c r="AE393" s="108">
        <f t="shared" si="435"/>
        <v>8811.98</v>
      </c>
      <c r="AF393" s="54">
        <f t="shared" si="424"/>
        <v>0</v>
      </c>
      <c r="AG393" s="54"/>
      <c r="AH393" s="42">
        <f t="shared" si="425"/>
        <v>122284.13999999998</v>
      </c>
      <c r="AI393" s="56">
        <f t="shared" si="426"/>
        <v>23990.159999999989</v>
      </c>
    </row>
    <row r="394" spans="1:35" x14ac:dyDescent="0.25">
      <c r="A394" s="31">
        <v>16</v>
      </c>
      <c r="B394" s="75">
        <v>7003.3</v>
      </c>
      <c r="C394" s="33">
        <v>2.58</v>
      </c>
      <c r="D394" s="33">
        <v>10.53</v>
      </c>
      <c r="E394" s="33">
        <v>2.87</v>
      </c>
      <c r="F394" s="35">
        <v>0.77</v>
      </c>
      <c r="G394" s="35">
        <v>1.33</v>
      </c>
      <c r="H394" s="35"/>
      <c r="I394" s="51">
        <v>132642.65</v>
      </c>
      <c r="J394" s="41">
        <f>I394-K394-L394-M394-N394</f>
        <v>24091.488999999994</v>
      </c>
      <c r="K394" s="41">
        <f t="shared" si="427"/>
        <v>73744.748999999996</v>
      </c>
      <c r="L394" s="41">
        <f t="shared" si="428"/>
        <v>20099.471000000001</v>
      </c>
      <c r="M394" s="41">
        <f t="shared" si="429"/>
        <v>5392.5410000000002</v>
      </c>
      <c r="N394" s="108">
        <v>9314.4</v>
      </c>
      <c r="O394" s="41"/>
      <c r="P394" s="144">
        <f t="shared" si="430"/>
        <v>1.1623336083831257</v>
      </c>
      <c r="Q394" s="40">
        <f t="shared" si="418"/>
        <v>132642.65</v>
      </c>
      <c r="R394" s="51">
        <v>154175.01</v>
      </c>
      <c r="S394" s="41">
        <f t="shared" si="431"/>
        <v>28130.077502616165</v>
      </c>
      <c r="T394" s="41">
        <f t="shared" si="432"/>
        <v>85716.000204477896</v>
      </c>
      <c r="U394" s="41">
        <f t="shared" si="433"/>
        <v>23362.290654021996</v>
      </c>
      <c r="V394" s="41">
        <f t="shared" si="419"/>
        <v>6267.9316388839497</v>
      </c>
      <c r="W394" s="108">
        <v>10698.71</v>
      </c>
      <c r="X394" s="51"/>
      <c r="Y394" s="41"/>
      <c r="Z394" s="40">
        <f t="shared" si="434"/>
        <v>154175.00999999998</v>
      </c>
      <c r="AA394" s="54">
        <f t="shared" si="420"/>
        <v>29005.468141500096</v>
      </c>
      <c r="AB394" s="54">
        <f t="shared" si="421"/>
        <v>85716.000204477896</v>
      </c>
      <c r="AC394" s="54">
        <f t="shared" si="422"/>
        <v>23362.290654021996</v>
      </c>
      <c r="AD394" s="54">
        <f t="shared" si="423"/>
        <v>5392.5410000000002</v>
      </c>
      <c r="AE394" s="108">
        <f t="shared" si="435"/>
        <v>10698.71</v>
      </c>
      <c r="AF394" s="54">
        <f t="shared" si="424"/>
        <v>0</v>
      </c>
      <c r="AG394" s="54"/>
      <c r="AH394" s="42">
        <f t="shared" si="425"/>
        <v>154175.00999999998</v>
      </c>
      <c r="AI394" s="56">
        <f t="shared" si="426"/>
        <v>-21532.359999999986</v>
      </c>
    </row>
    <row r="395" spans="1:35" x14ac:dyDescent="0.25">
      <c r="A395" s="31">
        <v>17</v>
      </c>
      <c r="B395" s="139">
        <v>1947.3</v>
      </c>
      <c r="C395" s="33">
        <v>2.44</v>
      </c>
      <c r="D395" s="33">
        <v>12.95</v>
      </c>
      <c r="E395" s="33">
        <v>2.79</v>
      </c>
      <c r="F395" s="35">
        <v>0.77</v>
      </c>
      <c r="G395" s="35"/>
      <c r="H395" s="35"/>
      <c r="I395" s="51">
        <v>38050.230000000003</v>
      </c>
      <c r="J395" s="41">
        <f>I395-K395-L395-M395-N395</f>
        <v>5900.3070000000071</v>
      </c>
      <c r="K395" s="41">
        <f t="shared" si="427"/>
        <v>25217.534999999996</v>
      </c>
      <c r="L395" s="41">
        <f t="shared" si="428"/>
        <v>5432.9669999999996</v>
      </c>
      <c r="M395" s="41">
        <f t="shared" si="429"/>
        <v>1499.421</v>
      </c>
      <c r="N395" s="41"/>
      <c r="O395" s="41"/>
      <c r="P395" s="144">
        <f t="shared" si="430"/>
        <v>0.55315066426668114</v>
      </c>
      <c r="Q395" s="40">
        <f t="shared" si="418"/>
        <v>38050.230000000003</v>
      </c>
      <c r="R395" s="51">
        <v>21047.51</v>
      </c>
      <c r="S395" s="41">
        <f t="shared" si="431"/>
        <v>3263.7587364273495</v>
      </c>
      <c r="T395" s="41">
        <f t="shared" si="432"/>
        <v>13949.09623641828</v>
      </c>
      <c r="U395" s="41">
        <f t="shared" si="433"/>
        <v>3005.2493049889576</v>
      </c>
      <c r="V395" s="41">
        <f t="shared" si="419"/>
        <v>829.40572216541136</v>
      </c>
      <c r="W395" s="54">
        <f t="shared" ref="W395" si="436">O395</f>
        <v>0</v>
      </c>
      <c r="X395" s="51"/>
      <c r="Y395" s="41"/>
      <c r="Z395" s="40">
        <f t="shared" si="434"/>
        <v>21047.509999999995</v>
      </c>
      <c r="AA395" s="54">
        <f t="shared" si="420"/>
        <v>2593.7434585927604</v>
      </c>
      <c r="AB395" s="54">
        <f t="shared" si="421"/>
        <v>13949.09623641828</v>
      </c>
      <c r="AC395" s="54">
        <f t="shared" si="422"/>
        <v>3005.2493049889576</v>
      </c>
      <c r="AD395" s="54">
        <f t="shared" si="423"/>
        <v>1499.421</v>
      </c>
      <c r="AE395" s="108">
        <f t="shared" si="435"/>
        <v>0</v>
      </c>
      <c r="AF395" s="54">
        <f t="shared" si="424"/>
        <v>0</v>
      </c>
      <c r="AG395" s="54"/>
      <c r="AH395" s="42">
        <f t="shared" si="425"/>
        <v>21047.509999999995</v>
      </c>
      <c r="AI395" s="56">
        <f t="shared" si="426"/>
        <v>17002.720000000008</v>
      </c>
    </row>
    <row r="396" spans="1:35" x14ac:dyDescent="0.25">
      <c r="A396" s="32" t="s">
        <v>37</v>
      </c>
      <c r="B396" s="53">
        <f>SUM(B384:B395)</f>
        <v>77349.900000000009</v>
      </c>
      <c r="C396" s="33"/>
      <c r="D396" s="34"/>
      <c r="E396" s="34"/>
      <c r="F396" s="35"/>
      <c r="G396" s="35"/>
      <c r="H396" s="35"/>
      <c r="I396" s="43">
        <f>SUM(I384:I395)</f>
        <v>1550468.33</v>
      </c>
      <c r="J396" s="43">
        <f t="shared" ref="J396:O396" si="437">SUM(J384:J395)</f>
        <v>275263.91600000008</v>
      </c>
      <c r="K396" s="43">
        <f t="shared" si="437"/>
        <v>796738.93200000003</v>
      </c>
      <c r="L396" s="43">
        <f t="shared" si="437"/>
        <v>245767.269</v>
      </c>
      <c r="M396" s="43">
        <f t="shared" si="437"/>
        <v>59559.422999999995</v>
      </c>
      <c r="N396" s="43">
        <f t="shared" si="437"/>
        <v>100286.32</v>
      </c>
      <c r="O396" s="43">
        <f t="shared" si="437"/>
        <v>72852.47</v>
      </c>
      <c r="P396" s="144">
        <f t="shared" si="430"/>
        <v>0.98562451772233217</v>
      </c>
      <c r="Q396" s="40">
        <f t="shared" si="418"/>
        <v>1550468.33</v>
      </c>
      <c r="R396" s="43">
        <f>SUM(R384:R395)</f>
        <v>1528179.5999999999</v>
      </c>
      <c r="S396" s="43">
        <f t="shared" ref="S396:X396" si="438">SUM(S384:S395)</f>
        <v>274432.49567528511</v>
      </c>
      <c r="T396" s="43">
        <f t="shared" si="438"/>
        <v>786779.64238002547</v>
      </c>
      <c r="U396" s="43">
        <f t="shared" si="438"/>
        <v>241805.94936323777</v>
      </c>
      <c r="V396" s="43">
        <f t="shared" si="438"/>
        <v>58900.492581451646</v>
      </c>
      <c r="W396" s="43">
        <f t="shared" si="438"/>
        <v>100330.09</v>
      </c>
      <c r="X396" s="43">
        <f t="shared" si="438"/>
        <v>65930.929999999993</v>
      </c>
      <c r="Y396" s="41"/>
      <c r="Z396" s="40">
        <f t="shared" ref="Z396:AF396" si="439">SUM(Z384:Z394)</f>
        <v>1507132.0899999999</v>
      </c>
      <c r="AA396" s="55">
        <f t="shared" si="439"/>
        <v>271179.82179814391</v>
      </c>
      <c r="AB396" s="55">
        <f t="shared" si="439"/>
        <v>772830.54614360724</v>
      </c>
      <c r="AC396" s="55">
        <f t="shared" si="439"/>
        <v>238800.70005824883</v>
      </c>
      <c r="AD396" s="55">
        <f t="shared" si="439"/>
        <v>58060.001999999993</v>
      </c>
      <c r="AE396" s="55">
        <f t="shared" si="439"/>
        <v>100330.09</v>
      </c>
      <c r="AF396" s="55">
        <f t="shared" si="439"/>
        <v>65930.929999999993</v>
      </c>
      <c r="AG396" s="54"/>
      <c r="AH396" s="42">
        <f>SUM(AH384:AH394)</f>
        <v>1507132.0899999999</v>
      </c>
      <c r="AI396" s="56">
        <f>SUM(AI384:AI394)</f>
        <v>5286.0100000000821</v>
      </c>
    </row>
    <row r="397" spans="1:35" x14ac:dyDescent="0.25">
      <c r="A397" s="6" t="s">
        <v>56</v>
      </c>
      <c r="B397" s="37"/>
      <c r="C397" s="7"/>
      <c r="D397" s="24"/>
      <c r="E397" s="24"/>
      <c r="F397" s="24"/>
      <c r="G397" s="25"/>
      <c r="H397" s="25"/>
      <c r="I397" s="26"/>
      <c r="J397" s="26"/>
      <c r="K397" s="26"/>
      <c r="L397" s="26"/>
      <c r="M397" s="26"/>
      <c r="N397" s="26"/>
      <c r="O397" s="27"/>
      <c r="P397" s="144"/>
      <c r="Q397" s="40">
        <f t="shared" si="418"/>
        <v>0</v>
      </c>
      <c r="R397" s="26"/>
      <c r="S397" s="26"/>
      <c r="T397" s="26"/>
      <c r="U397" s="26"/>
      <c r="V397" s="26"/>
      <c r="W397" s="26"/>
      <c r="X397" s="27"/>
      <c r="Y397" s="27"/>
      <c r="Z397" s="28"/>
      <c r="AA397" s="29"/>
      <c r="AB397" s="29"/>
      <c r="AC397" s="29"/>
      <c r="AD397" s="29"/>
      <c r="AE397" s="29"/>
      <c r="AF397" s="29"/>
      <c r="AG397" s="29"/>
      <c r="AH397" s="30"/>
      <c r="AI397" s="36"/>
    </row>
    <row r="398" spans="1:35" x14ac:dyDescent="0.25">
      <c r="A398" s="31">
        <v>1</v>
      </c>
      <c r="B398" s="38">
        <v>3665.5</v>
      </c>
      <c r="C398" s="33">
        <v>2.96</v>
      </c>
      <c r="D398" s="33">
        <v>12.5</v>
      </c>
      <c r="E398" s="33">
        <v>9.56</v>
      </c>
      <c r="F398" s="35">
        <v>0.77</v>
      </c>
      <c r="G398" s="35">
        <v>1.33</v>
      </c>
      <c r="H398" s="35"/>
      <c r="I398" s="51">
        <v>104356.77</v>
      </c>
      <c r="J398" s="41">
        <f t="shared" ref="J398:J403" si="440">I398-K398-L398-M398-N398</f>
        <v>15798.305000000002</v>
      </c>
      <c r="K398" s="41">
        <f>B398*D398</f>
        <v>45818.75</v>
      </c>
      <c r="L398" s="41">
        <f>E398*B398</f>
        <v>35042.18</v>
      </c>
      <c r="M398" s="41">
        <f>F398*B398</f>
        <v>2822.4349999999999</v>
      </c>
      <c r="N398" s="108">
        <v>4875.1000000000004</v>
      </c>
      <c r="O398" s="41"/>
      <c r="P398" s="144">
        <f t="shared" si="430"/>
        <v>0.87696399572351658</v>
      </c>
      <c r="Q398" s="40">
        <f t="shared" si="418"/>
        <v>104356.77</v>
      </c>
      <c r="R398" s="51">
        <v>91517.13</v>
      </c>
      <c r="S398" s="41">
        <f>R398-T398-U398-V398-W398-X398</f>
        <v>13803.631854010531</v>
      </c>
      <c r="T398" s="41">
        <f>P398*K398</f>
        <v>40181.394079056874</v>
      </c>
      <c r="U398" s="41">
        <f>L398*P398</f>
        <v>30730.730191662697</v>
      </c>
      <c r="V398" s="41">
        <f t="shared" ref="V398:V413" si="441">P398*M398</f>
        <v>2475.1738752699034</v>
      </c>
      <c r="W398" s="108">
        <v>4326.2</v>
      </c>
      <c r="X398" s="51"/>
      <c r="Y398" s="41"/>
      <c r="Z398" s="40">
        <f>SUM(S398:Y398)</f>
        <v>91517.13</v>
      </c>
      <c r="AA398" s="54">
        <f t="shared" ref="AA398:AA413" si="442">Z398-AF398-AE398-AD398-AC398-AB398</f>
        <v>13456.370729280439</v>
      </c>
      <c r="AB398" s="54">
        <f t="shared" ref="AB398:AB413" si="443">T398</f>
        <v>40181.394079056874</v>
      </c>
      <c r="AC398" s="54">
        <f t="shared" ref="AC398:AC413" si="444">U398</f>
        <v>30730.730191662697</v>
      </c>
      <c r="AD398" s="54">
        <f t="shared" ref="AD398:AD413" si="445">M398</f>
        <v>2822.4349999999999</v>
      </c>
      <c r="AE398" s="108">
        <f>W398</f>
        <v>4326.2</v>
      </c>
      <c r="AF398" s="54">
        <f t="shared" ref="AF398:AF413" si="446">X398</f>
        <v>0</v>
      </c>
      <c r="AG398" s="54"/>
      <c r="AH398" s="42">
        <f t="shared" ref="AH398:AH413" si="447">SUM(AA398:AG398)</f>
        <v>91517.13</v>
      </c>
      <c r="AI398" s="56">
        <f t="shared" ref="AI398:AI413" si="448">I398-Z398</f>
        <v>12839.64</v>
      </c>
    </row>
    <row r="399" spans="1:35" x14ac:dyDescent="0.25">
      <c r="A399" s="31">
        <v>2</v>
      </c>
      <c r="B399" s="38">
        <v>1470.6</v>
      </c>
      <c r="C399" s="33">
        <v>2.62</v>
      </c>
      <c r="D399" s="33">
        <v>10.84</v>
      </c>
      <c r="E399" s="33">
        <v>2.4</v>
      </c>
      <c r="F399" s="35">
        <v>0.77</v>
      </c>
      <c r="G399" s="35">
        <v>1.33</v>
      </c>
      <c r="H399" s="35"/>
      <c r="I399" s="51">
        <v>27529.68</v>
      </c>
      <c r="J399" s="41">
        <f t="shared" si="440"/>
        <v>4970.684000000002</v>
      </c>
      <c r="K399" s="41">
        <f t="shared" ref="K399:K413" si="449">B399*D399</f>
        <v>15941.303999999998</v>
      </c>
      <c r="L399" s="41">
        <f t="shared" ref="L399:L413" si="450">E399*B399</f>
        <v>3529.4399999999996</v>
      </c>
      <c r="M399" s="41">
        <f t="shared" ref="M399:M413" si="451">F399*B399</f>
        <v>1132.3619999999999</v>
      </c>
      <c r="N399" s="108">
        <v>1955.89</v>
      </c>
      <c r="O399" s="41"/>
      <c r="P399" s="144">
        <f t="shared" si="430"/>
        <v>0.94256199127632434</v>
      </c>
      <c r="Q399" s="40">
        <f t="shared" si="418"/>
        <v>27529.68</v>
      </c>
      <c r="R399" s="51">
        <v>25948.43</v>
      </c>
      <c r="S399" s="41">
        <f t="shared" ref="S399:S413" si="452">R399-T399-U399-V399-W399-X399</f>
        <v>4684.3553821628166</v>
      </c>
      <c r="T399" s="41">
        <f t="shared" ref="T399:T413" si="453">P399*K399</f>
        <v>15025.667241781233</v>
      </c>
      <c r="U399" s="41">
        <f t="shared" ref="U399:U413" si="454">L399*P399</f>
        <v>3326.7159944903096</v>
      </c>
      <c r="V399" s="41">
        <f t="shared" si="441"/>
        <v>1067.3213815656411</v>
      </c>
      <c r="W399" s="108">
        <v>1844.37</v>
      </c>
      <c r="X399" s="51"/>
      <c r="Y399" s="41"/>
      <c r="Z399" s="40">
        <f t="shared" ref="Z399:Z413" si="455">SUM(S399:Y399)</f>
        <v>25948.43</v>
      </c>
      <c r="AA399" s="54">
        <f t="shared" si="442"/>
        <v>4619.3147637284565</v>
      </c>
      <c r="AB399" s="54">
        <f t="shared" si="443"/>
        <v>15025.667241781233</v>
      </c>
      <c r="AC399" s="54">
        <f t="shared" si="444"/>
        <v>3326.7159944903096</v>
      </c>
      <c r="AD399" s="54">
        <f t="shared" si="445"/>
        <v>1132.3619999999999</v>
      </c>
      <c r="AE399" s="108">
        <f t="shared" ref="AE399:AE413" si="456">W399</f>
        <v>1844.37</v>
      </c>
      <c r="AF399" s="54">
        <f t="shared" si="446"/>
        <v>0</v>
      </c>
      <c r="AG399" s="54"/>
      <c r="AH399" s="42">
        <f t="shared" si="447"/>
        <v>25948.43</v>
      </c>
      <c r="AI399" s="56">
        <f t="shared" si="448"/>
        <v>1581.25</v>
      </c>
    </row>
    <row r="400" spans="1:35" x14ac:dyDescent="0.25">
      <c r="A400" s="31">
        <v>3</v>
      </c>
      <c r="B400" s="38">
        <v>1474.6</v>
      </c>
      <c r="C400" s="33">
        <v>2.34</v>
      </c>
      <c r="D400" s="33">
        <v>10.83</v>
      </c>
      <c r="E400" s="33">
        <v>2.15</v>
      </c>
      <c r="F400" s="35">
        <v>0.77</v>
      </c>
      <c r="G400" s="35">
        <v>1.33</v>
      </c>
      <c r="H400" s="35"/>
      <c r="I400" s="51">
        <v>26808.18</v>
      </c>
      <c r="J400" s="41">
        <f t="shared" si="440"/>
        <v>4571.2100000000009</v>
      </c>
      <c r="K400" s="41">
        <f t="shared" si="449"/>
        <v>15969.918</v>
      </c>
      <c r="L400" s="41">
        <f t="shared" si="450"/>
        <v>3170.39</v>
      </c>
      <c r="M400" s="41">
        <f t="shared" si="451"/>
        <v>1135.442</v>
      </c>
      <c r="N400" s="108">
        <v>1961.22</v>
      </c>
      <c r="O400" s="41"/>
      <c r="P400" s="144">
        <f t="shared" si="430"/>
        <v>0.87929206682437977</v>
      </c>
      <c r="Q400" s="40">
        <f t="shared" si="418"/>
        <v>26808.18</v>
      </c>
      <c r="R400" s="51">
        <v>23572.22</v>
      </c>
      <c r="S400" s="41">
        <f t="shared" si="452"/>
        <v>4019.433876085584</v>
      </c>
      <c r="T400" s="41">
        <f t="shared" si="453"/>
        <v>14042.222205235865</v>
      </c>
      <c r="U400" s="41">
        <f t="shared" si="454"/>
        <v>2787.6987757393454</v>
      </c>
      <c r="V400" s="41">
        <f t="shared" si="441"/>
        <v>998.38514293920741</v>
      </c>
      <c r="W400" s="108">
        <v>1724.48</v>
      </c>
      <c r="X400" s="51"/>
      <c r="Y400" s="41"/>
      <c r="Z400" s="40">
        <f t="shared" si="455"/>
        <v>23572.220000000005</v>
      </c>
      <c r="AA400" s="54">
        <f t="shared" si="442"/>
        <v>3882.3770190247942</v>
      </c>
      <c r="AB400" s="54">
        <f t="shared" si="443"/>
        <v>14042.222205235865</v>
      </c>
      <c r="AC400" s="54">
        <f t="shared" si="444"/>
        <v>2787.6987757393454</v>
      </c>
      <c r="AD400" s="54">
        <f t="shared" si="445"/>
        <v>1135.442</v>
      </c>
      <c r="AE400" s="108">
        <f t="shared" si="456"/>
        <v>1724.48</v>
      </c>
      <c r="AF400" s="54">
        <f t="shared" si="446"/>
        <v>0</v>
      </c>
      <c r="AG400" s="54"/>
      <c r="AH400" s="42">
        <f t="shared" si="447"/>
        <v>23572.22</v>
      </c>
      <c r="AI400" s="56">
        <f t="shared" si="448"/>
        <v>3235.9599999999955</v>
      </c>
    </row>
    <row r="401" spans="1:35" x14ac:dyDescent="0.25">
      <c r="A401" s="31">
        <v>4</v>
      </c>
      <c r="B401" s="38">
        <v>1465.7</v>
      </c>
      <c r="C401" s="33">
        <v>2.5499999999999998</v>
      </c>
      <c r="D401" s="33">
        <v>10.88</v>
      </c>
      <c r="E401" s="33">
        <v>1.98</v>
      </c>
      <c r="F401" s="35">
        <v>0.77</v>
      </c>
      <c r="G401" s="35">
        <v>1.33</v>
      </c>
      <c r="H401" s="35"/>
      <c r="I401" s="51">
        <v>26793.03</v>
      </c>
      <c r="J401" s="41">
        <f t="shared" si="440"/>
        <v>4866.1289999999963</v>
      </c>
      <c r="K401" s="41">
        <f t="shared" si="449"/>
        <v>15946.816000000003</v>
      </c>
      <c r="L401" s="41">
        <f t="shared" si="450"/>
        <v>2902.0860000000002</v>
      </c>
      <c r="M401" s="41">
        <f t="shared" si="451"/>
        <v>1128.5890000000002</v>
      </c>
      <c r="N401" s="108">
        <v>1949.41</v>
      </c>
      <c r="O401" s="41"/>
      <c r="P401" s="144">
        <f t="shared" si="430"/>
        <v>1.1727038711187201</v>
      </c>
      <c r="Q401" s="40">
        <f t="shared" si="418"/>
        <v>26793.03</v>
      </c>
      <c r="R401" s="51">
        <v>31420.29</v>
      </c>
      <c r="S401" s="41">
        <f t="shared" si="452"/>
        <v>5289.2889690606062</v>
      </c>
      <c r="T401" s="41">
        <f t="shared" si="453"/>
        <v>18700.892855217946</v>
      </c>
      <c r="U401" s="41">
        <f t="shared" si="454"/>
        <v>3403.2874865194422</v>
      </c>
      <c r="V401" s="41">
        <f t="shared" si="441"/>
        <v>1323.5006892020053</v>
      </c>
      <c r="W401" s="108">
        <v>2703.32</v>
      </c>
      <c r="X401" s="51"/>
      <c r="Y401" s="41"/>
      <c r="Z401" s="40">
        <f t="shared" si="455"/>
        <v>31420.29</v>
      </c>
      <c r="AA401" s="54">
        <f t="shared" si="442"/>
        <v>5484.2006582626127</v>
      </c>
      <c r="AB401" s="54">
        <f t="shared" si="443"/>
        <v>18700.892855217946</v>
      </c>
      <c r="AC401" s="54">
        <f t="shared" si="444"/>
        <v>3403.2874865194422</v>
      </c>
      <c r="AD401" s="54">
        <f t="shared" si="445"/>
        <v>1128.5890000000002</v>
      </c>
      <c r="AE401" s="108">
        <f t="shared" si="456"/>
        <v>2703.32</v>
      </c>
      <c r="AF401" s="54">
        <f t="shared" si="446"/>
        <v>0</v>
      </c>
      <c r="AG401" s="54"/>
      <c r="AH401" s="42">
        <f t="shared" si="447"/>
        <v>31420.29</v>
      </c>
      <c r="AI401" s="56">
        <f t="shared" si="448"/>
        <v>-4627.260000000002</v>
      </c>
    </row>
    <row r="402" spans="1:35" x14ac:dyDescent="0.25">
      <c r="A402" s="31">
        <v>5</v>
      </c>
      <c r="B402" s="38">
        <v>8466</v>
      </c>
      <c r="C402" s="33">
        <v>2.59</v>
      </c>
      <c r="D402" s="33">
        <v>9.85</v>
      </c>
      <c r="E402" s="33">
        <v>3.45</v>
      </c>
      <c r="F402" s="35">
        <v>0.77</v>
      </c>
      <c r="G402" s="35">
        <v>1.33</v>
      </c>
      <c r="H402" s="35"/>
      <c r="I402" s="51">
        <v>158683.01999999999</v>
      </c>
      <c r="J402" s="41">
        <f t="shared" si="440"/>
        <v>28304.43</v>
      </c>
      <c r="K402" s="41">
        <f t="shared" si="449"/>
        <v>83390.099999999991</v>
      </c>
      <c r="L402" s="41">
        <f t="shared" si="450"/>
        <v>29207.7</v>
      </c>
      <c r="M402" s="41">
        <f t="shared" si="451"/>
        <v>6518.82</v>
      </c>
      <c r="N402" s="108">
        <v>11261.97</v>
      </c>
      <c r="O402" s="41"/>
      <c r="P402" s="144">
        <f t="shared" si="430"/>
        <v>1.0643336004066473</v>
      </c>
      <c r="Q402" s="40">
        <f t="shared" si="418"/>
        <v>158683.01999999999</v>
      </c>
      <c r="R402" s="51">
        <v>168891.67</v>
      </c>
      <c r="S402" s="41">
        <f t="shared" si="452"/>
        <v>29990.338967129581</v>
      </c>
      <c r="T402" s="41">
        <f t="shared" si="453"/>
        <v>88754.885371270342</v>
      </c>
      <c r="U402" s="41">
        <f t="shared" si="454"/>
        <v>31086.736500597231</v>
      </c>
      <c r="V402" s="41">
        <f t="shared" si="441"/>
        <v>6938.1991610028599</v>
      </c>
      <c r="W402" s="108">
        <v>12121.51</v>
      </c>
      <c r="X402" s="51"/>
      <c r="Y402" s="41"/>
      <c r="Z402" s="40">
        <f t="shared" si="455"/>
        <v>168891.67</v>
      </c>
      <c r="AA402" s="54">
        <f t="shared" si="442"/>
        <v>30409.718128132416</v>
      </c>
      <c r="AB402" s="54">
        <f t="shared" si="443"/>
        <v>88754.885371270342</v>
      </c>
      <c r="AC402" s="54">
        <f t="shared" si="444"/>
        <v>31086.736500597231</v>
      </c>
      <c r="AD402" s="54">
        <f t="shared" si="445"/>
        <v>6518.82</v>
      </c>
      <c r="AE402" s="108">
        <f t="shared" si="456"/>
        <v>12121.51</v>
      </c>
      <c r="AF402" s="54">
        <f t="shared" si="446"/>
        <v>0</v>
      </c>
      <c r="AG402" s="54"/>
      <c r="AH402" s="42">
        <f t="shared" si="447"/>
        <v>168891.67</v>
      </c>
      <c r="AI402" s="56">
        <f t="shared" si="448"/>
        <v>-10208.650000000023</v>
      </c>
    </row>
    <row r="403" spans="1:35" x14ac:dyDescent="0.25">
      <c r="A403" s="31">
        <v>6</v>
      </c>
      <c r="B403" s="38">
        <v>10701.3</v>
      </c>
      <c r="C403" s="33">
        <v>2.33</v>
      </c>
      <c r="D403" s="33">
        <v>10.08</v>
      </c>
      <c r="E403" s="33">
        <v>2.48</v>
      </c>
      <c r="F403" s="35">
        <v>0.77</v>
      </c>
      <c r="G403" s="35">
        <v>1.33</v>
      </c>
      <c r="H403" s="35"/>
      <c r="I403" s="51">
        <v>190055.45</v>
      </c>
      <c r="J403" s="41">
        <f t="shared" si="440"/>
        <v>33174.361000000012</v>
      </c>
      <c r="K403" s="41">
        <f t="shared" si="449"/>
        <v>107869.10399999999</v>
      </c>
      <c r="L403" s="41">
        <f t="shared" si="450"/>
        <v>26539.223999999998</v>
      </c>
      <c r="M403" s="41">
        <f t="shared" si="451"/>
        <v>8240.0010000000002</v>
      </c>
      <c r="N403" s="108">
        <v>14232.76</v>
      </c>
      <c r="O403" s="41"/>
      <c r="P403" s="144">
        <f t="shared" si="430"/>
        <v>0.91546361864392733</v>
      </c>
      <c r="Q403" s="40">
        <f t="shared" si="418"/>
        <v>190055.45</v>
      </c>
      <c r="R403" s="51">
        <v>173988.85</v>
      </c>
      <c r="S403" s="41">
        <f t="shared" si="452"/>
        <v>30454.824540150541</v>
      </c>
      <c r="T403" s="41">
        <f t="shared" si="453"/>
        <v>98750.24028771813</v>
      </c>
      <c r="U403" s="41">
        <f t="shared" si="454"/>
        <v>24295.694039041762</v>
      </c>
      <c r="V403" s="41">
        <f t="shared" si="441"/>
        <v>7543.4211330895805</v>
      </c>
      <c r="W403" s="108">
        <v>12944.67</v>
      </c>
      <c r="X403" s="51"/>
      <c r="Y403" s="41"/>
      <c r="Z403" s="40">
        <f t="shared" si="455"/>
        <v>173988.85000000003</v>
      </c>
      <c r="AA403" s="54">
        <f t="shared" si="442"/>
        <v>29758.244673240144</v>
      </c>
      <c r="AB403" s="54">
        <f t="shared" si="443"/>
        <v>98750.24028771813</v>
      </c>
      <c r="AC403" s="54">
        <f t="shared" si="444"/>
        <v>24295.694039041762</v>
      </c>
      <c r="AD403" s="54">
        <f t="shared" si="445"/>
        <v>8240.0010000000002</v>
      </c>
      <c r="AE403" s="108">
        <f t="shared" si="456"/>
        <v>12944.67</v>
      </c>
      <c r="AF403" s="54">
        <f t="shared" si="446"/>
        <v>0</v>
      </c>
      <c r="AG403" s="54"/>
      <c r="AH403" s="42">
        <f t="shared" si="447"/>
        <v>173988.85000000003</v>
      </c>
      <c r="AI403" s="56">
        <f t="shared" si="448"/>
        <v>16066.599999999977</v>
      </c>
    </row>
    <row r="404" spans="1:35" x14ac:dyDescent="0.25">
      <c r="A404" s="31">
        <v>7</v>
      </c>
      <c r="B404" s="38">
        <v>4988.2</v>
      </c>
      <c r="C404" s="33">
        <v>2.59</v>
      </c>
      <c r="D404" s="33">
        <v>10.53</v>
      </c>
      <c r="E404" s="33">
        <v>3.07</v>
      </c>
      <c r="F404" s="35">
        <v>0.77</v>
      </c>
      <c r="G404" s="35">
        <v>1.33</v>
      </c>
      <c r="H404" s="35"/>
      <c r="I404" s="51">
        <v>96522.240000000005</v>
      </c>
      <c r="J404" s="41">
        <f>I404-K404-L404-M404-N404-O404</f>
        <v>18207.316000000013</v>
      </c>
      <c r="K404" s="41">
        <f t="shared" si="449"/>
        <v>52525.745999999992</v>
      </c>
      <c r="L404" s="41">
        <f t="shared" si="450"/>
        <v>15313.773999999999</v>
      </c>
      <c r="M404" s="41">
        <f t="shared" si="451"/>
        <v>3840.9139999999998</v>
      </c>
      <c r="N404" s="108">
        <v>6634.49</v>
      </c>
      <c r="O404" s="41"/>
      <c r="P404" s="144">
        <f t="shared" si="430"/>
        <v>0.96954297786706978</v>
      </c>
      <c r="Q404" s="40">
        <f t="shared" si="418"/>
        <v>96522.240000000005</v>
      </c>
      <c r="R404" s="51">
        <v>93582.46</v>
      </c>
      <c r="S404" s="41">
        <f t="shared" si="452"/>
        <v>17773.338564836064</v>
      </c>
      <c r="T404" s="41">
        <f t="shared" si="453"/>
        <v>50925.968191529319</v>
      </c>
      <c r="U404" s="41">
        <f t="shared" si="454"/>
        <v>14847.362046343307</v>
      </c>
      <c r="V404" s="41">
        <f t="shared" si="441"/>
        <v>3723.9311972913183</v>
      </c>
      <c r="W404" s="108">
        <v>6311.86</v>
      </c>
      <c r="X404" s="51"/>
      <c r="Y404" s="41"/>
      <c r="Z404" s="40">
        <f t="shared" si="455"/>
        <v>93582.459999999992</v>
      </c>
      <c r="AA404" s="54">
        <f t="shared" si="442"/>
        <v>17656.355762127365</v>
      </c>
      <c r="AB404" s="54">
        <f t="shared" si="443"/>
        <v>50925.968191529319</v>
      </c>
      <c r="AC404" s="54">
        <f t="shared" si="444"/>
        <v>14847.362046343307</v>
      </c>
      <c r="AD404" s="54">
        <f t="shared" si="445"/>
        <v>3840.9139999999998</v>
      </c>
      <c r="AE404" s="108">
        <f t="shared" si="456"/>
        <v>6311.86</v>
      </c>
      <c r="AF404" s="54">
        <f t="shared" si="446"/>
        <v>0</v>
      </c>
      <c r="AG404" s="54"/>
      <c r="AH404" s="42">
        <f t="shared" si="447"/>
        <v>93582.459999999992</v>
      </c>
      <c r="AI404" s="56">
        <f t="shared" si="448"/>
        <v>2939.7800000000134</v>
      </c>
    </row>
    <row r="405" spans="1:35" x14ac:dyDescent="0.25">
      <c r="A405" s="31">
        <v>8</v>
      </c>
      <c r="B405" s="38">
        <v>2363.9</v>
      </c>
      <c r="C405" s="33">
        <v>2.35</v>
      </c>
      <c r="D405" s="33">
        <v>10.25</v>
      </c>
      <c r="E405" s="33">
        <v>3.02</v>
      </c>
      <c r="F405" s="35">
        <v>0.77</v>
      </c>
      <c r="G405" s="35">
        <v>1.33</v>
      </c>
      <c r="H405" s="35"/>
      <c r="I405" s="51">
        <v>43874.35</v>
      </c>
      <c r="J405" s="41">
        <f>I405-K405-L405-M405-N405-O405</f>
        <v>7541.1339999999982</v>
      </c>
      <c r="K405" s="41">
        <f t="shared" si="449"/>
        <v>24229.975000000002</v>
      </c>
      <c r="L405" s="41">
        <f t="shared" si="450"/>
        <v>7138.9780000000001</v>
      </c>
      <c r="M405" s="41">
        <f t="shared" si="451"/>
        <v>1820.2030000000002</v>
      </c>
      <c r="N405" s="108">
        <v>3144.06</v>
      </c>
      <c r="O405" s="41"/>
      <c r="P405" s="144">
        <f t="shared" si="430"/>
        <v>1.3624746577442175</v>
      </c>
      <c r="Q405" s="40">
        <f t="shared" si="418"/>
        <v>43874.35</v>
      </c>
      <c r="R405" s="51">
        <v>59777.69</v>
      </c>
      <c r="S405" s="41">
        <f t="shared" si="452"/>
        <v>10277.226038080558</v>
      </c>
      <c r="T405" s="41">
        <f t="shared" si="453"/>
        <v>33012.726895275948</v>
      </c>
      <c r="U405" s="41">
        <f t="shared" si="454"/>
        <v>9726.6766071934981</v>
      </c>
      <c r="V405" s="41">
        <f t="shared" si="441"/>
        <v>2479.9804594499983</v>
      </c>
      <c r="W405" s="108">
        <v>4281.08</v>
      </c>
      <c r="X405" s="51"/>
      <c r="Y405" s="41"/>
      <c r="Z405" s="40">
        <f t="shared" si="455"/>
        <v>59777.69</v>
      </c>
      <c r="AA405" s="54">
        <f t="shared" si="442"/>
        <v>10937.003497530553</v>
      </c>
      <c r="AB405" s="54">
        <f t="shared" si="443"/>
        <v>33012.726895275948</v>
      </c>
      <c r="AC405" s="54">
        <f t="shared" si="444"/>
        <v>9726.6766071934981</v>
      </c>
      <c r="AD405" s="54">
        <f t="shared" si="445"/>
        <v>1820.2030000000002</v>
      </c>
      <c r="AE405" s="108">
        <f t="shared" si="456"/>
        <v>4281.08</v>
      </c>
      <c r="AF405" s="54">
        <f t="shared" si="446"/>
        <v>0</v>
      </c>
      <c r="AG405" s="54"/>
      <c r="AH405" s="42">
        <f t="shared" si="447"/>
        <v>59777.69</v>
      </c>
      <c r="AI405" s="56">
        <f t="shared" si="448"/>
        <v>-15903.340000000004</v>
      </c>
    </row>
    <row r="406" spans="1:35" x14ac:dyDescent="0.25">
      <c r="A406" s="31">
        <v>9</v>
      </c>
      <c r="B406" s="38">
        <v>7667.4</v>
      </c>
      <c r="C406" s="33">
        <v>2.36</v>
      </c>
      <c r="D406" s="33">
        <v>10.15</v>
      </c>
      <c r="E406" s="33">
        <v>3.21</v>
      </c>
      <c r="F406" s="35">
        <v>0.77</v>
      </c>
      <c r="G406" s="35">
        <v>1.33</v>
      </c>
      <c r="H406" s="35"/>
      <c r="I406" s="51">
        <v>144301</v>
      </c>
      <c r="J406" s="41">
        <f>I406-K406-L406-M406-N406-O406</f>
        <v>25763.047999999999</v>
      </c>
      <c r="K406" s="41">
        <f t="shared" si="449"/>
        <v>77824.11</v>
      </c>
      <c r="L406" s="41">
        <f t="shared" si="450"/>
        <v>24612.353999999999</v>
      </c>
      <c r="M406" s="41">
        <f t="shared" si="451"/>
        <v>5903.8980000000001</v>
      </c>
      <c r="N406" s="108">
        <v>10197.59</v>
      </c>
      <c r="O406" s="41"/>
      <c r="P406" s="144">
        <f t="shared" si="430"/>
        <v>0.91114642310171101</v>
      </c>
      <c r="Q406" s="40">
        <f t="shared" si="418"/>
        <v>144301</v>
      </c>
      <c r="R406" s="51">
        <v>131479.34</v>
      </c>
      <c r="S406" s="41">
        <f t="shared" si="452"/>
        <v>23665.456686155452</v>
      </c>
      <c r="T406" s="41">
        <f t="shared" si="453"/>
        <v>70909.159457574104</v>
      </c>
      <c r="U406" s="41">
        <f t="shared" si="454"/>
        <v>22425.458311213089</v>
      </c>
      <c r="V406" s="41">
        <f t="shared" si="441"/>
        <v>5379.3155450573458</v>
      </c>
      <c r="W406" s="108">
        <v>9099.9500000000007</v>
      </c>
      <c r="X406" s="51"/>
      <c r="Y406" s="41"/>
      <c r="Z406" s="40">
        <f t="shared" si="455"/>
        <v>131479.34</v>
      </c>
      <c r="AA406" s="54">
        <f t="shared" si="442"/>
        <v>23140.874231212802</v>
      </c>
      <c r="AB406" s="54">
        <f t="shared" si="443"/>
        <v>70909.159457574104</v>
      </c>
      <c r="AC406" s="54">
        <f t="shared" si="444"/>
        <v>22425.458311213089</v>
      </c>
      <c r="AD406" s="54">
        <f t="shared" si="445"/>
        <v>5903.8980000000001</v>
      </c>
      <c r="AE406" s="108">
        <f t="shared" si="456"/>
        <v>9099.9500000000007</v>
      </c>
      <c r="AF406" s="54">
        <f t="shared" si="446"/>
        <v>0</v>
      </c>
      <c r="AG406" s="54"/>
      <c r="AH406" s="42">
        <f t="shared" si="447"/>
        <v>131479.34</v>
      </c>
      <c r="AI406" s="56">
        <f t="shared" si="448"/>
        <v>12821.660000000003</v>
      </c>
    </row>
    <row r="407" spans="1:35" x14ac:dyDescent="0.25">
      <c r="A407" s="31">
        <v>10</v>
      </c>
      <c r="B407" s="38">
        <v>6150.5</v>
      </c>
      <c r="C407" s="33">
        <v>2.59</v>
      </c>
      <c r="D407" s="33">
        <v>9.91</v>
      </c>
      <c r="E407" s="33">
        <v>3.73</v>
      </c>
      <c r="F407" s="35">
        <v>0.77</v>
      </c>
      <c r="G407" s="35">
        <v>1.33</v>
      </c>
      <c r="H407" s="35"/>
      <c r="I407" s="51">
        <v>118890.05</v>
      </c>
      <c r="J407" s="41">
        <f t="shared" ref="J407:J413" si="457">I407-K407-L407-M407-N407</f>
        <v>22081.144999999993</v>
      </c>
      <c r="K407" s="41">
        <f t="shared" si="449"/>
        <v>60951.455000000002</v>
      </c>
      <c r="L407" s="41">
        <f t="shared" si="450"/>
        <v>22941.365000000002</v>
      </c>
      <c r="M407" s="41">
        <f t="shared" si="451"/>
        <v>4735.8850000000002</v>
      </c>
      <c r="N407" s="108">
        <v>8180.2</v>
      </c>
      <c r="O407" s="41"/>
      <c r="P407" s="144">
        <f t="shared" si="430"/>
        <v>1.1255442318343714</v>
      </c>
      <c r="Q407" s="40">
        <f t="shared" si="418"/>
        <v>118890.05</v>
      </c>
      <c r="R407" s="51">
        <v>133816.01</v>
      </c>
      <c r="S407" s="41">
        <f t="shared" si="452"/>
        <v>24738.0323122999</v>
      </c>
      <c r="T407" s="41">
        <f t="shared" si="453"/>
        <v>68603.558597162249</v>
      </c>
      <c r="U407" s="41">
        <f t="shared" si="454"/>
        <v>25821.521046156933</v>
      </c>
      <c r="V407" s="41">
        <f t="shared" si="441"/>
        <v>5330.4480443809216</v>
      </c>
      <c r="W407" s="108">
        <v>9322.4500000000007</v>
      </c>
      <c r="X407" s="51"/>
      <c r="Y407" s="41"/>
      <c r="Z407" s="40">
        <f t="shared" si="455"/>
        <v>133816.01</v>
      </c>
      <c r="AA407" s="54">
        <f t="shared" si="442"/>
        <v>25332.595356680831</v>
      </c>
      <c r="AB407" s="54">
        <f t="shared" si="443"/>
        <v>68603.558597162249</v>
      </c>
      <c r="AC407" s="54">
        <f t="shared" si="444"/>
        <v>25821.521046156933</v>
      </c>
      <c r="AD407" s="54">
        <f t="shared" si="445"/>
        <v>4735.8850000000002</v>
      </c>
      <c r="AE407" s="108">
        <f t="shared" si="456"/>
        <v>9322.4500000000007</v>
      </c>
      <c r="AF407" s="54">
        <f t="shared" si="446"/>
        <v>0</v>
      </c>
      <c r="AG407" s="54"/>
      <c r="AH407" s="42">
        <f t="shared" si="447"/>
        <v>133816.01</v>
      </c>
      <c r="AI407" s="56">
        <f t="shared" si="448"/>
        <v>-14925.960000000006</v>
      </c>
    </row>
    <row r="408" spans="1:35" x14ac:dyDescent="0.25">
      <c r="A408" s="31">
        <v>11</v>
      </c>
      <c r="B408" s="38">
        <v>6020.3</v>
      </c>
      <c r="C408" s="33">
        <v>2.35</v>
      </c>
      <c r="D408" s="33">
        <v>9.6</v>
      </c>
      <c r="E408" s="33">
        <v>3.36</v>
      </c>
      <c r="F408" s="35">
        <v>0.77</v>
      </c>
      <c r="G408" s="35">
        <v>1.33</v>
      </c>
      <c r="H408" s="35"/>
      <c r="I408" s="51">
        <v>111375.53</v>
      </c>
      <c r="J408" s="41">
        <f t="shared" si="457"/>
        <v>20709.771000000001</v>
      </c>
      <c r="K408" s="41">
        <f t="shared" si="449"/>
        <v>57794.879999999997</v>
      </c>
      <c r="L408" s="41">
        <f t="shared" si="450"/>
        <v>20228.207999999999</v>
      </c>
      <c r="M408" s="41">
        <f t="shared" si="451"/>
        <v>4635.6310000000003</v>
      </c>
      <c r="N408" s="108">
        <v>8007.04</v>
      </c>
      <c r="O408" s="41"/>
      <c r="P408" s="144">
        <f t="shared" si="430"/>
        <v>1.0057137326304979</v>
      </c>
      <c r="Q408" s="40">
        <f t="shared" si="418"/>
        <v>111375.53</v>
      </c>
      <c r="R408" s="51">
        <v>112011.9</v>
      </c>
      <c r="S408" s="41">
        <f t="shared" si="452"/>
        <v>20771.881180054545</v>
      </c>
      <c r="T408" s="41">
        <f t="shared" si="453"/>
        <v>58125.104491731705</v>
      </c>
      <c r="U408" s="41">
        <f t="shared" si="454"/>
        <v>20343.786572106099</v>
      </c>
      <c r="V408" s="41">
        <f t="shared" si="441"/>
        <v>4662.1177561076483</v>
      </c>
      <c r="W408" s="108">
        <v>8109.01</v>
      </c>
      <c r="X408" s="51"/>
      <c r="Y408" s="41"/>
      <c r="Z408" s="40">
        <f t="shared" si="455"/>
        <v>112011.89999999998</v>
      </c>
      <c r="AA408" s="54">
        <f t="shared" si="442"/>
        <v>20798.367936162191</v>
      </c>
      <c r="AB408" s="54">
        <f t="shared" si="443"/>
        <v>58125.104491731705</v>
      </c>
      <c r="AC408" s="54">
        <f t="shared" si="444"/>
        <v>20343.786572106099</v>
      </c>
      <c r="AD408" s="54">
        <f t="shared" si="445"/>
        <v>4635.6310000000003</v>
      </c>
      <c r="AE408" s="108">
        <f t="shared" si="456"/>
        <v>8109.01</v>
      </c>
      <c r="AF408" s="54">
        <f t="shared" si="446"/>
        <v>0</v>
      </c>
      <c r="AG408" s="54"/>
      <c r="AH408" s="42">
        <f t="shared" si="447"/>
        <v>112011.89999999998</v>
      </c>
      <c r="AI408" s="56">
        <f t="shared" si="448"/>
        <v>-636.36999999998079</v>
      </c>
    </row>
    <row r="409" spans="1:35" x14ac:dyDescent="0.25">
      <c r="A409" s="31">
        <v>12</v>
      </c>
      <c r="B409" s="38">
        <v>2819.7</v>
      </c>
      <c r="C409" s="33">
        <v>2.57</v>
      </c>
      <c r="D409" s="33">
        <v>9.9700000000000006</v>
      </c>
      <c r="E409" s="33">
        <v>2.65</v>
      </c>
      <c r="F409" s="35">
        <v>0.77</v>
      </c>
      <c r="G409" s="35">
        <v>1.33</v>
      </c>
      <c r="H409" s="35"/>
      <c r="I409" s="51">
        <v>51882.54</v>
      </c>
      <c r="J409" s="41">
        <f t="shared" si="457"/>
        <v>10376.557000000004</v>
      </c>
      <c r="K409" s="41">
        <f t="shared" si="449"/>
        <v>28112.409</v>
      </c>
      <c r="L409" s="41">
        <f t="shared" si="450"/>
        <v>7472.204999999999</v>
      </c>
      <c r="M409" s="41">
        <f t="shared" si="451"/>
        <v>2171.1689999999999</v>
      </c>
      <c r="N409" s="108">
        <v>3750.2</v>
      </c>
      <c r="O409" s="41"/>
      <c r="P409" s="144">
        <f t="shared" si="430"/>
        <v>1.1552909707196293</v>
      </c>
      <c r="Q409" s="40">
        <f t="shared" si="418"/>
        <v>51882.54</v>
      </c>
      <c r="R409" s="51">
        <v>59939.43</v>
      </c>
      <c r="S409" s="41">
        <f t="shared" si="452"/>
        <v>12156.674807650326</v>
      </c>
      <c r="T409" s="41">
        <f t="shared" si="453"/>
        <v>32478.012282877244</v>
      </c>
      <c r="U409" s="41">
        <f t="shared" si="454"/>
        <v>8632.570967866066</v>
      </c>
      <c r="V409" s="41">
        <f t="shared" si="441"/>
        <v>2508.3319416063664</v>
      </c>
      <c r="W409" s="108">
        <v>4163.84</v>
      </c>
      <c r="X409" s="51"/>
      <c r="Y409" s="41"/>
      <c r="Z409" s="40">
        <f t="shared" si="455"/>
        <v>59939.430000000008</v>
      </c>
      <c r="AA409" s="54">
        <f t="shared" si="442"/>
        <v>12493.837749256701</v>
      </c>
      <c r="AB409" s="54">
        <f t="shared" si="443"/>
        <v>32478.012282877244</v>
      </c>
      <c r="AC409" s="54">
        <f t="shared" si="444"/>
        <v>8632.570967866066</v>
      </c>
      <c r="AD409" s="54">
        <f t="shared" si="445"/>
        <v>2171.1689999999999</v>
      </c>
      <c r="AE409" s="108">
        <f t="shared" si="456"/>
        <v>4163.84</v>
      </c>
      <c r="AF409" s="54">
        <f t="shared" si="446"/>
        <v>0</v>
      </c>
      <c r="AG409" s="54"/>
      <c r="AH409" s="42">
        <f t="shared" si="447"/>
        <v>59939.430000000008</v>
      </c>
      <c r="AI409" s="56">
        <f t="shared" si="448"/>
        <v>-8056.8900000000067</v>
      </c>
    </row>
    <row r="410" spans="1:35" x14ac:dyDescent="0.25">
      <c r="A410" s="31">
        <v>13</v>
      </c>
      <c r="B410" s="38">
        <v>7986.1</v>
      </c>
      <c r="C410" s="33">
        <v>2.35</v>
      </c>
      <c r="D410" s="33">
        <v>9.9600000000000009</v>
      </c>
      <c r="E410" s="33">
        <v>2.77</v>
      </c>
      <c r="F410" s="35">
        <v>0.77</v>
      </c>
      <c r="G410" s="35">
        <v>1.33</v>
      </c>
      <c r="H410" s="35"/>
      <c r="I410" s="51">
        <v>145746.69</v>
      </c>
      <c r="J410" s="41">
        <f t="shared" si="457"/>
        <v>27312.78999999999</v>
      </c>
      <c r="K410" s="41">
        <f t="shared" si="449"/>
        <v>79541.556000000011</v>
      </c>
      <c r="L410" s="41">
        <f t="shared" si="450"/>
        <v>22121.496999999999</v>
      </c>
      <c r="M410" s="41">
        <f t="shared" si="451"/>
        <v>6149.2970000000005</v>
      </c>
      <c r="N410" s="108">
        <v>10621.55</v>
      </c>
      <c r="O410" s="41"/>
      <c r="P410" s="144">
        <f t="shared" si="430"/>
        <v>1.0418177592918232</v>
      </c>
      <c r="Q410" s="40">
        <f t="shared" si="418"/>
        <v>145746.69</v>
      </c>
      <c r="R410" s="51">
        <v>151841.49</v>
      </c>
      <c r="S410" s="41">
        <f t="shared" si="452"/>
        <v>28382.679099014189</v>
      </c>
      <c r="T410" s="41">
        <f t="shared" si="453"/>
        <v>82867.805642505089</v>
      </c>
      <c r="U410" s="41">
        <f t="shared" si="454"/>
        <v>23046.568436720787</v>
      </c>
      <c r="V410" s="41">
        <f t="shared" si="441"/>
        <v>6406.4468217599306</v>
      </c>
      <c r="W410" s="108">
        <v>11137.99</v>
      </c>
      <c r="X410" s="51"/>
      <c r="Y410" s="41"/>
      <c r="Z410" s="40">
        <f t="shared" si="455"/>
        <v>151841.49</v>
      </c>
      <c r="AA410" s="54">
        <f t="shared" si="442"/>
        <v>28639.828920774133</v>
      </c>
      <c r="AB410" s="54">
        <f t="shared" si="443"/>
        <v>82867.805642505089</v>
      </c>
      <c r="AC410" s="54">
        <f t="shared" si="444"/>
        <v>23046.568436720787</v>
      </c>
      <c r="AD410" s="54">
        <f t="shared" si="445"/>
        <v>6149.2970000000005</v>
      </c>
      <c r="AE410" s="108">
        <f t="shared" si="456"/>
        <v>11137.99</v>
      </c>
      <c r="AF410" s="54">
        <f t="shared" si="446"/>
        <v>0</v>
      </c>
      <c r="AG410" s="54"/>
      <c r="AH410" s="42">
        <f t="shared" si="447"/>
        <v>151841.49</v>
      </c>
      <c r="AI410" s="56">
        <f t="shared" si="448"/>
        <v>-6094.7999999999884</v>
      </c>
    </row>
    <row r="411" spans="1:35" x14ac:dyDescent="0.25">
      <c r="A411" s="31">
        <v>14</v>
      </c>
      <c r="B411" s="38">
        <v>6546</v>
      </c>
      <c r="C411" s="33">
        <v>2.57</v>
      </c>
      <c r="D411" s="33">
        <v>10.35</v>
      </c>
      <c r="E411" s="33">
        <v>2.4700000000000002</v>
      </c>
      <c r="F411" s="35">
        <v>0.77</v>
      </c>
      <c r="G411" s="35">
        <v>1.33</v>
      </c>
      <c r="H411" s="35"/>
      <c r="I411" s="51">
        <v>121166.55</v>
      </c>
      <c r="J411" s="41">
        <f t="shared" si="457"/>
        <v>23500.160000000011</v>
      </c>
      <c r="K411" s="41">
        <f t="shared" si="449"/>
        <v>67751.099999999991</v>
      </c>
      <c r="L411" s="41">
        <f t="shared" si="450"/>
        <v>16168.62</v>
      </c>
      <c r="M411" s="41">
        <f t="shared" si="451"/>
        <v>5040.42</v>
      </c>
      <c r="N411" s="108">
        <v>8706.25</v>
      </c>
      <c r="O411" s="41"/>
      <c r="P411" s="144">
        <f t="shared" si="430"/>
        <v>0.94603320800996649</v>
      </c>
      <c r="Q411" s="40">
        <f t="shared" si="418"/>
        <v>121166.55</v>
      </c>
      <c r="R411" s="51">
        <v>114627.58</v>
      </c>
      <c r="S411" s="41">
        <f t="shared" si="452"/>
        <v>22073.933370784267</v>
      </c>
      <c r="T411" s="41">
        <f t="shared" si="453"/>
        <v>64094.790479204035</v>
      </c>
      <c r="U411" s="41">
        <f t="shared" si="454"/>
        <v>15296.051447694104</v>
      </c>
      <c r="V411" s="41">
        <f t="shared" si="441"/>
        <v>4768.4047023175954</v>
      </c>
      <c r="W411" s="108">
        <v>8394.4</v>
      </c>
      <c r="X411" s="51"/>
      <c r="Y411" s="41"/>
      <c r="Z411" s="40">
        <f t="shared" si="455"/>
        <v>114627.58</v>
      </c>
      <c r="AA411" s="54">
        <f t="shared" si="442"/>
        <v>21801.918073101871</v>
      </c>
      <c r="AB411" s="54">
        <f t="shared" si="443"/>
        <v>64094.790479204035</v>
      </c>
      <c r="AC411" s="54">
        <f t="shared" si="444"/>
        <v>15296.051447694104</v>
      </c>
      <c r="AD411" s="54">
        <f t="shared" si="445"/>
        <v>5040.42</v>
      </c>
      <c r="AE411" s="108">
        <f t="shared" si="456"/>
        <v>8394.4</v>
      </c>
      <c r="AF411" s="54">
        <f t="shared" si="446"/>
        <v>0</v>
      </c>
      <c r="AG411" s="54"/>
      <c r="AH411" s="42">
        <f t="shared" si="447"/>
        <v>114627.58</v>
      </c>
      <c r="AI411" s="56">
        <f t="shared" si="448"/>
        <v>6538.9700000000012</v>
      </c>
    </row>
    <row r="412" spans="1:35" x14ac:dyDescent="0.25">
      <c r="A412" s="31">
        <v>31</v>
      </c>
      <c r="B412" s="38">
        <v>2810.1</v>
      </c>
      <c r="C412" s="33">
        <v>2.38</v>
      </c>
      <c r="D412" s="33">
        <v>10.39</v>
      </c>
      <c r="E412" s="33">
        <v>3.48</v>
      </c>
      <c r="F412" s="35">
        <v>0.77</v>
      </c>
      <c r="G412" s="35">
        <v>1.33</v>
      </c>
      <c r="H412" s="35"/>
      <c r="I412" s="51">
        <v>53223.43</v>
      </c>
      <c r="J412" s="41">
        <f t="shared" si="457"/>
        <v>8346.0359999999982</v>
      </c>
      <c r="K412" s="41">
        <f t="shared" si="449"/>
        <v>29196.939000000002</v>
      </c>
      <c r="L412" s="41">
        <f t="shared" si="450"/>
        <v>9779.1479999999992</v>
      </c>
      <c r="M412" s="41">
        <f t="shared" si="451"/>
        <v>2163.777</v>
      </c>
      <c r="N412" s="108">
        <v>3737.53</v>
      </c>
      <c r="O412" s="41"/>
      <c r="P412" s="144">
        <f t="shared" si="430"/>
        <v>0.96238686608510571</v>
      </c>
      <c r="Q412" s="40">
        <f t="shared" si="418"/>
        <v>53223.43</v>
      </c>
      <c r="R412" s="51">
        <v>51221.53</v>
      </c>
      <c r="S412" s="41">
        <f t="shared" si="452"/>
        <v>8006.0152138725362</v>
      </c>
      <c r="T412" s="41">
        <f t="shared" si="453"/>
        <v>28098.750623488002</v>
      </c>
      <c r="U412" s="41">
        <f t="shared" si="454"/>
        <v>9411.3235967024284</v>
      </c>
      <c r="V412" s="41">
        <f t="shared" si="441"/>
        <v>2082.3905659370316</v>
      </c>
      <c r="W412" s="108">
        <v>3623.05</v>
      </c>
      <c r="X412" s="51"/>
      <c r="Y412" s="41"/>
      <c r="Z412" s="40">
        <f t="shared" si="455"/>
        <v>51221.53</v>
      </c>
      <c r="AA412" s="54">
        <f t="shared" si="442"/>
        <v>7924.6287798095618</v>
      </c>
      <c r="AB412" s="54">
        <f t="shared" si="443"/>
        <v>28098.750623488002</v>
      </c>
      <c r="AC412" s="54">
        <f t="shared" si="444"/>
        <v>9411.3235967024284</v>
      </c>
      <c r="AD412" s="54">
        <f t="shared" si="445"/>
        <v>2163.777</v>
      </c>
      <c r="AE412" s="108">
        <f t="shared" si="456"/>
        <v>3623.05</v>
      </c>
      <c r="AF412" s="54">
        <f t="shared" si="446"/>
        <v>0</v>
      </c>
      <c r="AG412" s="54"/>
      <c r="AH412" s="42">
        <f t="shared" si="447"/>
        <v>51221.53</v>
      </c>
      <c r="AI412" s="56">
        <f t="shared" si="448"/>
        <v>2001.9000000000015</v>
      </c>
    </row>
    <row r="413" spans="1:35" x14ac:dyDescent="0.25">
      <c r="A413" s="31">
        <v>32</v>
      </c>
      <c r="B413" s="38">
        <v>5327</v>
      </c>
      <c r="C413" s="33">
        <v>2.48</v>
      </c>
      <c r="D413" s="33">
        <v>9.58</v>
      </c>
      <c r="E413" s="33">
        <v>1.85</v>
      </c>
      <c r="F413" s="35">
        <v>0.77</v>
      </c>
      <c r="G413" s="35">
        <v>1.33</v>
      </c>
      <c r="H413" s="35"/>
      <c r="I413" s="51">
        <v>88641.71</v>
      </c>
      <c r="J413" s="41">
        <f t="shared" si="457"/>
        <v>16567.370000000003</v>
      </c>
      <c r="K413" s="41">
        <f t="shared" si="449"/>
        <v>51032.66</v>
      </c>
      <c r="L413" s="41">
        <f t="shared" si="450"/>
        <v>9854.9500000000007</v>
      </c>
      <c r="M413" s="41">
        <f t="shared" si="451"/>
        <v>4101.79</v>
      </c>
      <c r="N413" s="108">
        <v>7084.94</v>
      </c>
      <c r="O413" s="41"/>
      <c r="P413" s="144">
        <f t="shared" si="430"/>
        <v>0.97318203811727</v>
      </c>
      <c r="Q413" s="40">
        <f t="shared" si="418"/>
        <v>88641.71</v>
      </c>
      <c r="R413" s="51">
        <v>86264.52</v>
      </c>
      <c r="S413" s="41">
        <f t="shared" si="452"/>
        <v>15890.323251981499</v>
      </c>
      <c r="T413" s="41">
        <f t="shared" si="453"/>
        <v>49664.068069345682</v>
      </c>
      <c r="U413" s="41">
        <f t="shared" si="454"/>
        <v>9590.6603265437898</v>
      </c>
      <c r="V413" s="41">
        <f t="shared" si="441"/>
        <v>3991.7883521290369</v>
      </c>
      <c r="W413" s="108">
        <v>7127.68</v>
      </c>
      <c r="X413" s="51"/>
      <c r="Y413" s="41"/>
      <c r="Z413" s="40">
        <f t="shared" si="455"/>
        <v>86264.520000000019</v>
      </c>
      <c r="AA413" s="54">
        <f t="shared" si="442"/>
        <v>15780.321604110562</v>
      </c>
      <c r="AB413" s="54">
        <f t="shared" si="443"/>
        <v>49664.068069345682</v>
      </c>
      <c r="AC413" s="54">
        <f t="shared" si="444"/>
        <v>9590.6603265437898</v>
      </c>
      <c r="AD413" s="54">
        <f t="shared" si="445"/>
        <v>4101.79</v>
      </c>
      <c r="AE413" s="108">
        <f t="shared" si="456"/>
        <v>7127.68</v>
      </c>
      <c r="AF413" s="54">
        <f t="shared" si="446"/>
        <v>0</v>
      </c>
      <c r="AG413" s="54"/>
      <c r="AH413" s="42">
        <f t="shared" si="447"/>
        <v>86264.520000000019</v>
      </c>
      <c r="AI413" s="56">
        <f t="shared" si="448"/>
        <v>2377.1899999999878</v>
      </c>
    </row>
    <row r="414" spans="1:35" x14ac:dyDescent="0.25">
      <c r="A414" s="32" t="s">
        <v>37</v>
      </c>
      <c r="B414" s="53">
        <f>SUM(B398:B413)</f>
        <v>79922.900000000009</v>
      </c>
      <c r="C414" s="33"/>
      <c r="D414" s="34"/>
      <c r="E414" s="34"/>
      <c r="F414" s="35"/>
      <c r="G414" s="35"/>
      <c r="H414" s="35"/>
      <c r="I414" s="43">
        <f t="shared" ref="I414:N414" si="458">SUM(I398:I413)</f>
        <v>1509850.22</v>
      </c>
      <c r="J414" s="43">
        <f t="shared" si="458"/>
        <v>272090.446</v>
      </c>
      <c r="K414" s="43">
        <f t="shared" si="458"/>
        <v>813896.82199999993</v>
      </c>
      <c r="L414" s="43">
        <f t="shared" si="458"/>
        <v>256022.11900000001</v>
      </c>
      <c r="M414" s="43">
        <f t="shared" si="458"/>
        <v>61540.633000000002</v>
      </c>
      <c r="N414" s="43">
        <f t="shared" si="458"/>
        <v>106300.19999999998</v>
      </c>
      <c r="O414" s="43">
        <f>SUM(O403:O413)</f>
        <v>0</v>
      </c>
      <c r="P414" s="144">
        <f t="shared" si="430"/>
        <v>1.0000333278091651</v>
      </c>
      <c r="Q414" s="40">
        <f t="shared" si="418"/>
        <v>1509850.22</v>
      </c>
      <c r="R414" s="43">
        <f t="shared" ref="R414:W414" si="459">SUM(R398:R413)</f>
        <v>1509900.54</v>
      </c>
      <c r="S414" s="43">
        <f t="shared" si="459"/>
        <v>271977.43411332904</v>
      </c>
      <c r="T414" s="43">
        <f t="shared" si="459"/>
        <v>814235.24677097378</v>
      </c>
      <c r="U414" s="43">
        <f t="shared" si="459"/>
        <v>254772.84234659089</v>
      </c>
      <c r="V414" s="43">
        <f t="shared" si="459"/>
        <v>61679.156769106383</v>
      </c>
      <c r="W414" s="43">
        <f t="shared" si="459"/>
        <v>107235.85999999999</v>
      </c>
      <c r="X414" s="43">
        <f>SUM(X403:X413)</f>
        <v>0</v>
      </c>
      <c r="Y414" s="41"/>
      <c r="Z414" s="40">
        <f t="shared" ref="Z414:AD414" si="460">SUM(Z398:Z413)</f>
        <v>1509900.54</v>
      </c>
      <c r="AA414" s="55">
        <f t="shared" si="460"/>
        <v>272115.95788243541</v>
      </c>
      <c r="AB414" s="55">
        <f t="shared" si="460"/>
        <v>814235.24677097378</v>
      </c>
      <c r="AC414" s="55">
        <f t="shared" si="460"/>
        <v>254772.84234659089</v>
      </c>
      <c r="AD414" s="55">
        <f t="shared" si="460"/>
        <v>61540.633000000002</v>
      </c>
      <c r="AE414" s="55">
        <f>SUM(AE398:AE413)</f>
        <v>107235.85999999999</v>
      </c>
      <c r="AF414" s="55">
        <f>SUM(AF403:AF413)</f>
        <v>0</v>
      </c>
      <c r="AG414" s="54"/>
      <c r="AH414" s="42">
        <f>SUM(AH398:AH413)</f>
        <v>1509900.54</v>
      </c>
      <c r="AI414" s="56">
        <f>SUM(AI398:AI413)</f>
        <v>-50.320000000032451</v>
      </c>
    </row>
    <row r="415" spans="1:35" x14ac:dyDescent="0.25">
      <c r="A415" s="6" t="s">
        <v>45</v>
      </c>
      <c r="B415" s="37"/>
      <c r="P415" s="144"/>
      <c r="Q415" s="40">
        <f t="shared" si="418"/>
        <v>0</v>
      </c>
    </row>
    <row r="416" spans="1:35" x14ac:dyDescent="0.25">
      <c r="A416" s="31">
        <v>5</v>
      </c>
      <c r="B416" s="38">
        <v>12921.5</v>
      </c>
      <c r="C416" s="33">
        <v>2.62</v>
      </c>
      <c r="D416" s="33">
        <v>9.7100000000000009</v>
      </c>
      <c r="E416" s="33">
        <v>3.95</v>
      </c>
      <c r="F416" s="35">
        <v>0.77</v>
      </c>
      <c r="G416" s="35">
        <v>1.33</v>
      </c>
      <c r="H416" s="35">
        <v>5.8</v>
      </c>
      <c r="I416" s="51">
        <v>326785.56</v>
      </c>
      <c r="J416" s="41">
        <f>I416-K416-L416-M416-N416-O416</f>
        <v>48197.895000000004</v>
      </c>
      <c r="K416" s="41">
        <f t="shared" ref="K416:K421" si="461">B416*D416</f>
        <v>125467.76500000001</v>
      </c>
      <c r="L416" s="41">
        <f>E416*B416</f>
        <v>51039.925000000003</v>
      </c>
      <c r="M416" s="41">
        <f>F416*B416</f>
        <v>9949.5550000000003</v>
      </c>
      <c r="N416" s="108">
        <v>17185.72</v>
      </c>
      <c r="O416" s="108">
        <v>74944.7</v>
      </c>
      <c r="P416" s="144">
        <f t="shared" si="430"/>
        <v>1.0296053473109399</v>
      </c>
      <c r="Q416" s="40">
        <f t="shared" si="418"/>
        <v>326785.56</v>
      </c>
      <c r="R416" s="51">
        <v>336460.16</v>
      </c>
      <c r="S416" s="41">
        <f>R416-T416-U416-V416-W416-X416</f>
        <v>52423.963503133957</v>
      </c>
      <c r="T416" s="41">
        <f>P416*K416</f>
        <v>129182.28175915241</v>
      </c>
      <c r="U416" s="41">
        <f>L416*P416</f>
        <v>52550.979706349324</v>
      </c>
      <c r="V416" s="41">
        <f t="shared" ref="V416:V421" si="462">P416*M416</f>
        <v>10244.115031364299</v>
      </c>
      <c r="W416" s="108">
        <v>18056.96</v>
      </c>
      <c r="X416" s="51">
        <v>74001.86</v>
      </c>
      <c r="Y416" s="41"/>
      <c r="Z416" s="40">
        <f t="shared" ref="Z416:Z421" si="463">SUM(S416:Y416)</f>
        <v>336460.16</v>
      </c>
      <c r="AA416" s="54">
        <f t="shared" ref="AA416:AA421" si="464">Z416-AF416-AE416-AD416-AC416-AB416</f>
        <v>52718.523534498279</v>
      </c>
      <c r="AB416" s="54">
        <f t="shared" ref="AB416:AF421" si="465">T416</f>
        <v>129182.28175915241</v>
      </c>
      <c r="AC416" s="54">
        <f t="shared" si="465"/>
        <v>52550.979706349324</v>
      </c>
      <c r="AD416" s="54">
        <f t="shared" ref="AD416:AD421" si="466">M416</f>
        <v>9949.5550000000003</v>
      </c>
      <c r="AE416" s="108">
        <f>W416</f>
        <v>18056.96</v>
      </c>
      <c r="AF416" s="54">
        <v>74001.86</v>
      </c>
      <c r="AG416" s="54"/>
      <c r="AH416" s="42">
        <f t="shared" ref="AH416:AH421" si="467">SUM(AA416:AG416)</f>
        <v>336460.16</v>
      </c>
      <c r="AI416" s="56">
        <f t="shared" ref="AI416:AI421" si="468">I416-Z416</f>
        <v>-9674.5999999999767</v>
      </c>
    </row>
    <row r="417" spans="1:35" x14ac:dyDescent="0.25">
      <c r="A417" s="31">
        <v>13</v>
      </c>
      <c r="B417" s="38">
        <v>6390.8</v>
      </c>
      <c r="C417" s="33">
        <v>2.63</v>
      </c>
      <c r="D417" s="33">
        <v>10.24</v>
      </c>
      <c r="E417" s="33">
        <v>2.87</v>
      </c>
      <c r="F417" s="35">
        <v>0.77</v>
      </c>
      <c r="G417" s="35">
        <v>1.33</v>
      </c>
      <c r="H417" s="35"/>
      <c r="I417" s="51">
        <v>119570.74</v>
      </c>
      <c r="J417" s="41">
        <f>I417-K417-L417-M417-N417</f>
        <v>22366.685999999998</v>
      </c>
      <c r="K417" s="41">
        <f t="shared" si="461"/>
        <v>65441.792000000001</v>
      </c>
      <c r="L417" s="41">
        <f>E417*B417</f>
        <v>18341.596000000001</v>
      </c>
      <c r="M417" s="41">
        <f>F417*B417</f>
        <v>4920.9160000000002</v>
      </c>
      <c r="N417" s="108">
        <v>8499.75</v>
      </c>
      <c r="O417" s="41"/>
      <c r="P417" s="144">
        <f t="shared" si="430"/>
        <v>0.87218687448116483</v>
      </c>
      <c r="Q417" s="40">
        <f t="shared" si="418"/>
        <v>119570.74</v>
      </c>
      <c r="R417" s="51">
        <v>104288.03</v>
      </c>
      <c r="S417" s="41">
        <f>R417-T417-U417-V417-W417-X417</f>
        <v>19430.480341212904</v>
      </c>
      <c r="T417" s="41">
        <f>P417*K417</f>
        <v>57077.472024926501</v>
      </c>
      <c r="U417" s="41">
        <f>L417*P417</f>
        <v>15997.299288236236</v>
      </c>
      <c r="V417" s="41">
        <f t="shared" si="462"/>
        <v>4291.9583456243563</v>
      </c>
      <c r="W417" s="108">
        <v>7490.82</v>
      </c>
      <c r="X417" s="51"/>
      <c r="Y417" s="41"/>
      <c r="Z417" s="40">
        <f t="shared" si="463"/>
        <v>104288.03</v>
      </c>
      <c r="AA417" s="54">
        <f t="shared" si="464"/>
        <v>18801.522686837263</v>
      </c>
      <c r="AB417" s="54">
        <f t="shared" si="465"/>
        <v>57077.472024926501</v>
      </c>
      <c r="AC417" s="54">
        <f t="shared" si="465"/>
        <v>15997.299288236236</v>
      </c>
      <c r="AD417" s="54">
        <f t="shared" si="466"/>
        <v>4920.9160000000002</v>
      </c>
      <c r="AE417" s="108">
        <f t="shared" ref="AE417:AE421" si="469">W417</f>
        <v>7490.82</v>
      </c>
      <c r="AF417" s="54">
        <f t="shared" si="465"/>
        <v>0</v>
      </c>
      <c r="AG417" s="54"/>
      <c r="AH417" s="42">
        <f t="shared" si="467"/>
        <v>104288.03</v>
      </c>
      <c r="AI417" s="56">
        <f t="shared" si="468"/>
        <v>15282.710000000006</v>
      </c>
    </row>
    <row r="418" spans="1:35" x14ac:dyDescent="0.25">
      <c r="A418" s="31">
        <v>15</v>
      </c>
      <c r="B418" s="38">
        <v>13644.5</v>
      </c>
      <c r="C418" s="33">
        <v>2.59</v>
      </c>
      <c r="D418" s="33">
        <v>10.02</v>
      </c>
      <c r="E418" s="33">
        <v>3.31</v>
      </c>
      <c r="F418" s="35">
        <v>0.77</v>
      </c>
      <c r="G418" s="35">
        <v>1.33</v>
      </c>
      <c r="H418" s="35"/>
      <c r="I418" s="51">
        <v>259109.22</v>
      </c>
      <c r="J418" s="41">
        <f t="shared" ref="J418:J419" si="470">I418-K418-L418-M418-N418</f>
        <v>48574.550000000017</v>
      </c>
      <c r="K418" s="41">
        <f t="shared" si="461"/>
        <v>136717.88999999998</v>
      </c>
      <c r="L418" s="41">
        <f t="shared" ref="L418:L419" si="471">E418*B418</f>
        <v>45163.294999999998</v>
      </c>
      <c r="M418" s="41">
        <f t="shared" ref="M418:M420" si="472">F418*B418</f>
        <v>10506.264999999999</v>
      </c>
      <c r="N418" s="108">
        <v>18147.22</v>
      </c>
      <c r="O418" s="41"/>
      <c r="P418" s="144">
        <f t="shared" si="430"/>
        <v>0.94703762374800859</v>
      </c>
      <c r="Q418" s="40">
        <f t="shared" si="418"/>
        <v>259109.22</v>
      </c>
      <c r="R418" s="51">
        <v>245386.18</v>
      </c>
      <c r="S418" s="41">
        <f t="shared" ref="S418:S419" si="473">R418-T418-U418-V418-W418-X418</f>
        <v>46015.416513061209</v>
      </c>
      <c r="T418" s="41">
        <f t="shared" ref="T418:T419" si="474">P418*K418</f>
        <v>129476.98566944161</v>
      </c>
      <c r="U418" s="41">
        <f t="shared" ref="U418:U419" si="475">L418*P418</f>
        <v>42771.339577430314</v>
      </c>
      <c r="V418" s="41">
        <f t="shared" si="462"/>
        <v>9949.8282400668704</v>
      </c>
      <c r="W418" s="108">
        <v>17172.61</v>
      </c>
      <c r="X418" s="51"/>
      <c r="Y418" s="41"/>
      <c r="Z418" s="40">
        <f t="shared" si="463"/>
        <v>245386.18</v>
      </c>
      <c r="AA418" s="54">
        <f t="shared" si="464"/>
        <v>45458.979753128078</v>
      </c>
      <c r="AB418" s="54">
        <f t="shared" si="465"/>
        <v>129476.98566944161</v>
      </c>
      <c r="AC418" s="54">
        <f t="shared" si="465"/>
        <v>42771.339577430314</v>
      </c>
      <c r="AD418" s="54">
        <f t="shared" si="466"/>
        <v>10506.264999999999</v>
      </c>
      <c r="AE418" s="108">
        <f t="shared" si="469"/>
        <v>17172.61</v>
      </c>
      <c r="AF418" s="54">
        <f t="shared" si="465"/>
        <v>0</v>
      </c>
      <c r="AG418" s="54"/>
      <c r="AH418" s="42">
        <f t="shared" si="467"/>
        <v>245386.18</v>
      </c>
      <c r="AI418" s="56">
        <f t="shared" si="468"/>
        <v>13723.040000000008</v>
      </c>
    </row>
    <row r="419" spans="1:35" x14ac:dyDescent="0.25">
      <c r="A419" s="31">
        <v>16</v>
      </c>
      <c r="B419" s="38">
        <v>10087.700000000001</v>
      </c>
      <c r="C419" s="33">
        <v>2.63</v>
      </c>
      <c r="D419" s="33">
        <v>10.31</v>
      </c>
      <c r="E419" s="33">
        <v>2.74</v>
      </c>
      <c r="F419" s="35">
        <v>0.77</v>
      </c>
      <c r="G419" s="35">
        <v>1.33</v>
      </c>
      <c r="H419" s="35"/>
      <c r="I419" s="51">
        <v>191162.63</v>
      </c>
      <c r="J419" s="41">
        <f t="shared" si="470"/>
        <v>38333.775999999998</v>
      </c>
      <c r="K419" s="41">
        <f t="shared" si="461"/>
        <v>104004.18700000001</v>
      </c>
      <c r="L419" s="41">
        <f t="shared" si="471"/>
        <v>27640.298000000003</v>
      </c>
      <c r="M419" s="41">
        <f t="shared" si="472"/>
        <v>7767.5290000000005</v>
      </c>
      <c r="N419" s="108">
        <v>13416.84</v>
      </c>
      <c r="O419" s="41"/>
      <c r="P419" s="144">
        <f t="shared" si="430"/>
        <v>0.92771835164644878</v>
      </c>
      <c r="Q419" s="40">
        <f t="shared" si="418"/>
        <v>191162.63</v>
      </c>
      <c r="R419" s="51">
        <v>177345.08</v>
      </c>
      <c r="S419" s="41">
        <f t="shared" si="473"/>
        <v>35430.746172208339</v>
      </c>
      <c r="T419" s="41">
        <f t="shared" si="474"/>
        <v>96486.592927969017</v>
      </c>
      <c r="U419" s="41">
        <f t="shared" si="475"/>
        <v>25642.411699576638</v>
      </c>
      <c r="V419" s="41">
        <f t="shared" si="462"/>
        <v>7206.0792002459893</v>
      </c>
      <c r="W419" s="108">
        <v>12579.25</v>
      </c>
      <c r="X419" s="51"/>
      <c r="Y419" s="41"/>
      <c r="Z419" s="40">
        <f t="shared" si="463"/>
        <v>177345.08</v>
      </c>
      <c r="AA419" s="54">
        <f t="shared" si="464"/>
        <v>34869.296372454308</v>
      </c>
      <c r="AB419" s="54">
        <f t="shared" si="465"/>
        <v>96486.592927969017</v>
      </c>
      <c r="AC419" s="54">
        <f t="shared" si="465"/>
        <v>25642.411699576638</v>
      </c>
      <c r="AD419" s="54">
        <f t="shared" si="466"/>
        <v>7767.5290000000005</v>
      </c>
      <c r="AE419" s="108">
        <f t="shared" si="469"/>
        <v>12579.25</v>
      </c>
      <c r="AF419" s="54">
        <f t="shared" si="465"/>
        <v>0</v>
      </c>
      <c r="AG419" s="54"/>
      <c r="AH419" s="42">
        <f t="shared" si="467"/>
        <v>177345.08</v>
      </c>
      <c r="AI419" s="56">
        <f t="shared" si="468"/>
        <v>13817.550000000017</v>
      </c>
    </row>
    <row r="420" spans="1:35" x14ac:dyDescent="0.25">
      <c r="A420" s="31">
        <v>17</v>
      </c>
      <c r="B420" s="38">
        <v>6466.1</v>
      </c>
      <c r="C420" s="33">
        <v>2.63</v>
      </c>
      <c r="D420" s="33">
        <v>10.37</v>
      </c>
      <c r="E420" s="33">
        <v>2.85</v>
      </c>
      <c r="F420" s="35">
        <v>0.77</v>
      </c>
      <c r="G420" s="35">
        <v>1.33</v>
      </c>
      <c r="H420" s="35"/>
      <c r="I420" s="51">
        <v>122145.49</v>
      </c>
      <c r="J420" s="41">
        <f>I420-K420-L420-M420-N420</f>
        <v>23084.811000000009</v>
      </c>
      <c r="K420" s="41">
        <f t="shared" si="461"/>
        <v>67053.456999999995</v>
      </c>
      <c r="L420" s="41">
        <f>E420*B420</f>
        <v>18428.385000000002</v>
      </c>
      <c r="M420" s="41">
        <f t="shared" si="472"/>
        <v>4978.8970000000008</v>
      </c>
      <c r="N420" s="108">
        <v>8599.94</v>
      </c>
      <c r="O420" s="41"/>
      <c r="P420" s="144">
        <f t="shared" si="430"/>
        <v>0.99177955731316803</v>
      </c>
      <c r="Q420" s="40">
        <f t="shared" si="418"/>
        <v>122145.49</v>
      </c>
      <c r="R420" s="51">
        <v>121141.4</v>
      </c>
      <c r="S420" s="41">
        <f>R420-T420-U420-V420-W420-X420</f>
        <v>22910.888320357961</v>
      </c>
      <c r="T420" s="41">
        <f>P420*K420</f>
        <v>66502.247899777547</v>
      </c>
      <c r="U420" s="41">
        <f>L420*P420</f>
        <v>18276.895517296627</v>
      </c>
      <c r="V420" s="41">
        <f t="shared" si="462"/>
        <v>4937.9682625678615</v>
      </c>
      <c r="W420" s="108">
        <v>8513.4</v>
      </c>
      <c r="X420" s="51"/>
      <c r="Y420" s="41"/>
      <c r="Z420" s="40">
        <f t="shared" si="463"/>
        <v>121141.4</v>
      </c>
      <c r="AA420" s="54">
        <f t="shared" si="464"/>
        <v>22869.959582925832</v>
      </c>
      <c r="AB420" s="54">
        <f t="shared" si="465"/>
        <v>66502.247899777547</v>
      </c>
      <c r="AC420" s="54">
        <f t="shared" si="465"/>
        <v>18276.895517296627</v>
      </c>
      <c r="AD420" s="54">
        <f t="shared" si="466"/>
        <v>4978.8970000000008</v>
      </c>
      <c r="AE420" s="108">
        <f t="shared" si="469"/>
        <v>8513.4</v>
      </c>
      <c r="AF420" s="54">
        <f t="shared" si="465"/>
        <v>0</v>
      </c>
      <c r="AG420" s="54"/>
      <c r="AH420" s="42">
        <f t="shared" si="467"/>
        <v>121141.4</v>
      </c>
      <c r="AI420" s="56">
        <f t="shared" si="468"/>
        <v>1004.0900000000111</v>
      </c>
    </row>
    <row r="421" spans="1:35" x14ac:dyDescent="0.25">
      <c r="A421" s="31" t="s">
        <v>38</v>
      </c>
      <c r="B421" s="38">
        <v>5386.3</v>
      </c>
      <c r="C421" s="33">
        <v>2.33</v>
      </c>
      <c r="D421" s="33">
        <v>11.01</v>
      </c>
      <c r="E421" s="33">
        <v>1.35</v>
      </c>
      <c r="F421" s="35">
        <v>0.77</v>
      </c>
      <c r="G421" s="35">
        <v>1.33</v>
      </c>
      <c r="H421" s="35"/>
      <c r="I421" s="51">
        <v>94745.26</v>
      </c>
      <c r="J421" s="41">
        <f>I421-K421-L421-M421-N421</f>
        <v>16859.280999999992</v>
      </c>
      <c r="K421" s="41">
        <f t="shared" si="461"/>
        <v>59303.163</v>
      </c>
      <c r="L421" s="41">
        <f>E421*B421</f>
        <v>7271.505000000001</v>
      </c>
      <c r="M421" s="41">
        <f>F421*B421</f>
        <v>4147.451</v>
      </c>
      <c r="N421" s="108">
        <v>7163.86</v>
      </c>
      <c r="O421" s="41"/>
      <c r="P421" s="144">
        <f t="shared" si="430"/>
        <v>1.0135484350351671</v>
      </c>
      <c r="Q421" s="40">
        <f t="shared" si="418"/>
        <v>94745.26</v>
      </c>
      <c r="R421" s="51">
        <v>96028.91</v>
      </c>
      <c r="S421" s="41">
        <f>R421-T421-U421-V421-W421-X421</f>
        <v>17079.966965179141</v>
      </c>
      <c r="T421" s="41">
        <f>P421*K421</f>
        <v>60106.628051285428</v>
      </c>
      <c r="U421" s="41">
        <f>L421*P421</f>
        <v>7370.0225131003936</v>
      </c>
      <c r="V421" s="41">
        <f t="shared" si="462"/>
        <v>4203.6424704350393</v>
      </c>
      <c r="W421" s="108">
        <v>7268.65</v>
      </c>
      <c r="X421" s="51"/>
      <c r="Y421" s="41"/>
      <c r="Z421" s="40">
        <f t="shared" si="463"/>
        <v>96028.909999999989</v>
      </c>
      <c r="AA421" s="54">
        <f t="shared" si="464"/>
        <v>17136.158435614168</v>
      </c>
      <c r="AB421" s="54">
        <f t="shared" si="465"/>
        <v>60106.628051285428</v>
      </c>
      <c r="AC421" s="54">
        <f t="shared" si="465"/>
        <v>7370.0225131003936</v>
      </c>
      <c r="AD421" s="54">
        <f t="shared" si="466"/>
        <v>4147.451</v>
      </c>
      <c r="AE421" s="108">
        <f t="shared" si="469"/>
        <v>7268.65</v>
      </c>
      <c r="AF421" s="54">
        <f t="shared" si="465"/>
        <v>0</v>
      </c>
      <c r="AG421" s="54"/>
      <c r="AH421" s="42">
        <f t="shared" si="467"/>
        <v>96028.909999999989</v>
      </c>
      <c r="AI421" s="56">
        <f t="shared" si="468"/>
        <v>-1283.6499999999942</v>
      </c>
    </row>
    <row r="422" spans="1:35" x14ac:dyDescent="0.25">
      <c r="A422" s="32" t="s">
        <v>37</v>
      </c>
      <c r="B422" s="53">
        <f>SUM(B416:B421)</f>
        <v>54896.9</v>
      </c>
      <c r="C422" s="33"/>
      <c r="D422" s="34"/>
      <c r="E422" s="34"/>
      <c r="F422" s="35"/>
      <c r="G422" s="35"/>
      <c r="H422" s="35"/>
      <c r="I422" s="43">
        <f>SUM(I416:I421)</f>
        <v>1113518.8999999999</v>
      </c>
      <c r="J422" s="43">
        <f t="shared" ref="J422:O422" si="476">SUM(J416:J421)</f>
        <v>197416.99900000001</v>
      </c>
      <c r="K422" s="43">
        <f t="shared" si="476"/>
        <v>557988.25400000007</v>
      </c>
      <c r="L422" s="43">
        <f t="shared" si="476"/>
        <v>167885.00400000002</v>
      </c>
      <c r="M422" s="43">
        <f t="shared" si="476"/>
        <v>42270.612999999998</v>
      </c>
      <c r="N422" s="43">
        <f t="shared" si="476"/>
        <v>73013.33</v>
      </c>
      <c r="O422" s="43">
        <f t="shared" si="476"/>
        <v>74944.7</v>
      </c>
      <c r="P422" s="144">
        <f t="shared" si="430"/>
        <v>0.97048174036381407</v>
      </c>
      <c r="Q422" s="40">
        <f t="shared" si="418"/>
        <v>1113518.8999999999</v>
      </c>
      <c r="R422" s="43">
        <f t="shared" ref="R422:W422" si="477">SUM(R416:R421)</f>
        <v>1080649.7599999998</v>
      </c>
      <c r="S422" s="43">
        <f t="shared" si="477"/>
        <v>193291.46181515348</v>
      </c>
      <c r="T422" s="43">
        <f t="shared" si="477"/>
        <v>538832.20833255246</v>
      </c>
      <c r="U422" s="43">
        <f t="shared" si="477"/>
        <v>162608.9483019895</v>
      </c>
      <c r="V422" s="43">
        <f t="shared" si="477"/>
        <v>40833.591550304409</v>
      </c>
      <c r="W422" s="43">
        <f t="shared" si="477"/>
        <v>71081.69</v>
      </c>
      <c r="X422" s="43">
        <f>SUM(X410:X421)</f>
        <v>74001.86</v>
      </c>
      <c r="Y422" s="41"/>
      <c r="Z422" s="40">
        <f t="shared" ref="Z422:AF422" si="478">SUM(Z416:Z421)</f>
        <v>1080649.7599999998</v>
      </c>
      <c r="AA422" s="55">
        <f t="shared" si="478"/>
        <v>191854.44036545794</v>
      </c>
      <c r="AB422" s="55">
        <f t="shared" si="478"/>
        <v>538832.20833255246</v>
      </c>
      <c r="AC422" s="55">
        <f t="shared" si="478"/>
        <v>162608.9483019895</v>
      </c>
      <c r="AD422" s="55">
        <f t="shared" si="478"/>
        <v>42270.612999999998</v>
      </c>
      <c r="AE422" s="55">
        <f t="shared" si="478"/>
        <v>71081.69</v>
      </c>
      <c r="AF422" s="55">
        <f t="shared" si="478"/>
        <v>74001.86</v>
      </c>
      <c r="AG422" s="54"/>
      <c r="AH422" s="42">
        <f>SUM(AH416:AH421)</f>
        <v>1080649.7599999998</v>
      </c>
      <c r="AI422" s="56">
        <f>SUM(AI416:AI421)</f>
        <v>32869.140000000072</v>
      </c>
    </row>
    <row r="423" spans="1:35" x14ac:dyDescent="0.25">
      <c r="A423" t="s">
        <v>40</v>
      </c>
      <c r="P423" s="144"/>
      <c r="Q423" s="40">
        <f t="shared" si="418"/>
        <v>0</v>
      </c>
    </row>
    <row r="424" spans="1:35" x14ac:dyDescent="0.25">
      <c r="A424" s="31">
        <v>2</v>
      </c>
      <c r="B424" s="38">
        <v>14818.4</v>
      </c>
      <c r="C424" s="33">
        <v>2.57</v>
      </c>
      <c r="D424" s="33">
        <v>10.15</v>
      </c>
      <c r="E424" s="33">
        <v>2.88</v>
      </c>
      <c r="F424" s="35">
        <v>0.77</v>
      </c>
      <c r="G424" s="35">
        <v>1.33</v>
      </c>
      <c r="H424" s="35"/>
      <c r="I424" s="51">
        <v>276660.15000000002</v>
      </c>
      <c r="J424" s="41">
        <f>I424-K424-L424-M424-N424</f>
        <v>52457.55000000001</v>
      </c>
      <c r="K424" s="41">
        <f>B424*D424</f>
        <v>150406.76</v>
      </c>
      <c r="L424" s="41">
        <f>E424*B424</f>
        <v>42676.991999999998</v>
      </c>
      <c r="M424" s="41">
        <f>F424*B424</f>
        <v>11410.168</v>
      </c>
      <c r="N424" s="108">
        <v>19708.68</v>
      </c>
      <c r="O424" s="41"/>
      <c r="P424" s="144">
        <f t="shared" si="430"/>
        <v>0.98692312571940688</v>
      </c>
      <c r="Q424" s="40">
        <f t="shared" si="418"/>
        <v>276660.15000000002</v>
      </c>
      <c r="R424" s="51">
        <v>273042.3</v>
      </c>
      <c r="S424" s="41">
        <f>R424-T424-U424-V424-W424-X424</f>
        <v>51735.571282985649</v>
      </c>
      <c r="T424" s="41">
        <f>P424*K424</f>
        <v>148439.90970852866</v>
      </c>
      <c r="U424" s="41">
        <f>L424*P424</f>
        <v>42118.910340942122</v>
      </c>
      <c r="V424" s="41">
        <f>P424*M424</f>
        <v>11260.958667543553</v>
      </c>
      <c r="W424" s="108">
        <v>19486.95</v>
      </c>
      <c r="X424" s="51"/>
      <c r="Y424" s="41"/>
      <c r="Z424" s="40">
        <f>SUM(S424:Y424)</f>
        <v>273042.3</v>
      </c>
      <c r="AA424" s="54">
        <f>Z424-AF424-AE424-AD424-AC424-AB424</f>
        <v>51586.361950529186</v>
      </c>
      <c r="AB424" s="54">
        <f t="shared" ref="AB424:AF427" si="479">T424</f>
        <v>148439.90970852866</v>
      </c>
      <c r="AC424" s="54">
        <f t="shared" si="479"/>
        <v>42118.910340942122</v>
      </c>
      <c r="AD424" s="54">
        <f>M424</f>
        <v>11410.168</v>
      </c>
      <c r="AE424" s="108">
        <f>W424</f>
        <v>19486.95</v>
      </c>
      <c r="AF424" s="54">
        <f t="shared" si="479"/>
        <v>0</v>
      </c>
      <c r="AG424" s="54"/>
      <c r="AH424" s="42">
        <f>SUM(AA424:AG424)</f>
        <v>273042.3</v>
      </c>
      <c r="AI424" s="56">
        <f>I424-Z424</f>
        <v>3617.8500000000349</v>
      </c>
    </row>
    <row r="425" spans="1:35" x14ac:dyDescent="0.25">
      <c r="A425" s="31">
        <v>6</v>
      </c>
      <c r="B425" s="38">
        <v>7879.1</v>
      </c>
      <c r="C425" s="33">
        <v>2.35</v>
      </c>
      <c r="D425" s="33">
        <v>10.23</v>
      </c>
      <c r="E425" s="33">
        <v>2.82</v>
      </c>
      <c r="F425" s="35">
        <v>0.77</v>
      </c>
      <c r="G425" s="35">
        <v>1.33</v>
      </c>
      <c r="H425" s="35"/>
      <c r="I425" s="51">
        <v>144339.35</v>
      </c>
      <c r="J425" s="41">
        <f>I425-K425-L425-M425-N425</f>
        <v>24971.507999999994</v>
      </c>
      <c r="K425" s="41">
        <f>B425*D425</f>
        <v>80603.193000000014</v>
      </c>
      <c r="L425" s="41">
        <f>E425*B425</f>
        <v>22219.061999999998</v>
      </c>
      <c r="M425" s="41">
        <f>F425*B425</f>
        <v>6066.9070000000002</v>
      </c>
      <c r="N425" s="108">
        <v>10478.68</v>
      </c>
      <c r="O425" s="41"/>
      <c r="P425" s="144">
        <f t="shared" si="430"/>
        <v>0.93190983609112832</v>
      </c>
      <c r="Q425" s="40">
        <f t="shared" si="418"/>
        <v>144339.35</v>
      </c>
      <c r="R425" s="51">
        <v>134511.26</v>
      </c>
      <c r="S425" s="41">
        <f>R425-T425-U425-V425-W425-X425</f>
        <v>23356.678888479681</v>
      </c>
      <c r="T425" s="41">
        <f>P425*K425</f>
        <v>75114.908377051601</v>
      </c>
      <c r="U425" s="41">
        <f>L425*P425</f>
        <v>20706.162426518615</v>
      </c>
      <c r="V425" s="41">
        <f>P425*M425</f>
        <v>5653.8103079501188</v>
      </c>
      <c r="W425" s="108">
        <v>9679.7000000000007</v>
      </c>
      <c r="X425" s="51"/>
      <c r="Y425" s="41"/>
      <c r="Z425" s="40">
        <f>SUM(S425:Y425)</f>
        <v>134511.26</v>
      </c>
      <c r="AA425" s="54">
        <f>Z425-AF425-AE425-AD425-AC425-AB425</f>
        <v>22943.582196429794</v>
      </c>
      <c r="AB425" s="54">
        <f t="shared" si="479"/>
        <v>75114.908377051601</v>
      </c>
      <c r="AC425" s="54">
        <f t="shared" si="479"/>
        <v>20706.162426518615</v>
      </c>
      <c r="AD425" s="54">
        <f>M425</f>
        <v>6066.9070000000002</v>
      </c>
      <c r="AE425" s="108">
        <f t="shared" ref="AE425:AE427" si="480">W425</f>
        <v>9679.7000000000007</v>
      </c>
      <c r="AF425" s="54">
        <f t="shared" si="479"/>
        <v>0</v>
      </c>
      <c r="AG425" s="54"/>
      <c r="AH425" s="42">
        <f>SUM(AA425:AG425)</f>
        <v>134511.26</v>
      </c>
      <c r="AI425" s="56">
        <f>I425-Z425</f>
        <v>9828.0899999999965</v>
      </c>
    </row>
    <row r="426" spans="1:35" x14ac:dyDescent="0.25">
      <c r="A426" s="31">
        <v>14</v>
      </c>
      <c r="B426" s="38">
        <v>9268.9</v>
      </c>
      <c r="C426" s="33">
        <v>2.37</v>
      </c>
      <c r="D426" s="33">
        <v>10.58</v>
      </c>
      <c r="E426" s="33">
        <v>2.84</v>
      </c>
      <c r="F426" s="35">
        <v>0.77</v>
      </c>
      <c r="G426" s="35">
        <v>1.33</v>
      </c>
      <c r="H426" s="35"/>
      <c r="I426" s="51">
        <v>172813.56</v>
      </c>
      <c r="J426" s="41">
        <f>I426-K426-L426-M426-N426</f>
        <v>28957.259000000005</v>
      </c>
      <c r="K426" s="41">
        <f>B426*D426</f>
        <v>98064.962</v>
      </c>
      <c r="L426" s="41">
        <f>E426*B426</f>
        <v>26323.675999999996</v>
      </c>
      <c r="M426" s="41">
        <f>F426*B426</f>
        <v>7137.0529999999999</v>
      </c>
      <c r="N426" s="108">
        <v>12330.61</v>
      </c>
      <c r="O426" s="41"/>
      <c r="P426" s="144">
        <f t="shared" si="430"/>
        <v>1.115067417163329</v>
      </c>
      <c r="Q426" s="40">
        <f t="shared" si="418"/>
        <v>172813.56</v>
      </c>
      <c r="R426" s="51">
        <v>192698.77</v>
      </c>
      <c r="S426" s="41">
        <f>R426-T426-U426-V426-W426-X426</f>
        <v>32078.127446007893</v>
      </c>
      <c r="T426" s="41">
        <f>P426*K426</f>
        <v>109349.04389156001</v>
      </c>
      <c r="U426" s="41">
        <f>L426*P426</f>
        <v>29352.673407564307</v>
      </c>
      <c r="V426" s="41">
        <f>P426*M426</f>
        <v>7958.2952548677886</v>
      </c>
      <c r="W426" s="108">
        <v>13960.63</v>
      </c>
      <c r="X426" s="51"/>
      <c r="Y426" s="41"/>
      <c r="Z426" s="40">
        <f>SUM(S426:Y426)</f>
        <v>192698.77000000002</v>
      </c>
      <c r="AA426" s="54">
        <f>Z426-AF426-AE426-AD426-AC426-AB426</f>
        <v>32899.369700875672</v>
      </c>
      <c r="AB426" s="54">
        <f t="shared" si="479"/>
        <v>109349.04389156001</v>
      </c>
      <c r="AC426" s="54">
        <f t="shared" si="479"/>
        <v>29352.673407564307</v>
      </c>
      <c r="AD426" s="54">
        <f>M426</f>
        <v>7137.0529999999999</v>
      </c>
      <c r="AE426" s="108">
        <f t="shared" si="480"/>
        <v>13960.63</v>
      </c>
      <c r="AF426" s="54">
        <f t="shared" si="479"/>
        <v>0</v>
      </c>
      <c r="AG426" s="54"/>
      <c r="AH426" s="42">
        <f>SUM(AA426:AG426)</f>
        <v>192698.77000000002</v>
      </c>
      <c r="AI426" s="56">
        <f>I426-Z426</f>
        <v>-19885.210000000021</v>
      </c>
    </row>
    <row r="427" spans="1:35" x14ac:dyDescent="0.25">
      <c r="A427" s="31">
        <v>24</v>
      </c>
      <c r="B427" s="38">
        <v>3990.9</v>
      </c>
      <c r="C427" s="33">
        <v>2.2400000000000002</v>
      </c>
      <c r="D427" s="33">
        <v>11.63</v>
      </c>
      <c r="E427" s="33">
        <v>2.4900000000000002</v>
      </c>
      <c r="F427" s="35">
        <v>0.77</v>
      </c>
      <c r="G427" s="35">
        <v>1.33</v>
      </c>
      <c r="H427" s="35"/>
      <c r="I427" s="51">
        <v>79147.240000000005</v>
      </c>
      <c r="J427" s="41">
        <f>I427-K427-L427-M427-N427</f>
        <v>14348.869000000006</v>
      </c>
      <c r="K427" s="41">
        <f>B427*D427</f>
        <v>46414.167000000001</v>
      </c>
      <c r="L427" s="41">
        <f>E427*B427</f>
        <v>9937.3410000000003</v>
      </c>
      <c r="M427" s="41">
        <f>F427*B427</f>
        <v>3072.9929999999999</v>
      </c>
      <c r="N427" s="108">
        <v>5373.87</v>
      </c>
      <c r="O427" s="41"/>
      <c r="P427" s="144">
        <f t="shared" si="430"/>
        <v>1.1293652185471028</v>
      </c>
      <c r="Q427" s="40">
        <f t="shared" si="418"/>
        <v>79147.240000000005</v>
      </c>
      <c r="R427" s="51">
        <v>89386.14</v>
      </c>
      <c r="S427" s="41">
        <f>R427-T427-U427-V427-W427-X427</f>
        <v>16060.345441082465</v>
      </c>
      <c r="T427" s="41">
        <f>P427*K427</f>
        <v>52418.545857636731</v>
      </c>
      <c r="U427" s="41">
        <f>L427*P427</f>
        <v>11222.887290242086</v>
      </c>
      <c r="V427" s="41">
        <f>P427*M427</f>
        <v>3470.5314110387171</v>
      </c>
      <c r="W427" s="108">
        <v>6213.83</v>
      </c>
      <c r="X427" s="51"/>
      <c r="Y427" s="41"/>
      <c r="Z427" s="40">
        <f>SUM(S427:Y427)</f>
        <v>89386.14</v>
      </c>
      <c r="AA427" s="54">
        <f>Z427-AF427-AE427-AD427-AC427-AB427</f>
        <v>16457.88385212118</v>
      </c>
      <c r="AB427" s="54">
        <f t="shared" si="479"/>
        <v>52418.545857636731</v>
      </c>
      <c r="AC427" s="54">
        <f t="shared" si="479"/>
        <v>11222.887290242086</v>
      </c>
      <c r="AD427" s="54">
        <f>M427</f>
        <v>3072.9929999999999</v>
      </c>
      <c r="AE427" s="108">
        <f t="shared" si="480"/>
        <v>6213.83</v>
      </c>
      <c r="AF427" s="54">
        <f t="shared" si="479"/>
        <v>0</v>
      </c>
      <c r="AG427" s="54"/>
      <c r="AH427" s="42">
        <f>SUM(AA427:AG427)</f>
        <v>89386.14</v>
      </c>
      <c r="AI427" s="56">
        <f>I427-Z427</f>
        <v>-10238.899999999994</v>
      </c>
    </row>
    <row r="428" spans="1:35" x14ac:dyDescent="0.25">
      <c r="A428" s="32" t="s">
        <v>37</v>
      </c>
      <c r="B428" s="53">
        <f>SUM(B424:B427)</f>
        <v>35957.300000000003</v>
      </c>
      <c r="C428" s="33"/>
      <c r="D428" s="34"/>
      <c r="E428" s="34"/>
      <c r="F428" s="35"/>
      <c r="G428" s="35"/>
      <c r="H428" s="35"/>
      <c r="I428" s="43">
        <f>SUM(I424:I427)</f>
        <v>672960.3</v>
      </c>
      <c r="J428" s="43">
        <f t="shared" ref="J428:O428" si="481">SUM(J424:J427)</f>
        <v>120735.18600000002</v>
      </c>
      <c r="K428" s="43">
        <f t="shared" si="481"/>
        <v>375489.08200000005</v>
      </c>
      <c r="L428" s="43">
        <f t="shared" si="481"/>
        <v>101157.071</v>
      </c>
      <c r="M428" s="43">
        <f t="shared" si="481"/>
        <v>27687.120999999999</v>
      </c>
      <c r="N428" s="43">
        <f t="shared" si="481"/>
        <v>47891.840000000004</v>
      </c>
      <c r="O428" s="43">
        <f t="shared" si="481"/>
        <v>0</v>
      </c>
      <c r="P428" s="144">
        <f t="shared" si="430"/>
        <v>1.0247832895937545</v>
      </c>
      <c r="Q428" s="40">
        <f t="shared" si="418"/>
        <v>672960.3</v>
      </c>
      <c r="R428" s="43">
        <f t="shared" ref="R428:X428" si="482">SUM(R424:R427)</f>
        <v>689638.47</v>
      </c>
      <c r="S428" s="43">
        <f t="shared" si="482"/>
        <v>123230.72305855568</v>
      </c>
      <c r="T428" s="43">
        <f t="shared" si="482"/>
        <v>385322.40783477697</v>
      </c>
      <c r="U428" s="43">
        <f t="shared" si="482"/>
        <v>103400.63346526712</v>
      </c>
      <c r="V428" s="43">
        <f t="shared" si="482"/>
        <v>28343.595641400178</v>
      </c>
      <c r="W428" s="43">
        <f t="shared" si="482"/>
        <v>49341.11</v>
      </c>
      <c r="X428" s="43">
        <f t="shared" si="482"/>
        <v>0</v>
      </c>
      <c r="Y428" s="41"/>
      <c r="Z428" s="40">
        <f t="shared" ref="Z428:AF428" si="483">SUM(Z424:Z427)</f>
        <v>689638.47000000009</v>
      </c>
      <c r="AA428" s="55">
        <f t="shared" si="483"/>
        <v>123887.19769995584</v>
      </c>
      <c r="AB428" s="55">
        <f t="shared" si="483"/>
        <v>385322.40783477697</v>
      </c>
      <c r="AC428" s="55">
        <f t="shared" si="483"/>
        <v>103400.63346526712</v>
      </c>
      <c r="AD428" s="55">
        <f t="shared" si="483"/>
        <v>27687.120999999999</v>
      </c>
      <c r="AE428" s="55">
        <f t="shared" si="483"/>
        <v>49341.11</v>
      </c>
      <c r="AF428" s="55">
        <f t="shared" si="483"/>
        <v>0</v>
      </c>
      <c r="AG428" s="54"/>
      <c r="AH428" s="42">
        <f>SUM(AH424:AH427)</f>
        <v>689638.47000000009</v>
      </c>
      <c r="AI428" s="56">
        <f>SUM(AI424:AI427)</f>
        <v>-16678.169999999984</v>
      </c>
    </row>
    <row r="429" spans="1:35" x14ac:dyDescent="0.25">
      <c r="A429" t="s">
        <v>41</v>
      </c>
      <c r="H429" t="s">
        <v>59</v>
      </c>
      <c r="I429" t="s">
        <v>59</v>
      </c>
      <c r="P429" s="144"/>
      <c r="Q429" s="40" t="str">
        <f t="shared" si="418"/>
        <v xml:space="preserve"> </v>
      </c>
    </row>
    <row r="430" spans="1:35" x14ac:dyDescent="0.25">
      <c r="A430" s="31">
        <v>15</v>
      </c>
      <c r="B430" s="38">
        <v>3317.9</v>
      </c>
      <c r="C430" s="33">
        <v>2.76</v>
      </c>
      <c r="D430" s="33">
        <v>12.86</v>
      </c>
      <c r="E430" s="33">
        <v>9.59</v>
      </c>
      <c r="F430" s="35">
        <v>0.77</v>
      </c>
      <c r="G430" s="35">
        <v>1.33</v>
      </c>
      <c r="H430" s="35"/>
      <c r="I430" s="51">
        <v>95590.5</v>
      </c>
      <c r="J430" s="41">
        <f>I430-K430-L430-M430-N430</f>
        <v>14136.002000000004</v>
      </c>
      <c r="K430" s="41">
        <f>B430*D430</f>
        <v>42668.193999999996</v>
      </c>
      <c r="L430" s="41">
        <f>E430*B430</f>
        <v>31818.661</v>
      </c>
      <c r="M430" s="41">
        <f>F430*B430</f>
        <v>2554.7829999999999</v>
      </c>
      <c r="N430" s="108">
        <v>4412.8599999999997</v>
      </c>
      <c r="O430" s="41"/>
      <c r="P430" s="144">
        <f t="shared" si="430"/>
        <v>1.1015037059121984</v>
      </c>
      <c r="Q430" s="40">
        <f t="shared" si="418"/>
        <v>95590.5</v>
      </c>
      <c r="R430" s="51">
        <v>105293.29</v>
      </c>
      <c r="S430" s="41">
        <f>R430-T430-U430-V430-W430-X430</f>
        <v>15388.600233453952</v>
      </c>
      <c r="T430" s="41">
        <f>P430*K430</f>
        <v>46999.173815580623</v>
      </c>
      <c r="U430" s="41">
        <f>L430*P430</f>
        <v>35048.373008663933</v>
      </c>
      <c r="V430" s="41">
        <f t="shared" ref="V430:V441" si="484">P430*M430</f>
        <v>2814.1029423014838</v>
      </c>
      <c r="W430" s="108">
        <v>5043.04</v>
      </c>
      <c r="X430" s="51"/>
      <c r="Y430" s="41"/>
      <c r="Z430" s="40">
        <f>SUM(S430:Y430)</f>
        <v>105293.29</v>
      </c>
      <c r="AA430" s="54">
        <f t="shared" ref="AA430:AA441" si="485">Z430-AF430-AE430-AD430-AC430-AB430</f>
        <v>15647.920175755447</v>
      </c>
      <c r="AB430" s="54">
        <f t="shared" ref="AB430:AB441" si="486">T430</f>
        <v>46999.173815580623</v>
      </c>
      <c r="AC430" s="54">
        <f t="shared" ref="AC430:AC441" si="487">U430</f>
        <v>35048.373008663933</v>
      </c>
      <c r="AD430" s="54">
        <f t="shared" ref="AD430:AD441" si="488">M430</f>
        <v>2554.7829999999999</v>
      </c>
      <c r="AE430" s="108">
        <f>W430</f>
        <v>5043.04</v>
      </c>
      <c r="AF430" s="54">
        <f t="shared" ref="AF430:AF441" si="489">X430</f>
        <v>0</v>
      </c>
      <c r="AG430" s="54"/>
      <c r="AH430" s="42">
        <f t="shared" ref="AH430:AH441" si="490">SUM(AA430:AG430)</f>
        <v>105293.29</v>
      </c>
      <c r="AI430" s="56">
        <f t="shared" ref="AI430:AI441" si="491">I430-Z430</f>
        <v>-9702.7899999999936</v>
      </c>
    </row>
    <row r="431" spans="1:35" x14ac:dyDescent="0.25">
      <c r="A431" s="31">
        <v>17</v>
      </c>
      <c r="B431" s="38">
        <v>2783.6</v>
      </c>
      <c r="C431" s="33">
        <v>2.88</v>
      </c>
      <c r="D431" s="33">
        <v>12.36</v>
      </c>
      <c r="E431" s="33">
        <v>8.02</v>
      </c>
      <c r="F431" s="35">
        <v>0.77</v>
      </c>
      <c r="G431" s="35">
        <v>1.33</v>
      </c>
      <c r="H431" s="35"/>
      <c r="I431" s="51">
        <v>73848.95</v>
      </c>
      <c r="J431" s="41">
        <f>I431-K431-L431-M431-N431</f>
        <v>11273.640000000005</v>
      </c>
      <c r="K431" s="41">
        <f t="shared" ref="K431:K441" si="492">B431*D431</f>
        <v>34405.295999999995</v>
      </c>
      <c r="L431" s="41">
        <f t="shared" ref="L431:L441" si="493">E431*B431</f>
        <v>22324.471999999998</v>
      </c>
      <c r="M431" s="41">
        <f t="shared" ref="M431:M441" si="494">F431*B431</f>
        <v>2143.3719999999998</v>
      </c>
      <c r="N431" s="108">
        <v>3702.17</v>
      </c>
      <c r="O431" s="41"/>
      <c r="P431" s="144">
        <f t="shared" si="430"/>
        <v>1.0442694175069518</v>
      </c>
      <c r="Q431" s="40">
        <f t="shared" si="418"/>
        <v>73848.95</v>
      </c>
      <c r="R431" s="51">
        <v>77118.2</v>
      </c>
      <c r="S431" s="41">
        <f t="shared" ref="S431:S441" si="495">R431-T431-U431-V431-W431-X431</f>
        <v>11822.370385394781</v>
      </c>
      <c r="T431" s="41">
        <f t="shared" ref="T431:T441" si="496">P431*K431</f>
        <v>35928.398413074254</v>
      </c>
      <c r="U431" s="41">
        <f t="shared" ref="U431:U441" si="497">L431*P431</f>
        <v>23312.763371590252</v>
      </c>
      <c r="V431" s="41">
        <f t="shared" si="484"/>
        <v>2238.2578299407101</v>
      </c>
      <c r="W431" s="108">
        <v>3816.41</v>
      </c>
      <c r="X431" s="51"/>
      <c r="Y431" s="41"/>
      <c r="Z431" s="40">
        <f t="shared" ref="Z431:Z441" si="498">SUM(S431:Y431)</f>
        <v>77118.2</v>
      </c>
      <c r="AA431" s="54">
        <f t="shared" si="485"/>
        <v>11917.256215335488</v>
      </c>
      <c r="AB431" s="54">
        <f t="shared" si="486"/>
        <v>35928.398413074254</v>
      </c>
      <c r="AC431" s="54">
        <f t="shared" si="487"/>
        <v>23312.763371590252</v>
      </c>
      <c r="AD431" s="54">
        <f t="shared" si="488"/>
        <v>2143.3719999999998</v>
      </c>
      <c r="AE431" s="108">
        <f t="shared" ref="AE431:AE441" si="499">W431</f>
        <v>3816.41</v>
      </c>
      <c r="AF431" s="54">
        <f t="shared" si="489"/>
        <v>0</v>
      </c>
      <c r="AG431" s="54"/>
      <c r="AH431" s="42">
        <f t="shared" si="490"/>
        <v>77118.2</v>
      </c>
      <c r="AI431" s="56">
        <f t="shared" si="491"/>
        <v>-3269.25</v>
      </c>
    </row>
    <row r="432" spans="1:35" x14ac:dyDescent="0.25">
      <c r="A432" s="31">
        <v>18</v>
      </c>
      <c r="B432" s="38">
        <v>5655.7</v>
      </c>
      <c r="C432" s="33">
        <v>2.62</v>
      </c>
      <c r="D432" s="33">
        <v>10.029999999999999</v>
      </c>
      <c r="E432" s="33">
        <v>3.31</v>
      </c>
      <c r="F432" s="35">
        <v>0.77</v>
      </c>
      <c r="G432" s="35">
        <v>1.33</v>
      </c>
      <c r="H432" s="35">
        <v>5.8</v>
      </c>
      <c r="I432" s="51">
        <v>142976.85999999999</v>
      </c>
      <c r="J432" s="41">
        <f>I432-K432-L432-M432-N432-O432</f>
        <v>22849.702999999987</v>
      </c>
      <c r="K432" s="41">
        <f t="shared" si="492"/>
        <v>56726.670999999995</v>
      </c>
      <c r="L432" s="41">
        <f t="shared" si="493"/>
        <v>18720.366999999998</v>
      </c>
      <c r="M432" s="41">
        <f t="shared" si="494"/>
        <v>4354.8890000000001</v>
      </c>
      <c r="N432" s="108">
        <v>7522.17</v>
      </c>
      <c r="O432" s="134">
        <v>32803.06</v>
      </c>
      <c r="P432" s="144">
        <f t="shared" si="430"/>
        <v>1.0201628431341967</v>
      </c>
      <c r="Q432" s="40">
        <f t="shared" si="418"/>
        <v>142976.85999999999</v>
      </c>
      <c r="R432" s="51">
        <v>145859.68</v>
      </c>
      <c r="S432" s="41">
        <f t="shared" si="495"/>
        <v>24702.509264092387</v>
      </c>
      <c r="T432" s="41">
        <f t="shared" si="496"/>
        <v>57870.44196889818</v>
      </c>
      <c r="U432" s="41">
        <f t="shared" si="497"/>
        <v>19097.82282323559</v>
      </c>
      <c r="V432" s="41">
        <f t="shared" si="484"/>
        <v>4442.6959437738387</v>
      </c>
      <c r="W432" s="108">
        <v>7724.87</v>
      </c>
      <c r="X432" s="51">
        <v>32021.34</v>
      </c>
      <c r="Y432" s="41"/>
      <c r="Z432" s="40">
        <f t="shared" si="498"/>
        <v>145859.68</v>
      </c>
      <c r="AA432" s="54">
        <f t="shared" si="485"/>
        <v>24790.316207866235</v>
      </c>
      <c r="AB432" s="54">
        <f t="shared" si="486"/>
        <v>57870.44196889818</v>
      </c>
      <c r="AC432" s="54">
        <f t="shared" si="487"/>
        <v>19097.82282323559</v>
      </c>
      <c r="AD432" s="54">
        <f t="shared" si="488"/>
        <v>4354.8890000000001</v>
      </c>
      <c r="AE432" s="108">
        <f t="shared" si="499"/>
        <v>7724.87</v>
      </c>
      <c r="AF432" s="54">
        <v>32021.34</v>
      </c>
      <c r="AG432" s="54"/>
      <c r="AH432" s="42">
        <f t="shared" si="490"/>
        <v>145859.68</v>
      </c>
      <c r="AI432" s="56">
        <f t="shared" si="491"/>
        <v>-2882.820000000007</v>
      </c>
    </row>
    <row r="433" spans="1:35" x14ac:dyDescent="0.25">
      <c r="A433" s="31">
        <v>19</v>
      </c>
      <c r="B433" s="38">
        <v>3708.2</v>
      </c>
      <c r="C433" s="33">
        <v>2.69</v>
      </c>
      <c r="D433" s="33">
        <v>11.05</v>
      </c>
      <c r="E433" s="33">
        <v>3.83</v>
      </c>
      <c r="F433" s="35">
        <v>0.77</v>
      </c>
      <c r="G433" s="35">
        <v>1.33</v>
      </c>
      <c r="H433" s="35">
        <v>5.8</v>
      </c>
      <c r="I433" s="51">
        <v>99021.67</v>
      </c>
      <c r="J433" s="41">
        <f t="shared" ref="J433:J441" si="500">I433-K433-L433-M433-N433-O433</f>
        <v>14730.089999999997</v>
      </c>
      <c r="K433" s="41">
        <f t="shared" si="492"/>
        <v>40975.61</v>
      </c>
      <c r="L433" s="41">
        <f t="shared" si="493"/>
        <v>14202.405999999999</v>
      </c>
      <c r="M433" s="41">
        <f t="shared" si="494"/>
        <v>2855.3139999999999</v>
      </c>
      <c r="N433" s="108">
        <v>4900.68</v>
      </c>
      <c r="O433" s="108">
        <v>21357.57</v>
      </c>
      <c r="P433" s="144">
        <f t="shared" si="430"/>
        <v>0.9991548314626485</v>
      </c>
      <c r="Q433" s="40">
        <f t="shared" si="418"/>
        <v>99021.67</v>
      </c>
      <c r="R433" s="51">
        <v>98937.98</v>
      </c>
      <c r="S433" s="41">
        <f t="shared" si="495"/>
        <v>15598.417944633729</v>
      </c>
      <c r="T433" s="41">
        <f t="shared" si="496"/>
        <v>40940.978703629218</v>
      </c>
      <c r="U433" s="41">
        <f t="shared" si="497"/>
        <v>14190.402573294106</v>
      </c>
      <c r="V433" s="41">
        <f t="shared" si="484"/>
        <v>2852.9007784429405</v>
      </c>
      <c r="W433" s="108">
        <v>4917.75</v>
      </c>
      <c r="X433" s="51">
        <v>20437.53</v>
      </c>
      <c r="Y433" s="41"/>
      <c r="Z433" s="40">
        <f t="shared" si="498"/>
        <v>98937.98</v>
      </c>
      <c r="AA433" s="54">
        <f t="shared" si="485"/>
        <v>15596.004723076672</v>
      </c>
      <c r="AB433" s="54">
        <f t="shared" si="486"/>
        <v>40940.978703629218</v>
      </c>
      <c r="AC433" s="54">
        <f t="shared" si="487"/>
        <v>14190.402573294106</v>
      </c>
      <c r="AD433" s="54">
        <f t="shared" si="488"/>
        <v>2855.3139999999999</v>
      </c>
      <c r="AE433" s="108">
        <f t="shared" si="499"/>
        <v>4917.75</v>
      </c>
      <c r="AF433" s="54">
        <v>20437.53</v>
      </c>
      <c r="AG433" s="54"/>
      <c r="AH433" s="42">
        <f t="shared" si="490"/>
        <v>98937.98</v>
      </c>
      <c r="AI433" s="56">
        <f t="shared" si="491"/>
        <v>83.690000000002328</v>
      </c>
    </row>
    <row r="434" spans="1:35" x14ac:dyDescent="0.25">
      <c r="A434" s="31">
        <v>20</v>
      </c>
      <c r="B434" s="38">
        <v>5659.3</v>
      </c>
      <c r="C434" s="33">
        <v>2.63</v>
      </c>
      <c r="D434" s="33">
        <v>10.3</v>
      </c>
      <c r="E434" s="33">
        <v>3.15</v>
      </c>
      <c r="F434" s="35">
        <v>0.77</v>
      </c>
      <c r="G434" s="35">
        <v>1.33</v>
      </c>
      <c r="H434" s="35">
        <v>5.8</v>
      </c>
      <c r="I434" s="51">
        <v>141040.76</v>
      </c>
      <c r="J434" s="41">
        <f t="shared" si="500"/>
        <v>20741.974000000002</v>
      </c>
      <c r="K434" s="41">
        <f t="shared" si="492"/>
        <v>58290.790000000008</v>
      </c>
      <c r="L434" s="41">
        <f t="shared" si="493"/>
        <v>17826.794999999998</v>
      </c>
      <c r="M434" s="41">
        <f t="shared" si="494"/>
        <v>4357.6610000000001</v>
      </c>
      <c r="N434" s="108">
        <v>7526.82</v>
      </c>
      <c r="O434" s="108">
        <v>32296.720000000001</v>
      </c>
      <c r="P434" s="144">
        <f t="shared" si="430"/>
        <v>1.0788467815970362</v>
      </c>
      <c r="Q434" s="40">
        <f t="shared" si="418"/>
        <v>141040.76</v>
      </c>
      <c r="R434" s="51">
        <v>152161.37</v>
      </c>
      <c r="S434" s="41">
        <f t="shared" si="495"/>
        <v>23916.519854670238</v>
      </c>
      <c r="T434" s="41">
        <f t="shared" si="496"/>
        <v>62886.831188248711</v>
      </c>
      <c r="U434" s="41">
        <f t="shared" si="497"/>
        <v>19232.380411940136</v>
      </c>
      <c r="V434" s="41">
        <f t="shared" si="484"/>
        <v>4701.248545140922</v>
      </c>
      <c r="W434" s="108">
        <v>8093.67</v>
      </c>
      <c r="X434" s="51">
        <v>33330.720000000001</v>
      </c>
      <c r="Y434" s="41"/>
      <c r="Z434" s="40">
        <f t="shared" si="498"/>
        <v>152161.37</v>
      </c>
      <c r="AA434" s="54">
        <f t="shared" si="485"/>
        <v>24260.107399811146</v>
      </c>
      <c r="AB434" s="54">
        <f t="shared" si="486"/>
        <v>62886.831188248711</v>
      </c>
      <c r="AC434" s="54">
        <f t="shared" si="487"/>
        <v>19232.380411940136</v>
      </c>
      <c r="AD434" s="54">
        <f t="shared" si="488"/>
        <v>4357.6610000000001</v>
      </c>
      <c r="AE434" s="108">
        <f t="shared" si="499"/>
        <v>8093.67</v>
      </c>
      <c r="AF434" s="54">
        <v>33330.720000000001</v>
      </c>
      <c r="AG434" s="54"/>
      <c r="AH434" s="42">
        <f t="shared" si="490"/>
        <v>152161.37</v>
      </c>
      <c r="AI434" s="56">
        <f t="shared" si="491"/>
        <v>-11120.609999999986</v>
      </c>
    </row>
    <row r="435" spans="1:35" x14ac:dyDescent="0.25">
      <c r="A435" s="31">
        <v>42</v>
      </c>
      <c r="B435" s="38">
        <v>4035.7</v>
      </c>
      <c r="C435" s="33">
        <v>2.65</v>
      </c>
      <c r="D435" s="33">
        <v>10.33</v>
      </c>
      <c r="E435" s="33">
        <v>3.65</v>
      </c>
      <c r="F435" s="35">
        <v>0.77</v>
      </c>
      <c r="G435" s="35">
        <v>1.33</v>
      </c>
      <c r="H435" s="35">
        <v>5.8</v>
      </c>
      <c r="I435" s="51">
        <v>105090</v>
      </c>
      <c r="J435" s="41">
        <f t="shared" si="500"/>
        <v>16788.785</v>
      </c>
      <c r="K435" s="41">
        <f t="shared" si="492"/>
        <v>41688.780999999995</v>
      </c>
      <c r="L435" s="41">
        <f t="shared" si="493"/>
        <v>14730.304999999998</v>
      </c>
      <c r="M435" s="41">
        <f t="shared" si="494"/>
        <v>3107.489</v>
      </c>
      <c r="N435" s="108">
        <v>5367.58</v>
      </c>
      <c r="O435" s="108">
        <v>23407.06</v>
      </c>
      <c r="P435" s="144">
        <f t="shared" si="430"/>
        <v>1.1199079836330765</v>
      </c>
      <c r="Q435" s="40">
        <f t="shared" si="418"/>
        <v>105090</v>
      </c>
      <c r="R435" s="51">
        <v>117691.13</v>
      </c>
      <c r="S435" s="41">
        <f t="shared" si="495"/>
        <v>19767.673419166909</v>
      </c>
      <c r="T435" s="41">
        <f t="shared" si="496"/>
        <v>46687.598669830906</v>
      </c>
      <c r="U435" s="41">
        <f t="shared" si="497"/>
        <v>16496.586170850223</v>
      </c>
      <c r="V435" s="41">
        <f t="shared" si="484"/>
        <v>3480.1017401519653</v>
      </c>
      <c r="W435" s="108">
        <v>6113.38</v>
      </c>
      <c r="X435" s="51">
        <v>25145.79</v>
      </c>
      <c r="Y435" s="41"/>
      <c r="Z435" s="40">
        <f t="shared" si="498"/>
        <v>117691.13</v>
      </c>
      <c r="AA435" s="54">
        <f t="shared" si="485"/>
        <v>20140.286159318865</v>
      </c>
      <c r="AB435" s="54">
        <f t="shared" si="486"/>
        <v>46687.598669830906</v>
      </c>
      <c r="AC435" s="54">
        <f t="shared" si="487"/>
        <v>16496.586170850223</v>
      </c>
      <c r="AD435" s="54">
        <f t="shared" si="488"/>
        <v>3107.489</v>
      </c>
      <c r="AE435" s="108">
        <f t="shared" si="499"/>
        <v>6113.38</v>
      </c>
      <c r="AF435" s="54">
        <v>25145.79</v>
      </c>
      <c r="AG435" s="54"/>
      <c r="AH435" s="42">
        <f t="shared" si="490"/>
        <v>117691.13</v>
      </c>
      <c r="AI435" s="56">
        <f t="shared" si="491"/>
        <v>-12601.130000000005</v>
      </c>
    </row>
    <row r="436" spans="1:35" x14ac:dyDescent="0.25">
      <c r="A436" s="31">
        <v>43</v>
      </c>
      <c r="B436" s="38">
        <v>4116.7</v>
      </c>
      <c r="C436" s="33">
        <v>2.93</v>
      </c>
      <c r="D436" s="33">
        <v>10.78</v>
      </c>
      <c r="E436" s="33">
        <v>3.79</v>
      </c>
      <c r="F436" s="35">
        <v>0.77</v>
      </c>
      <c r="G436" s="35">
        <v>1.33</v>
      </c>
      <c r="H436" s="35">
        <v>5.8</v>
      </c>
      <c r="I436" s="51">
        <v>111578.93</v>
      </c>
      <c r="J436" s="41">
        <f t="shared" si="500"/>
        <v>19091.681999999997</v>
      </c>
      <c r="K436" s="41">
        <f t="shared" si="492"/>
        <v>44378.025999999998</v>
      </c>
      <c r="L436" s="41">
        <f t="shared" si="493"/>
        <v>15602.293</v>
      </c>
      <c r="M436" s="41">
        <f t="shared" si="494"/>
        <v>3169.8589999999999</v>
      </c>
      <c r="N436" s="108">
        <v>5475.23</v>
      </c>
      <c r="O436" s="134">
        <v>23861.84</v>
      </c>
      <c r="P436" s="144">
        <f t="shared" si="430"/>
        <v>0.81945139642403808</v>
      </c>
      <c r="Q436" s="40">
        <f t="shared" si="418"/>
        <v>111578.93</v>
      </c>
      <c r="R436" s="51">
        <v>91433.51</v>
      </c>
      <c r="S436" s="41">
        <f t="shared" si="495"/>
        <v>16346.12845347343</v>
      </c>
      <c r="T436" s="41">
        <f t="shared" si="496"/>
        <v>36365.635376242266</v>
      </c>
      <c r="U436" s="41">
        <f t="shared" si="497"/>
        <v>12785.320786266993</v>
      </c>
      <c r="V436" s="41">
        <f t="shared" si="484"/>
        <v>2597.545384017305</v>
      </c>
      <c r="W436" s="108">
        <v>4697.6000000000004</v>
      </c>
      <c r="X436" s="51">
        <v>18641.28</v>
      </c>
      <c r="Y436" s="41"/>
      <c r="Z436" s="40">
        <f t="shared" si="498"/>
        <v>91433.51</v>
      </c>
      <c r="AA436" s="54">
        <f t="shared" si="485"/>
        <v>15773.814837490732</v>
      </c>
      <c r="AB436" s="54">
        <f t="shared" si="486"/>
        <v>36365.635376242266</v>
      </c>
      <c r="AC436" s="54">
        <f t="shared" si="487"/>
        <v>12785.320786266993</v>
      </c>
      <c r="AD436" s="54">
        <f t="shared" si="488"/>
        <v>3169.8589999999999</v>
      </c>
      <c r="AE436" s="108">
        <f t="shared" si="499"/>
        <v>4697.6000000000004</v>
      </c>
      <c r="AF436" s="54">
        <v>18641.28</v>
      </c>
      <c r="AG436" s="54"/>
      <c r="AH436" s="42">
        <f t="shared" si="490"/>
        <v>91433.51</v>
      </c>
      <c r="AI436" s="56">
        <f t="shared" si="491"/>
        <v>20145.419999999998</v>
      </c>
    </row>
    <row r="437" spans="1:35" x14ac:dyDescent="0.25">
      <c r="A437" s="31">
        <v>44</v>
      </c>
      <c r="B437" s="38">
        <v>4127.7</v>
      </c>
      <c r="C437" s="33">
        <v>2.9</v>
      </c>
      <c r="D437" s="33">
        <v>10.36</v>
      </c>
      <c r="E437" s="33">
        <v>3.73</v>
      </c>
      <c r="F437" s="35">
        <v>0.77</v>
      </c>
      <c r="G437" s="35">
        <v>1.33</v>
      </c>
      <c r="H437" s="35">
        <v>5.8</v>
      </c>
      <c r="I437" s="51">
        <v>108726.72</v>
      </c>
      <c r="J437" s="41">
        <f t="shared" si="500"/>
        <v>17976.938000000013</v>
      </c>
      <c r="K437" s="41">
        <f t="shared" si="492"/>
        <v>42762.971999999994</v>
      </c>
      <c r="L437" s="41">
        <f t="shared" si="493"/>
        <v>15396.321</v>
      </c>
      <c r="M437" s="41">
        <f t="shared" si="494"/>
        <v>3178.3289999999997</v>
      </c>
      <c r="N437" s="108">
        <v>5489.9</v>
      </c>
      <c r="O437" s="134">
        <v>23922.26</v>
      </c>
      <c r="P437" s="144">
        <f t="shared" si="430"/>
        <v>1.0674794567517534</v>
      </c>
      <c r="Q437" s="40">
        <f t="shared" si="418"/>
        <v>108726.72</v>
      </c>
      <c r="R437" s="51">
        <v>116063.54</v>
      </c>
      <c r="S437" s="41">
        <f t="shared" si="495"/>
        <v>20319.088588995593</v>
      </c>
      <c r="T437" s="41">
        <f t="shared" si="496"/>
        <v>45648.594119650435</v>
      </c>
      <c r="U437" s="41">
        <f t="shared" si="497"/>
        <v>16435.256377055612</v>
      </c>
      <c r="V437" s="41">
        <f t="shared" si="484"/>
        <v>3392.8009142983433</v>
      </c>
      <c r="W437" s="108">
        <v>5868.99</v>
      </c>
      <c r="X437" s="51">
        <v>24398.81</v>
      </c>
      <c r="Y437" s="41"/>
      <c r="Z437" s="40">
        <f t="shared" si="498"/>
        <v>116063.54</v>
      </c>
      <c r="AA437" s="54">
        <f t="shared" si="485"/>
        <v>20533.560503293942</v>
      </c>
      <c r="AB437" s="54">
        <f t="shared" si="486"/>
        <v>45648.594119650435</v>
      </c>
      <c r="AC437" s="54">
        <f t="shared" si="487"/>
        <v>16435.256377055612</v>
      </c>
      <c r="AD437" s="54">
        <f t="shared" si="488"/>
        <v>3178.3289999999997</v>
      </c>
      <c r="AE437" s="108">
        <f t="shared" si="499"/>
        <v>5868.99</v>
      </c>
      <c r="AF437" s="54">
        <v>24398.81</v>
      </c>
      <c r="AG437" s="54"/>
      <c r="AH437" s="42">
        <f t="shared" si="490"/>
        <v>116063.54</v>
      </c>
      <c r="AI437" s="56">
        <f t="shared" si="491"/>
        <v>-7336.8199999999924</v>
      </c>
    </row>
    <row r="438" spans="1:35" x14ac:dyDescent="0.25">
      <c r="A438" s="31">
        <v>65</v>
      </c>
      <c r="B438" s="75">
        <v>10693</v>
      </c>
      <c r="C438" s="33">
        <v>2.4</v>
      </c>
      <c r="D438" s="33">
        <v>10.06</v>
      </c>
      <c r="E438" s="33">
        <v>4.32</v>
      </c>
      <c r="F438" s="35">
        <v>0.77</v>
      </c>
      <c r="G438" s="35">
        <v>1.33</v>
      </c>
      <c r="H438" s="35"/>
      <c r="I438" s="51">
        <v>211509.06</v>
      </c>
      <c r="J438" s="41">
        <f t="shared" si="500"/>
        <v>35288.259999999995</v>
      </c>
      <c r="K438" s="41">
        <f t="shared" si="492"/>
        <v>107571.58</v>
      </c>
      <c r="L438" s="41">
        <f t="shared" si="493"/>
        <v>46193.760000000002</v>
      </c>
      <c r="M438" s="41">
        <f t="shared" si="494"/>
        <v>8233.61</v>
      </c>
      <c r="N438" s="108">
        <v>14221.85</v>
      </c>
      <c r="O438" s="41"/>
      <c r="P438" s="144">
        <f t="shared" si="430"/>
        <v>0.99805138370904778</v>
      </c>
      <c r="Q438" s="40">
        <f t="shared" si="418"/>
        <v>211509.06</v>
      </c>
      <c r="R438" s="51">
        <v>211096.91</v>
      </c>
      <c r="S438" s="41">
        <f t="shared" si="495"/>
        <v>34962.56379308716</v>
      </c>
      <c r="T438" s="41">
        <f t="shared" si="496"/>
        <v>107361.96426676853</v>
      </c>
      <c r="U438" s="41">
        <f t="shared" si="497"/>
        <v>46103.746086723666</v>
      </c>
      <c r="V438" s="41">
        <f t="shared" si="484"/>
        <v>8217.5658534206541</v>
      </c>
      <c r="W438" s="108">
        <v>14451.07</v>
      </c>
      <c r="X438" s="51"/>
      <c r="Y438" s="41"/>
      <c r="Z438" s="40">
        <f t="shared" si="498"/>
        <v>211096.91</v>
      </c>
      <c r="AA438" s="54">
        <f t="shared" si="485"/>
        <v>34946.51964650779</v>
      </c>
      <c r="AB438" s="54">
        <f t="shared" si="486"/>
        <v>107361.96426676853</v>
      </c>
      <c r="AC438" s="54">
        <f t="shared" si="487"/>
        <v>46103.746086723666</v>
      </c>
      <c r="AD438" s="54">
        <f t="shared" si="488"/>
        <v>8233.61</v>
      </c>
      <c r="AE438" s="108">
        <f t="shared" si="499"/>
        <v>14451.07</v>
      </c>
      <c r="AF438" s="54">
        <f t="shared" si="489"/>
        <v>0</v>
      </c>
      <c r="AG438" s="54"/>
      <c r="AH438" s="42">
        <f t="shared" si="490"/>
        <v>211096.90999999997</v>
      </c>
      <c r="AI438" s="56">
        <f t="shared" si="491"/>
        <v>412.14999999999418</v>
      </c>
    </row>
    <row r="439" spans="1:35" x14ac:dyDescent="0.25">
      <c r="A439" s="31">
        <v>66</v>
      </c>
      <c r="B439" s="75">
        <v>3540.7</v>
      </c>
      <c r="C439" s="33">
        <v>2.86</v>
      </c>
      <c r="D439" s="33">
        <v>12.69</v>
      </c>
      <c r="E439" s="33">
        <v>12.16</v>
      </c>
      <c r="F439" s="35">
        <v>0.77</v>
      </c>
      <c r="G439" s="35">
        <v>1.33</v>
      </c>
      <c r="H439" s="35"/>
      <c r="I439" s="51">
        <v>110257.83</v>
      </c>
      <c r="J439" s="41">
        <f t="shared" si="500"/>
        <v>14835.816000000013</v>
      </c>
      <c r="K439" s="41">
        <f t="shared" si="492"/>
        <v>44931.482999999993</v>
      </c>
      <c r="L439" s="41">
        <f t="shared" si="493"/>
        <v>43054.911999999997</v>
      </c>
      <c r="M439" s="41">
        <f t="shared" si="494"/>
        <v>2726.3389999999999</v>
      </c>
      <c r="N439" s="108">
        <v>4709.28</v>
      </c>
      <c r="O439" s="41"/>
      <c r="P439" s="144">
        <f t="shared" si="430"/>
        <v>0.78688878603905044</v>
      </c>
      <c r="Q439" s="40">
        <f t="shared" si="418"/>
        <v>110257.83</v>
      </c>
      <c r="R439" s="51">
        <v>86760.65</v>
      </c>
      <c r="S439" s="41">
        <f t="shared" si="495"/>
        <v>11583.626864456704</v>
      </c>
      <c r="T439" s="41">
        <f t="shared" si="496"/>
        <v>35356.080112804229</v>
      </c>
      <c r="U439" s="41">
        <f t="shared" si="497"/>
        <v>33879.427436698141</v>
      </c>
      <c r="V439" s="41">
        <f t="shared" si="484"/>
        <v>2145.3255860409186</v>
      </c>
      <c r="W439" s="108">
        <v>3796.19</v>
      </c>
      <c r="X439" s="51"/>
      <c r="Y439" s="41"/>
      <c r="Z439" s="40">
        <f t="shared" si="498"/>
        <v>86760.65</v>
      </c>
      <c r="AA439" s="54">
        <f t="shared" si="485"/>
        <v>11002.613450497614</v>
      </c>
      <c r="AB439" s="54">
        <f t="shared" si="486"/>
        <v>35356.080112804229</v>
      </c>
      <c r="AC439" s="54">
        <f t="shared" si="487"/>
        <v>33879.427436698141</v>
      </c>
      <c r="AD439" s="54">
        <f t="shared" si="488"/>
        <v>2726.3389999999999</v>
      </c>
      <c r="AE439" s="108">
        <f t="shared" si="499"/>
        <v>3796.19</v>
      </c>
      <c r="AF439" s="54">
        <f t="shared" si="489"/>
        <v>0</v>
      </c>
      <c r="AG439" s="54"/>
      <c r="AH439" s="42">
        <f t="shared" si="490"/>
        <v>86760.65</v>
      </c>
      <c r="AI439" s="56">
        <f t="shared" si="491"/>
        <v>23497.180000000008</v>
      </c>
    </row>
    <row r="440" spans="1:35" x14ac:dyDescent="0.25">
      <c r="A440" s="31" t="s">
        <v>58</v>
      </c>
      <c r="B440" s="75">
        <v>3538.5</v>
      </c>
      <c r="C440" s="33">
        <v>2.86</v>
      </c>
      <c r="D440" s="33">
        <v>12.59</v>
      </c>
      <c r="E440" s="33">
        <v>12.18</v>
      </c>
      <c r="F440" s="35">
        <v>0.77</v>
      </c>
      <c r="G440" s="35">
        <v>1.33</v>
      </c>
      <c r="H440" s="35"/>
      <c r="I440" s="51">
        <v>109799.97</v>
      </c>
      <c r="J440" s="41">
        <f t="shared" si="500"/>
        <v>14720.380000000005</v>
      </c>
      <c r="K440" s="41">
        <f t="shared" si="492"/>
        <v>44549.714999999997</v>
      </c>
      <c r="L440" s="41">
        <f t="shared" si="493"/>
        <v>43098.93</v>
      </c>
      <c r="M440" s="41">
        <f t="shared" si="494"/>
        <v>2724.645</v>
      </c>
      <c r="N440" s="108">
        <v>4706.3</v>
      </c>
      <c r="O440" s="41"/>
      <c r="P440" s="144">
        <f t="shared" si="430"/>
        <v>0.92467730182439933</v>
      </c>
      <c r="Q440" s="40">
        <f t="shared" si="418"/>
        <v>109799.97</v>
      </c>
      <c r="R440" s="51">
        <v>101529.54</v>
      </c>
      <c r="S440" s="41">
        <f t="shared" si="495"/>
        <v>13549.030045806023</v>
      </c>
      <c r="T440" s="41">
        <f t="shared" si="496"/>
        <v>41194.110263245966</v>
      </c>
      <c r="U440" s="41">
        <f t="shared" si="497"/>
        <v>39852.602303918662</v>
      </c>
      <c r="V440" s="41">
        <f t="shared" si="484"/>
        <v>2519.4173870293407</v>
      </c>
      <c r="W440" s="108">
        <v>4414.38</v>
      </c>
      <c r="X440" s="51"/>
      <c r="Y440" s="41"/>
      <c r="Z440" s="40">
        <f t="shared" si="498"/>
        <v>101529.54</v>
      </c>
      <c r="AA440" s="54">
        <f t="shared" si="485"/>
        <v>13343.802432835357</v>
      </c>
      <c r="AB440" s="54">
        <f t="shared" si="486"/>
        <v>41194.110263245966</v>
      </c>
      <c r="AC440" s="54">
        <f t="shared" si="487"/>
        <v>39852.602303918662</v>
      </c>
      <c r="AD440" s="54">
        <f t="shared" si="488"/>
        <v>2724.645</v>
      </c>
      <c r="AE440" s="108">
        <f t="shared" si="499"/>
        <v>4414.38</v>
      </c>
      <c r="AF440" s="54">
        <f t="shared" si="489"/>
        <v>0</v>
      </c>
      <c r="AG440" s="54"/>
      <c r="AH440" s="42">
        <f t="shared" si="490"/>
        <v>101529.54</v>
      </c>
      <c r="AI440" s="56">
        <f t="shared" si="491"/>
        <v>8270.4300000000076</v>
      </c>
    </row>
    <row r="441" spans="1:35" x14ac:dyDescent="0.25">
      <c r="A441" s="31">
        <v>67</v>
      </c>
      <c r="B441" s="75">
        <v>13915.3</v>
      </c>
      <c r="C441" s="33">
        <v>2.58</v>
      </c>
      <c r="D441" s="33">
        <v>10.75</v>
      </c>
      <c r="E441" s="33">
        <v>2.12</v>
      </c>
      <c r="F441" s="35">
        <v>0.77</v>
      </c>
      <c r="G441" s="35">
        <v>1.33</v>
      </c>
      <c r="H441" s="35"/>
      <c r="I441" s="51">
        <v>259381.61</v>
      </c>
      <c r="J441" s="41">
        <f t="shared" si="500"/>
        <v>51069.347999999976</v>
      </c>
      <c r="K441" s="41">
        <f t="shared" si="492"/>
        <v>149589.47500000001</v>
      </c>
      <c r="L441" s="41">
        <f t="shared" si="493"/>
        <v>29500.436000000002</v>
      </c>
      <c r="M441" s="41">
        <f t="shared" si="494"/>
        <v>10714.780999999999</v>
      </c>
      <c r="N441" s="108">
        <v>18507.57</v>
      </c>
      <c r="O441" s="41"/>
      <c r="P441" s="144">
        <f t="shared" si="430"/>
        <v>0.99747325957302835</v>
      </c>
      <c r="Q441" s="40">
        <f t="shared" si="418"/>
        <v>259381.61</v>
      </c>
      <c r="R441" s="51">
        <v>258726.22</v>
      </c>
      <c r="S441" s="41">
        <f t="shared" si="495"/>
        <v>50687.835188505298</v>
      </c>
      <c r="T441" s="41">
        <f t="shared" si="496"/>
        <v>149211.50122606804</v>
      </c>
      <c r="U441" s="41">
        <f t="shared" si="497"/>
        <v>29425.89605574551</v>
      </c>
      <c r="V441" s="41">
        <f t="shared" si="484"/>
        <v>10687.707529681151</v>
      </c>
      <c r="W441" s="108">
        <v>18713.28</v>
      </c>
      <c r="X441" s="51"/>
      <c r="Y441" s="41"/>
      <c r="Z441" s="40">
        <f t="shared" si="498"/>
        <v>258726.22</v>
      </c>
      <c r="AA441" s="54">
        <f t="shared" si="485"/>
        <v>50660.761718186463</v>
      </c>
      <c r="AB441" s="54">
        <f t="shared" si="486"/>
        <v>149211.50122606804</v>
      </c>
      <c r="AC441" s="54">
        <f t="shared" si="487"/>
        <v>29425.89605574551</v>
      </c>
      <c r="AD441" s="54">
        <f t="shared" si="488"/>
        <v>10714.780999999999</v>
      </c>
      <c r="AE441" s="108">
        <f t="shared" si="499"/>
        <v>18713.28</v>
      </c>
      <c r="AF441" s="54">
        <f t="shared" si="489"/>
        <v>0</v>
      </c>
      <c r="AG441" s="54"/>
      <c r="AH441" s="42">
        <f t="shared" si="490"/>
        <v>258726.22</v>
      </c>
      <c r="AI441" s="56">
        <f t="shared" si="491"/>
        <v>655.38999999998487</v>
      </c>
    </row>
    <row r="442" spans="1:35" x14ac:dyDescent="0.25">
      <c r="A442" s="32" t="s">
        <v>37</v>
      </c>
      <c r="B442" s="53">
        <f>SUM(B430:B441)</f>
        <v>65092.3</v>
      </c>
      <c r="C442" s="33"/>
      <c r="D442" s="34"/>
      <c r="E442" s="34"/>
      <c r="F442" s="35"/>
      <c r="G442" s="35"/>
      <c r="H442" s="35"/>
      <c r="I442" s="43">
        <f>SUM(I430:I441)</f>
        <v>1568822.8599999999</v>
      </c>
      <c r="J442" s="43">
        <f t="shared" ref="J442:O442" si="501">SUM(J430:J441)</f>
        <v>253502.61800000002</v>
      </c>
      <c r="K442" s="43">
        <f t="shared" si="501"/>
        <v>708538.59299999999</v>
      </c>
      <c r="L442" s="43">
        <f t="shared" si="501"/>
        <v>312469.658</v>
      </c>
      <c r="M442" s="43">
        <f t="shared" si="501"/>
        <v>50121.070999999996</v>
      </c>
      <c r="N442" s="43">
        <f t="shared" si="501"/>
        <v>86542.41</v>
      </c>
      <c r="O442" s="43">
        <f t="shared" si="501"/>
        <v>157648.51</v>
      </c>
      <c r="P442" s="144">
        <f t="shared" si="430"/>
        <v>0.9960793279108644</v>
      </c>
      <c r="Q442" s="40">
        <f t="shared" si="418"/>
        <v>1568822.8599999999</v>
      </c>
      <c r="R442" s="43">
        <f t="shared" ref="R442:X442" si="502">SUM(R430:R441)</f>
        <v>1562672.02</v>
      </c>
      <c r="S442" s="43">
        <f t="shared" si="502"/>
        <v>258644.36403573622</v>
      </c>
      <c r="T442" s="43">
        <f t="shared" si="502"/>
        <v>706451.3081240413</v>
      </c>
      <c r="U442" s="43">
        <f t="shared" si="502"/>
        <v>305860.57740598277</v>
      </c>
      <c r="V442" s="43">
        <f t="shared" si="502"/>
        <v>50089.670434239568</v>
      </c>
      <c r="W442" s="43">
        <f t="shared" si="502"/>
        <v>87650.62999999999</v>
      </c>
      <c r="X442" s="43">
        <f t="shared" si="502"/>
        <v>153975.47</v>
      </c>
      <c r="Y442" s="41"/>
      <c r="Z442" s="40">
        <f t="shared" ref="Z442:AF442" si="503">SUM(Z430:Z441)</f>
        <v>1562672.02</v>
      </c>
      <c r="AA442" s="55">
        <f t="shared" si="503"/>
        <v>258612.96346997574</v>
      </c>
      <c r="AB442" s="55">
        <f t="shared" si="503"/>
        <v>706451.3081240413</v>
      </c>
      <c r="AC442" s="55">
        <f t="shared" si="503"/>
        <v>305860.57740598277</v>
      </c>
      <c r="AD442" s="55">
        <f t="shared" si="503"/>
        <v>50121.070999999996</v>
      </c>
      <c r="AE442" s="55">
        <f t="shared" si="503"/>
        <v>87650.62999999999</v>
      </c>
      <c r="AF442" s="55">
        <f t="shared" si="503"/>
        <v>153975.47</v>
      </c>
      <c r="AG442" s="54"/>
      <c r="AH442" s="42">
        <f>SUM(AH430:AH441)</f>
        <v>1562672.02</v>
      </c>
      <c r="AI442" s="56">
        <f>SUM(AI430:AI441)</f>
        <v>6150.8400000000111</v>
      </c>
    </row>
    <row r="443" spans="1:35" x14ac:dyDescent="0.25">
      <c r="A443" t="s">
        <v>60</v>
      </c>
      <c r="P443" s="144"/>
      <c r="Q443" s="40">
        <f t="shared" si="418"/>
        <v>0</v>
      </c>
    </row>
    <row r="444" spans="1:35" x14ac:dyDescent="0.25">
      <c r="A444" s="31">
        <v>1</v>
      </c>
      <c r="B444" s="38">
        <v>3396.5</v>
      </c>
      <c r="C444" s="33">
        <v>2.73</v>
      </c>
      <c r="D444" s="33">
        <v>12.71</v>
      </c>
      <c r="E444" s="33">
        <v>9.32</v>
      </c>
      <c r="F444" s="35">
        <v>0.77</v>
      </c>
      <c r="G444" s="35">
        <v>1.33</v>
      </c>
      <c r="H444" s="35"/>
      <c r="I444" s="51">
        <v>95155.98</v>
      </c>
      <c r="J444" s="41">
        <f>I444-K444-L444-M444-N444</f>
        <v>13197.459999999995</v>
      </c>
      <c r="K444" s="41">
        <f>B444*D444</f>
        <v>43169.514999999999</v>
      </c>
      <c r="L444" s="41">
        <f>E444*B444</f>
        <v>31655.38</v>
      </c>
      <c r="M444" s="41">
        <f>F444*B444</f>
        <v>2615.3049999999998</v>
      </c>
      <c r="N444" s="108">
        <v>4518.32</v>
      </c>
      <c r="O444" s="41"/>
      <c r="P444" s="144">
        <f t="shared" si="430"/>
        <v>0.60802904872610219</v>
      </c>
      <c r="Q444" s="40">
        <f t="shared" si="418"/>
        <v>95155.98</v>
      </c>
      <c r="R444" s="51">
        <v>57857.599999999999</v>
      </c>
      <c r="S444" s="41">
        <f>R444-T444-U444-V444-W444-X444</f>
        <v>7975.0988608409007</v>
      </c>
      <c r="T444" s="41">
        <f>P444*K444</f>
        <v>26248.319139417199</v>
      </c>
      <c r="U444" s="41">
        <f>L444*P444</f>
        <v>19247.39058846328</v>
      </c>
      <c r="V444" s="41">
        <f>P444*M444</f>
        <v>1590.1814112786185</v>
      </c>
      <c r="W444" s="108">
        <v>2796.61</v>
      </c>
      <c r="X444" s="51"/>
      <c r="Y444" s="41"/>
      <c r="Z444" s="40">
        <f>SUM(S444:Y444)</f>
        <v>57857.599999999999</v>
      </c>
      <c r="AA444" s="54">
        <f>Z444-AF444-AE444-AD444-AC444-AB444</f>
        <v>6949.9752721195146</v>
      </c>
      <c r="AB444" s="54">
        <f t="shared" ref="AB444:AF446" si="504">T444</f>
        <v>26248.319139417199</v>
      </c>
      <c r="AC444" s="54">
        <f t="shared" si="504"/>
        <v>19247.39058846328</v>
      </c>
      <c r="AD444" s="54">
        <f>M444</f>
        <v>2615.3049999999998</v>
      </c>
      <c r="AE444" s="108">
        <f>W444</f>
        <v>2796.61</v>
      </c>
      <c r="AF444" s="54">
        <f t="shared" si="504"/>
        <v>0</v>
      </c>
      <c r="AG444" s="54"/>
      <c r="AH444" s="42">
        <f>SUM(AA444:AG444)</f>
        <v>57857.599999999999</v>
      </c>
      <c r="AI444" s="56">
        <f>I444-Z444</f>
        <v>37298.379999999997</v>
      </c>
    </row>
    <row r="445" spans="1:35" x14ac:dyDescent="0.25">
      <c r="A445" s="31">
        <v>2</v>
      </c>
      <c r="B445" s="38">
        <v>3241.2</v>
      </c>
      <c r="C445" s="33">
        <v>2.78</v>
      </c>
      <c r="D445" s="33">
        <v>12.94</v>
      </c>
      <c r="E445" s="33">
        <v>10.11</v>
      </c>
      <c r="F445" s="35">
        <v>0.77</v>
      </c>
      <c r="G445" s="35">
        <v>1.33</v>
      </c>
      <c r="H445" s="35"/>
      <c r="I445" s="51">
        <v>94837.86</v>
      </c>
      <c r="J445" s="41">
        <f>I445-K445-L445-M445-N445</f>
        <v>13321.556000000006</v>
      </c>
      <c r="K445" s="41">
        <f>B445*D445</f>
        <v>41941.127999999997</v>
      </c>
      <c r="L445" s="41">
        <f>E445*B445</f>
        <v>32768.531999999999</v>
      </c>
      <c r="M445" s="41">
        <f>F445*B445</f>
        <v>2495.7239999999997</v>
      </c>
      <c r="N445" s="108">
        <v>4310.92</v>
      </c>
      <c r="O445" s="41"/>
      <c r="P445" s="144">
        <f t="shared" si="430"/>
        <v>0.90130502733823803</v>
      </c>
      <c r="Q445" s="40">
        <f t="shared" si="418"/>
        <v>94837.86</v>
      </c>
      <c r="R445" s="51">
        <v>85477.84</v>
      </c>
      <c r="S445" s="41">
        <f>R445-T445-U445-V445-W445-X445</f>
        <v>11986.309263220832</v>
      </c>
      <c r="T445" s="41">
        <f>P445*K445</f>
        <v>37801.749518636541</v>
      </c>
      <c r="U445" s="41">
        <f>L445*P445</f>
        <v>29534.442630093927</v>
      </c>
      <c r="V445" s="41">
        <f>P445*M445</f>
        <v>2249.4085880486964</v>
      </c>
      <c r="W445" s="108">
        <v>3905.93</v>
      </c>
      <c r="X445" s="51"/>
      <c r="Y445" s="41"/>
      <c r="Z445" s="40">
        <f>SUM(S445:Y445)</f>
        <v>85477.839999999982</v>
      </c>
      <c r="AA445" s="54">
        <f>Z445-AF445-AE445-AD445-AC445-AB445</f>
        <v>11739.993851269523</v>
      </c>
      <c r="AB445" s="54">
        <f t="shared" si="504"/>
        <v>37801.749518636541</v>
      </c>
      <c r="AC445" s="54">
        <f t="shared" si="504"/>
        <v>29534.442630093927</v>
      </c>
      <c r="AD445" s="54">
        <f>M445</f>
        <v>2495.7239999999997</v>
      </c>
      <c r="AE445" s="108">
        <f t="shared" ref="AE445:AE446" si="505">W445</f>
        <v>3905.93</v>
      </c>
      <c r="AF445" s="54">
        <f t="shared" si="504"/>
        <v>0</v>
      </c>
      <c r="AG445" s="54"/>
      <c r="AH445" s="42">
        <f>SUM(AA445:AG445)</f>
        <v>85477.839999999982</v>
      </c>
      <c r="AI445" s="56">
        <f>I445-Z445</f>
        <v>9360.0200000000186</v>
      </c>
    </row>
    <row r="446" spans="1:35" x14ac:dyDescent="0.25">
      <c r="A446" s="31">
        <v>3</v>
      </c>
      <c r="B446" s="38">
        <v>3409.9</v>
      </c>
      <c r="C446" s="33">
        <v>2.75</v>
      </c>
      <c r="D446" s="33">
        <v>12.94</v>
      </c>
      <c r="E446" s="33">
        <v>9.35</v>
      </c>
      <c r="F446" s="35">
        <v>0.77</v>
      </c>
      <c r="G446" s="35">
        <v>1.33</v>
      </c>
      <c r="H446" s="35"/>
      <c r="I446" s="51">
        <v>96909.74</v>
      </c>
      <c r="J446" s="41">
        <f>I446-K446-L446-M446-N446</f>
        <v>13742.266000000007</v>
      </c>
      <c r="K446" s="41">
        <f>B446*D446</f>
        <v>44124.106</v>
      </c>
      <c r="L446" s="41">
        <f>E446*B446</f>
        <v>31882.564999999999</v>
      </c>
      <c r="M446" s="41">
        <f>F446*B446</f>
        <v>2625.623</v>
      </c>
      <c r="N446" s="108">
        <v>4535.18</v>
      </c>
      <c r="O446" s="41"/>
      <c r="P446" s="144">
        <f t="shared" si="430"/>
        <v>0.74682988521071247</v>
      </c>
      <c r="Q446" s="40">
        <f t="shared" si="418"/>
        <v>96909.74</v>
      </c>
      <c r="R446" s="51">
        <v>72375.09</v>
      </c>
      <c r="S446" s="41">
        <f>R446-T446-U446-V446-W446-X446</f>
        <v>10225.812898125001</v>
      </c>
      <c r="T446" s="41">
        <f>P446*K446</f>
        <v>32953.201019005312</v>
      </c>
      <c r="U446" s="41">
        <f>L446*P446</f>
        <v>23810.852359173077</v>
      </c>
      <c r="V446" s="41">
        <f>P446*M446</f>
        <v>1960.8937236966065</v>
      </c>
      <c r="W446" s="108">
        <v>3424.33</v>
      </c>
      <c r="X446" s="51"/>
      <c r="Y446" s="41"/>
      <c r="Z446" s="40">
        <f>SUM(S446:Y446)</f>
        <v>72375.09</v>
      </c>
      <c r="AA446" s="54">
        <f>Z446-AF446-AE446-AD446-AC446-AB446</f>
        <v>9561.0836218215991</v>
      </c>
      <c r="AB446" s="54">
        <f t="shared" si="504"/>
        <v>32953.201019005312</v>
      </c>
      <c r="AC446" s="54">
        <f t="shared" si="504"/>
        <v>23810.852359173077</v>
      </c>
      <c r="AD446" s="54">
        <f>M446</f>
        <v>2625.623</v>
      </c>
      <c r="AE446" s="108">
        <f t="shared" si="505"/>
        <v>3424.33</v>
      </c>
      <c r="AF446" s="54">
        <f t="shared" si="504"/>
        <v>0</v>
      </c>
      <c r="AG446" s="54"/>
      <c r="AH446" s="42">
        <f>SUM(AA446:AG446)</f>
        <v>72375.09</v>
      </c>
      <c r="AI446" s="56">
        <f>I446-Z446</f>
        <v>24534.650000000009</v>
      </c>
    </row>
    <row r="447" spans="1:35" x14ac:dyDescent="0.25">
      <c r="A447" s="32" t="s">
        <v>37</v>
      </c>
      <c r="B447" s="53">
        <f>SUM(B443:B446)</f>
        <v>10047.6</v>
      </c>
      <c r="C447" s="33"/>
      <c r="D447" s="34"/>
      <c r="E447" s="34"/>
      <c r="F447" s="35"/>
      <c r="G447" s="35"/>
      <c r="H447" s="35"/>
      <c r="I447" s="43">
        <f>SUM(I444:I446)</f>
        <v>286903.58</v>
      </c>
      <c r="J447" s="43">
        <f t="shared" ref="J447:O447" si="506">SUM(J444:J446)</f>
        <v>40261.282000000007</v>
      </c>
      <c r="K447" s="43">
        <f t="shared" si="506"/>
        <v>129234.749</v>
      </c>
      <c r="L447" s="43">
        <f t="shared" si="506"/>
        <v>96306.476999999999</v>
      </c>
      <c r="M447" s="43">
        <f t="shared" si="506"/>
        <v>7736.652</v>
      </c>
      <c r="N447" s="43">
        <f t="shared" si="506"/>
        <v>13364.42</v>
      </c>
      <c r="O447" s="43">
        <f t="shared" si="506"/>
        <v>0</v>
      </c>
      <c r="P447" s="144">
        <f t="shared" si="430"/>
        <v>0.75185722673798627</v>
      </c>
      <c r="Q447" s="40">
        <f t="shared" si="418"/>
        <v>286903.58</v>
      </c>
      <c r="R447" s="43">
        <f t="shared" ref="R447:X447" si="507">SUM(R444:R446)</f>
        <v>215710.53</v>
      </c>
      <c r="S447" s="43">
        <f t="shared" si="507"/>
        <v>30187.221022186732</v>
      </c>
      <c r="T447" s="43">
        <f t="shared" si="507"/>
        <v>97003.269677059056</v>
      </c>
      <c r="U447" s="43">
        <f t="shared" si="507"/>
        <v>72592.685577730284</v>
      </c>
      <c r="V447" s="43">
        <f t="shared" si="507"/>
        <v>5800.4837230239218</v>
      </c>
      <c r="W447" s="43">
        <f t="shared" si="507"/>
        <v>10126.869999999999</v>
      </c>
      <c r="X447" s="43">
        <f t="shared" si="507"/>
        <v>0</v>
      </c>
      <c r="Y447" s="41"/>
      <c r="Z447" s="40">
        <f t="shared" ref="Z447:AF447" si="508">SUM(Z444:Z446)</f>
        <v>215710.52999999997</v>
      </c>
      <c r="AA447" s="55">
        <f t="shared" si="508"/>
        <v>28251.052745210636</v>
      </c>
      <c r="AB447" s="55">
        <f t="shared" si="508"/>
        <v>97003.269677059056</v>
      </c>
      <c r="AC447" s="55">
        <f t="shared" si="508"/>
        <v>72592.685577730284</v>
      </c>
      <c r="AD447" s="55">
        <f t="shared" si="508"/>
        <v>7736.652</v>
      </c>
      <c r="AE447" s="55">
        <f t="shared" si="508"/>
        <v>10126.869999999999</v>
      </c>
      <c r="AF447" s="55">
        <f t="shared" si="508"/>
        <v>0</v>
      </c>
      <c r="AG447" s="54"/>
      <c r="AH447" s="42">
        <f>SUM(AH444:AH446)</f>
        <v>215710.52999999997</v>
      </c>
      <c r="AI447" s="56">
        <f>SUM(AI444:AI446)</f>
        <v>71193.050000000017</v>
      </c>
    </row>
    <row r="448" spans="1:35" x14ac:dyDescent="0.25">
      <c r="A448" s="67" t="s">
        <v>61</v>
      </c>
      <c r="B448" s="68">
        <f>B396+B414+B422+B428+B442+B447</f>
        <v>323266.89999999997</v>
      </c>
      <c r="C448" s="67"/>
      <c r="D448" s="67"/>
      <c r="E448" s="67"/>
      <c r="F448" s="67"/>
      <c r="G448" s="67"/>
      <c r="H448" s="67"/>
      <c r="I448" s="68">
        <f>I396+I414+I422+I428+I442+I447</f>
        <v>6702524.1899999995</v>
      </c>
      <c r="J448" s="68">
        <f t="shared" ref="J448:AI448" si="509">J396+J414+J422+J428+J442+J447</f>
        <v>1159270.4470000002</v>
      </c>
      <c r="K448" s="68">
        <f t="shared" si="509"/>
        <v>3381886.4319999996</v>
      </c>
      <c r="L448" s="68">
        <f t="shared" si="509"/>
        <v>1179607.598</v>
      </c>
      <c r="M448" s="68">
        <f t="shared" si="509"/>
        <v>248915.51299999998</v>
      </c>
      <c r="N448" s="68">
        <f t="shared" si="509"/>
        <v>427398.51999999996</v>
      </c>
      <c r="O448" s="68">
        <f t="shared" si="509"/>
        <v>305445.68</v>
      </c>
      <c r="P448" s="144">
        <f t="shared" si="430"/>
        <v>0.98272691500722498</v>
      </c>
      <c r="Q448" s="83">
        <f t="shared" si="418"/>
        <v>6702524.1899999995</v>
      </c>
      <c r="R448" s="68">
        <f t="shared" si="509"/>
        <v>6586750.919999999</v>
      </c>
      <c r="S448" s="68">
        <f t="shared" si="509"/>
        <v>1151763.6997202465</v>
      </c>
      <c r="T448" s="68">
        <f t="shared" si="509"/>
        <v>3328624.0831194292</v>
      </c>
      <c r="U448" s="68">
        <f t="shared" si="509"/>
        <v>1141041.6364607983</v>
      </c>
      <c r="V448" s="68">
        <f t="shared" si="509"/>
        <v>245646.99069952613</v>
      </c>
      <c r="W448" s="68">
        <f t="shared" si="509"/>
        <v>425766.25</v>
      </c>
      <c r="X448" s="68">
        <f t="shared" si="509"/>
        <v>293908.26</v>
      </c>
      <c r="Y448" s="68">
        <f t="shared" si="509"/>
        <v>0</v>
      </c>
      <c r="Z448" s="68">
        <f t="shared" si="509"/>
        <v>6565703.4099999992</v>
      </c>
      <c r="AA448" s="68">
        <f t="shared" si="509"/>
        <v>1145901.4339611793</v>
      </c>
      <c r="AB448" s="68">
        <f t="shared" si="509"/>
        <v>3314674.9868830112</v>
      </c>
      <c r="AC448" s="68">
        <f t="shared" si="509"/>
        <v>1138036.3871558094</v>
      </c>
      <c r="AD448" s="68">
        <f t="shared" si="509"/>
        <v>247416.092</v>
      </c>
      <c r="AE448" s="68">
        <f>AE396+AE414+AE422+AE428+AE442+AE447</f>
        <v>425766.25</v>
      </c>
      <c r="AF448" s="68">
        <f t="shared" si="509"/>
        <v>293908.26</v>
      </c>
      <c r="AG448" s="68">
        <f t="shared" si="509"/>
        <v>0</v>
      </c>
      <c r="AH448" s="68">
        <f t="shared" si="509"/>
        <v>6565703.4099999992</v>
      </c>
      <c r="AI448" s="68">
        <f t="shared" si="509"/>
        <v>98770.550000000163</v>
      </c>
    </row>
    <row r="449" spans="1:35" x14ac:dyDescent="0.25">
      <c r="I449" s="78">
        <f>J449+K449+N449+O449</f>
        <v>6702524.1899999995</v>
      </c>
      <c r="J449" s="78">
        <f>J448+M448+O448</f>
        <v>1713631.6400000001</v>
      </c>
      <c r="K449" s="78">
        <f>K448+L448</f>
        <v>4561494.0299999993</v>
      </c>
      <c r="N449" s="78">
        <f>N448</f>
        <v>427398.51999999996</v>
      </c>
      <c r="O449" s="78"/>
      <c r="Q449" s="106">
        <f t="shared" si="418"/>
        <v>6702524.1899999995</v>
      </c>
      <c r="R449" s="78">
        <f>S449+T449+W449+X449</f>
        <v>6586750.9199999999</v>
      </c>
      <c r="S449" s="78">
        <f>S448+V448+X448</f>
        <v>1691318.9504197726</v>
      </c>
      <c r="T449" s="78">
        <f>T448+U448</f>
        <v>4469665.7195802275</v>
      </c>
      <c r="W449" s="78">
        <f>W448</f>
        <v>425766.25</v>
      </c>
      <c r="X449" s="78"/>
    </row>
    <row r="450" spans="1:35" x14ac:dyDescent="0.25">
      <c r="I450" t="s">
        <v>102</v>
      </c>
      <c r="R450" t="s">
        <v>101</v>
      </c>
    </row>
    <row r="454" spans="1:35" ht="18.75" x14ac:dyDescent="0.3">
      <c r="A454" s="8"/>
      <c r="B454" s="69" t="s">
        <v>68</v>
      </c>
      <c r="C454" s="9"/>
      <c r="D454" s="9"/>
      <c r="E454" s="10" t="s">
        <v>95</v>
      </c>
      <c r="F454" s="10"/>
      <c r="G454" s="10"/>
      <c r="H454" s="10"/>
      <c r="I454" s="10"/>
      <c r="J454" s="10"/>
      <c r="K454" s="10"/>
      <c r="L454" s="10"/>
      <c r="M454" s="11"/>
      <c r="N454" s="11"/>
      <c r="O454" s="11"/>
      <c r="P454" s="141"/>
      <c r="Q454" s="11"/>
      <c r="R454" s="12"/>
      <c r="S454" s="13"/>
      <c r="T454" s="13"/>
      <c r="U454" s="13"/>
      <c r="V454" s="13"/>
      <c r="W454" s="13"/>
      <c r="X454" s="13"/>
      <c r="Y454" s="13"/>
      <c r="Z454" s="12"/>
      <c r="AA454" s="12"/>
      <c r="AB454" s="12"/>
      <c r="AC454" s="12"/>
      <c r="AD454" s="12"/>
      <c r="AE454" s="12"/>
      <c r="AF454" s="12"/>
      <c r="AG454" s="12"/>
      <c r="AH454" s="11"/>
    </row>
    <row r="455" spans="1:35" ht="18.75" x14ac:dyDescent="0.3">
      <c r="A455" s="15"/>
      <c r="B455" s="16"/>
      <c r="C455" s="16"/>
      <c r="D455" s="16"/>
      <c r="E455" s="16"/>
      <c r="F455" s="16"/>
      <c r="G455" s="16"/>
      <c r="H455" s="16"/>
      <c r="I455" s="16"/>
      <c r="J455" s="16"/>
      <c r="K455" s="107" t="s">
        <v>68</v>
      </c>
      <c r="L455" s="13"/>
      <c r="M455" s="11" t="s">
        <v>52</v>
      </c>
      <c r="N455" s="11"/>
      <c r="O455" s="11"/>
      <c r="P455" s="141"/>
      <c r="Q455" s="113"/>
      <c r="R455" s="12"/>
      <c r="S455" s="13"/>
      <c r="T455" s="14" t="s">
        <v>53</v>
      </c>
      <c r="U455" s="13"/>
      <c r="V455" s="13"/>
      <c r="W455" s="13"/>
      <c r="X455" s="13"/>
      <c r="Y455" s="13"/>
      <c r="Z455" s="12"/>
      <c r="AA455" s="12"/>
      <c r="AB455" s="12"/>
      <c r="AC455" s="12"/>
      <c r="AD455" s="12"/>
      <c r="AE455" s="12"/>
      <c r="AF455" s="12"/>
      <c r="AG455" s="12"/>
      <c r="AH455" s="11"/>
    </row>
    <row r="456" spans="1:35" ht="21.75" customHeight="1" x14ac:dyDescent="0.25">
      <c r="A456" s="206" t="s">
        <v>1</v>
      </c>
      <c r="B456" s="206" t="s">
        <v>39</v>
      </c>
      <c r="C456" s="215" t="s">
        <v>2</v>
      </c>
      <c r="D456" s="216"/>
      <c r="E456" s="216"/>
      <c r="F456" s="216"/>
      <c r="G456" s="216"/>
      <c r="H456" s="217"/>
      <c r="I456" s="44" t="s">
        <v>51</v>
      </c>
      <c r="J456" s="44" t="s">
        <v>55</v>
      </c>
      <c r="K456" s="218" t="s">
        <v>46</v>
      </c>
      <c r="L456" s="211"/>
      <c r="M456" s="46" t="s">
        <v>47</v>
      </c>
      <c r="N456" s="46" t="s">
        <v>48</v>
      </c>
      <c r="O456" s="47" t="s">
        <v>49</v>
      </c>
      <c r="P456" s="219" t="s">
        <v>54</v>
      </c>
      <c r="Q456" s="212" t="s">
        <v>50</v>
      </c>
      <c r="R456" s="45" t="s">
        <v>51</v>
      </c>
      <c r="S456" s="48" t="s">
        <v>55</v>
      </c>
      <c r="T456" s="210" t="s">
        <v>46</v>
      </c>
      <c r="U456" s="211"/>
      <c r="V456" s="49" t="s">
        <v>47</v>
      </c>
      <c r="W456" s="49" t="s">
        <v>48</v>
      </c>
      <c r="X456" s="50" t="s">
        <v>49</v>
      </c>
      <c r="Y456" s="45"/>
      <c r="Z456" s="212" t="s">
        <v>42</v>
      </c>
      <c r="AA456" s="222" t="s">
        <v>3</v>
      </c>
      <c r="AB456" s="223"/>
      <c r="AC456" s="223"/>
      <c r="AD456" s="223"/>
      <c r="AE456" s="223"/>
      <c r="AF456" s="223"/>
      <c r="AG456" s="224"/>
      <c r="AH456" s="200" t="s">
        <v>44</v>
      </c>
      <c r="AI456" s="203" t="s">
        <v>43</v>
      </c>
    </row>
    <row r="457" spans="1:35" x14ac:dyDescent="0.25">
      <c r="A457" s="214"/>
      <c r="B457" s="214"/>
      <c r="C457" s="206" t="s">
        <v>4</v>
      </c>
      <c r="D457" s="206" t="s">
        <v>5</v>
      </c>
      <c r="E457" s="206" t="s">
        <v>6</v>
      </c>
      <c r="F457" s="206" t="s">
        <v>7</v>
      </c>
      <c r="G457" s="206" t="s">
        <v>8</v>
      </c>
      <c r="H457" s="206" t="s">
        <v>9</v>
      </c>
      <c r="I457" s="208"/>
      <c r="J457" s="208" t="s">
        <v>4</v>
      </c>
      <c r="K457" s="208" t="s">
        <v>5</v>
      </c>
      <c r="L457" s="208" t="s">
        <v>6</v>
      </c>
      <c r="M457" s="208" t="s">
        <v>7</v>
      </c>
      <c r="N457" s="208" t="s">
        <v>8</v>
      </c>
      <c r="O457" s="208" t="s">
        <v>9</v>
      </c>
      <c r="P457" s="220"/>
      <c r="Q457" s="212"/>
      <c r="R457" s="208"/>
      <c r="S457" s="208" t="s">
        <v>4</v>
      </c>
      <c r="T457" s="208" t="s">
        <v>5</v>
      </c>
      <c r="U457" s="208" t="s">
        <v>6</v>
      </c>
      <c r="V457" s="208" t="s">
        <v>7</v>
      </c>
      <c r="W457" s="208" t="s">
        <v>8</v>
      </c>
      <c r="X457" s="208" t="s">
        <v>9</v>
      </c>
      <c r="Y457" s="208"/>
      <c r="Z457" s="212"/>
      <c r="AA457" s="213" t="s">
        <v>4</v>
      </c>
      <c r="AB457" s="213" t="s">
        <v>5</v>
      </c>
      <c r="AC457" s="213" t="s">
        <v>6</v>
      </c>
      <c r="AD457" s="213" t="s">
        <v>7</v>
      </c>
      <c r="AE457" s="213" t="s">
        <v>8</v>
      </c>
      <c r="AF457" s="213" t="s">
        <v>9</v>
      </c>
      <c r="AG457" s="213" t="s">
        <v>10</v>
      </c>
      <c r="AH457" s="201"/>
      <c r="AI457" s="204"/>
    </row>
    <row r="458" spans="1:35" ht="30.75" customHeight="1" x14ac:dyDescent="0.25">
      <c r="A458" s="207"/>
      <c r="B458" s="207"/>
      <c r="C458" s="207"/>
      <c r="D458" s="207"/>
      <c r="E458" s="207"/>
      <c r="F458" s="207"/>
      <c r="G458" s="207"/>
      <c r="H458" s="207"/>
      <c r="I458" s="209"/>
      <c r="J458" s="209"/>
      <c r="K458" s="209"/>
      <c r="L458" s="209"/>
      <c r="M458" s="209"/>
      <c r="N458" s="209"/>
      <c r="O458" s="209"/>
      <c r="P458" s="221"/>
      <c r="Q458" s="212"/>
      <c r="R458" s="209"/>
      <c r="S458" s="209"/>
      <c r="T458" s="209"/>
      <c r="U458" s="209"/>
      <c r="V458" s="209"/>
      <c r="W458" s="209"/>
      <c r="X458" s="209"/>
      <c r="Y458" s="209"/>
      <c r="Z458" s="212"/>
      <c r="AA458" s="213"/>
      <c r="AB458" s="213"/>
      <c r="AC458" s="213"/>
      <c r="AD458" s="213"/>
      <c r="AE458" s="213"/>
      <c r="AF458" s="213"/>
      <c r="AG458" s="213"/>
      <c r="AH458" s="201"/>
      <c r="AI458" s="204"/>
    </row>
    <row r="459" spans="1:35" x14ac:dyDescent="0.25">
      <c r="A459" s="19" t="s">
        <v>11</v>
      </c>
      <c r="B459" s="19">
        <v>2</v>
      </c>
      <c r="C459" s="20">
        <v>3</v>
      </c>
      <c r="D459" s="21" t="s">
        <v>12</v>
      </c>
      <c r="E459" s="21" t="s">
        <v>13</v>
      </c>
      <c r="F459" s="21" t="s">
        <v>14</v>
      </c>
      <c r="G459" s="21" t="s">
        <v>15</v>
      </c>
      <c r="H459" s="21" t="s">
        <v>16</v>
      </c>
      <c r="I459" s="22" t="s">
        <v>17</v>
      </c>
      <c r="J459" s="22" t="s">
        <v>18</v>
      </c>
      <c r="K459" s="22" t="s">
        <v>19</v>
      </c>
      <c r="L459" s="22" t="s">
        <v>20</v>
      </c>
      <c r="M459" s="22" t="s">
        <v>21</v>
      </c>
      <c r="N459" s="22" t="s">
        <v>22</v>
      </c>
      <c r="O459" s="22" t="s">
        <v>23</v>
      </c>
      <c r="P459" s="142" t="s">
        <v>24</v>
      </c>
      <c r="Q459" s="23" t="s">
        <v>25</v>
      </c>
      <c r="R459" s="22" t="s">
        <v>26</v>
      </c>
      <c r="S459" s="22" t="s">
        <v>27</v>
      </c>
      <c r="T459" s="22" t="s">
        <v>28</v>
      </c>
      <c r="U459" s="22" t="s">
        <v>29</v>
      </c>
      <c r="V459" s="22" t="s">
        <v>30</v>
      </c>
      <c r="W459" s="22" t="s">
        <v>31</v>
      </c>
      <c r="X459" s="22" t="s">
        <v>32</v>
      </c>
      <c r="Y459" s="22" t="s">
        <v>33</v>
      </c>
      <c r="Z459" s="23" t="s">
        <v>34</v>
      </c>
      <c r="AA459" s="66">
        <v>36</v>
      </c>
      <c r="AB459" s="66">
        <v>37</v>
      </c>
      <c r="AC459" s="66">
        <v>38</v>
      </c>
      <c r="AD459" s="66">
        <v>39</v>
      </c>
      <c r="AE459" s="66">
        <v>40</v>
      </c>
      <c r="AF459" s="66">
        <v>41</v>
      </c>
      <c r="AG459" s="66">
        <v>42</v>
      </c>
      <c r="AH459" s="202"/>
      <c r="AI459" s="205"/>
    </row>
    <row r="460" spans="1:35" x14ac:dyDescent="0.25">
      <c r="A460" s="6" t="s">
        <v>35</v>
      </c>
      <c r="B460" s="37"/>
      <c r="C460" s="7"/>
      <c r="D460" s="24"/>
      <c r="E460" s="24"/>
      <c r="F460" s="24"/>
      <c r="G460" s="25"/>
      <c r="H460" s="25"/>
      <c r="I460" s="26"/>
      <c r="J460" s="26"/>
      <c r="K460" s="26"/>
      <c r="L460" s="26"/>
      <c r="M460" s="26"/>
      <c r="N460" s="26"/>
      <c r="O460" s="27"/>
      <c r="P460" s="143"/>
      <c r="Q460" s="28"/>
      <c r="R460" s="26"/>
      <c r="S460" s="26"/>
      <c r="T460" s="26"/>
      <c r="U460" s="26"/>
      <c r="V460" s="26"/>
      <c r="W460" s="26"/>
      <c r="X460" s="27"/>
      <c r="Y460" s="27"/>
      <c r="Z460" s="28"/>
      <c r="AA460" s="29"/>
      <c r="AB460" s="29"/>
      <c r="AC460" s="29"/>
      <c r="AD460" s="29"/>
      <c r="AE460" s="29"/>
      <c r="AF460" s="29"/>
      <c r="AG460" s="29"/>
      <c r="AH460" s="30"/>
      <c r="AI460" s="36"/>
    </row>
    <row r="461" spans="1:35" x14ac:dyDescent="0.25">
      <c r="A461" s="31">
        <v>1</v>
      </c>
      <c r="B461" s="75">
        <v>9597.4</v>
      </c>
      <c r="C461" s="33">
        <v>2.39</v>
      </c>
      <c r="D461" s="33">
        <v>10.3</v>
      </c>
      <c r="E461" s="33">
        <v>3.25</v>
      </c>
      <c r="F461" s="35">
        <v>0.77</v>
      </c>
      <c r="G461" s="35">
        <v>1.33</v>
      </c>
      <c r="H461" s="35"/>
      <c r="I461" s="75">
        <v>185998</v>
      </c>
      <c r="J461" s="41">
        <f t="shared" ref="J461:J466" si="510">I461-K461-L461-M461-N461</f>
        <v>35798.712</v>
      </c>
      <c r="K461" s="41">
        <f>B461*D461</f>
        <v>98853.22</v>
      </c>
      <c r="L461" s="41">
        <f>E461*B461</f>
        <v>31191.55</v>
      </c>
      <c r="M461" s="41">
        <f>F461*B461</f>
        <v>7389.9979999999996</v>
      </c>
      <c r="N461" s="108">
        <v>12764.52</v>
      </c>
      <c r="O461" s="41"/>
      <c r="P461" s="144">
        <f>R461/I461</f>
        <v>1.0486726738997192</v>
      </c>
      <c r="Q461" s="40">
        <f t="shared" ref="Q461:Q526" si="511">I461</f>
        <v>185998</v>
      </c>
      <c r="R461" s="51">
        <v>195051.02</v>
      </c>
      <c r="S461" s="41">
        <f>R461-T461-U461-V461-W461-X461</f>
        <v>37508.324354652417</v>
      </c>
      <c r="T461" s="41">
        <f>P461*K461</f>
        <v>103664.67054099721</v>
      </c>
      <c r="U461" s="41">
        <f>L461*P461</f>
        <v>32709.726141576786</v>
      </c>
      <c r="V461" s="41">
        <f t="shared" ref="V461:V472" si="512">P461*M461</f>
        <v>7749.6889627735763</v>
      </c>
      <c r="W461" s="51">
        <v>13418.61</v>
      </c>
      <c r="X461" s="51"/>
      <c r="Y461" s="41"/>
      <c r="Z461" s="40">
        <f>SUM(S461:Y461)</f>
        <v>195051.01999999996</v>
      </c>
      <c r="AA461" s="54">
        <f t="shared" ref="AA461:AA472" si="513">Z461-AF461-AE461-AD461-AC461-AB461</f>
        <v>37868.015317425976</v>
      </c>
      <c r="AB461" s="54">
        <f t="shared" ref="AB461:AB472" si="514">T461</f>
        <v>103664.67054099721</v>
      </c>
      <c r="AC461" s="54">
        <f t="shared" ref="AC461:AC472" si="515">U461</f>
        <v>32709.726141576786</v>
      </c>
      <c r="AD461" s="54">
        <f t="shared" ref="AD461:AD472" si="516">M461</f>
        <v>7389.9979999999996</v>
      </c>
      <c r="AE461" s="54">
        <f t="shared" ref="AE461:AE472" si="517">W461</f>
        <v>13418.61</v>
      </c>
      <c r="AF461" s="54">
        <f t="shared" ref="AF461:AF472" si="518">X461</f>
        <v>0</v>
      </c>
      <c r="AG461" s="54"/>
      <c r="AH461" s="42">
        <f t="shared" ref="AH461:AH472" si="519">SUM(AA461:AG461)</f>
        <v>195051.01999999996</v>
      </c>
      <c r="AI461" s="56">
        <f t="shared" ref="AI461:AI472" si="520">I461-Z461</f>
        <v>-9053.0199999999604</v>
      </c>
    </row>
    <row r="462" spans="1:35" x14ac:dyDescent="0.25">
      <c r="A462" s="31">
        <v>2</v>
      </c>
      <c r="B462" s="75">
        <v>7617.2</v>
      </c>
      <c r="C462" s="33">
        <v>2.35</v>
      </c>
      <c r="D462" s="33">
        <v>9.4600000000000009</v>
      </c>
      <c r="E462" s="33">
        <v>3.58</v>
      </c>
      <c r="F462" s="35">
        <v>0.77</v>
      </c>
      <c r="G462" s="35">
        <v>1.33</v>
      </c>
      <c r="H462" s="35"/>
      <c r="I462" s="75">
        <v>141070.63</v>
      </c>
      <c r="J462" s="41">
        <f t="shared" si="510"/>
        <v>25746.168000000005</v>
      </c>
      <c r="K462" s="41">
        <f t="shared" ref="K462:K472" si="521">B462*D462</f>
        <v>72058.712</v>
      </c>
      <c r="L462" s="41">
        <f t="shared" ref="L462:L472" si="522">E462*B462</f>
        <v>27269.576000000001</v>
      </c>
      <c r="M462" s="41">
        <f t="shared" ref="M462:M472" si="523">F462*B462</f>
        <v>5865.2439999999997</v>
      </c>
      <c r="N462" s="108">
        <v>10130.93</v>
      </c>
      <c r="O462" s="41"/>
      <c r="P462" s="144">
        <f t="shared" ref="P462:P524" si="524">R462/I462</f>
        <v>1.0101655461523069</v>
      </c>
      <c r="Q462" s="40">
        <f t="shared" si="511"/>
        <v>141070.63</v>
      </c>
      <c r="R462" s="51">
        <v>142504.69</v>
      </c>
      <c r="S462" s="41">
        <f t="shared" ref="S462:S472" si="525">R462-T462-U462-V462-W462-X462</f>
        <v>26023.46829552983</v>
      </c>
      <c r="T462" s="41">
        <f t="shared" ref="T462:T472" si="526">P462*K462</f>
        <v>72791.22816251179</v>
      </c>
      <c r="U462" s="41">
        <f t="shared" ref="U462:U472" si="527">L462*P462</f>
        <v>27546.786133381844</v>
      </c>
      <c r="V462" s="41">
        <f t="shared" si="512"/>
        <v>5924.8674085765406</v>
      </c>
      <c r="W462" s="51">
        <v>10218.34</v>
      </c>
      <c r="X462" s="51"/>
      <c r="Y462" s="41"/>
      <c r="Z462" s="40">
        <f t="shared" ref="Z462:Z472" si="528">SUM(S462:Y462)</f>
        <v>142504.69</v>
      </c>
      <c r="AA462" s="54">
        <f t="shared" si="513"/>
        <v>26083.091704106366</v>
      </c>
      <c r="AB462" s="54">
        <f t="shared" si="514"/>
        <v>72791.22816251179</v>
      </c>
      <c r="AC462" s="54">
        <f t="shared" si="515"/>
        <v>27546.786133381844</v>
      </c>
      <c r="AD462" s="54">
        <f t="shared" si="516"/>
        <v>5865.2439999999997</v>
      </c>
      <c r="AE462" s="54">
        <f t="shared" si="517"/>
        <v>10218.34</v>
      </c>
      <c r="AF462" s="54">
        <f t="shared" si="518"/>
        <v>0</v>
      </c>
      <c r="AG462" s="54"/>
      <c r="AH462" s="42">
        <f t="shared" si="519"/>
        <v>142504.69</v>
      </c>
      <c r="AI462" s="56">
        <f t="shared" si="520"/>
        <v>-1434.0599999999977</v>
      </c>
    </row>
    <row r="463" spans="1:35" x14ac:dyDescent="0.25">
      <c r="A463" s="31">
        <v>5</v>
      </c>
      <c r="B463" s="75">
        <v>7603.1</v>
      </c>
      <c r="C463" s="33">
        <v>2.37</v>
      </c>
      <c r="D463" s="33">
        <v>10.16</v>
      </c>
      <c r="E463" s="33">
        <v>3.02</v>
      </c>
      <c r="F463" s="35">
        <v>0.77</v>
      </c>
      <c r="G463" s="35">
        <v>1.33</v>
      </c>
      <c r="H463" s="35"/>
      <c r="I463" s="75">
        <v>141418.45000000001</v>
      </c>
      <c r="J463" s="41">
        <f t="shared" si="510"/>
        <v>25242.945000000007</v>
      </c>
      <c r="K463" s="41">
        <f t="shared" si="521"/>
        <v>77247.495999999999</v>
      </c>
      <c r="L463" s="41">
        <f t="shared" si="522"/>
        <v>22961.362000000001</v>
      </c>
      <c r="M463" s="41">
        <f t="shared" si="523"/>
        <v>5854.3870000000006</v>
      </c>
      <c r="N463" s="108">
        <v>10112.26</v>
      </c>
      <c r="O463" s="41"/>
      <c r="P463" s="144">
        <f t="shared" si="524"/>
        <v>0.97387603951252466</v>
      </c>
      <c r="Q463" s="40">
        <f t="shared" si="511"/>
        <v>141418.45000000001</v>
      </c>
      <c r="R463" s="51">
        <v>137724.04</v>
      </c>
      <c r="S463" s="41">
        <f t="shared" si="525"/>
        <v>24624.087021553423</v>
      </c>
      <c r="T463" s="41">
        <f t="shared" si="526"/>
        <v>75229.485466739585</v>
      </c>
      <c r="U463" s="41">
        <f t="shared" si="527"/>
        <v>22361.520286373383</v>
      </c>
      <c r="V463" s="41">
        <f t="shared" si="512"/>
        <v>5701.4472253336116</v>
      </c>
      <c r="W463" s="51">
        <v>9807.5</v>
      </c>
      <c r="X463" s="51"/>
      <c r="Y463" s="41"/>
      <c r="Z463" s="40">
        <f t="shared" si="528"/>
        <v>137724.04</v>
      </c>
      <c r="AA463" s="54">
        <f t="shared" si="513"/>
        <v>24471.147246887034</v>
      </c>
      <c r="AB463" s="54">
        <f t="shared" si="514"/>
        <v>75229.485466739585</v>
      </c>
      <c r="AC463" s="54">
        <f t="shared" si="515"/>
        <v>22361.520286373383</v>
      </c>
      <c r="AD463" s="54">
        <f t="shared" si="516"/>
        <v>5854.3870000000006</v>
      </c>
      <c r="AE463" s="54">
        <f t="shared" si="517"/>
        <v>9807.5</v>
      </c>
      <c r="AF463" s="54">
        <f t="shared" si="518"/>
        <v>0</v>
      </c>
      <c r="AG463" s="54"/>
      <c r="AH463" s="42">
        <f t="shared" si="519"/>
        <v>137724.04</v>
      </c>
      <c r="AI463" s="56">
        <f t="shared" si="520"/>
        <v>3694.4100000000035</v>
      </c>
    </row>
    <row r="464" spans="1:35" x14ac:dyDescent="0.25">
      <c r="A464" s="31">
        <v>7</v>
      </c>
      <c r="B464" s="75">
        <v>9017.7999999999993</v>
      </c>
      <c r="C464" s="33">
        <v>2.37</v>
      </c>
      <c r="D464" s="33">
        <v>10.54</v>
      </c>
      <c r="E464" s="33">
        <v>2.89</v>
      </c>
      <c r="F464" s="35">
        <v>0.77</v>
      </c>
      <c r="G464" s="35">
        <v>1.33</v>
      </c>
      <c r="H464" s="35"/>
      <c r="I464" s="75">
        <v>170256.17</v>
      </c>
      <c r="J464" s="41">
        <f t="shared" si="510"/>
        <v>30209.66000000004</v>
      </c>
      <c r="K464" s="41">
        <f t="shared" si="521"/>
        <v>95047.611999999979</v>
      </c>
      <c r="L464" s="41">
        <f t="shared" si="522"/>
        <v>26061.441999999999</v>
      </c>
      <c r="M464" s="41">
        <f t="shared" si="523"/>
        <v>6943.7059999999992</v>
      </c>
      <c r="N464" s="108">
        <v>11993.75</v>
      </c>
      <c r="O464" s="41"/>
      <c r="P464" s="144">
        <f t="shared" si="524"/>
        <v>0.95107995205107687</v>
      </c>
      <c r="Q464" s="40">
        <f t="shared" si="511"/>
        <v>170256.17</v>
      </c>
      <c r="R464" s="51">
        <v>161927.23000000001</v>
      </c>
      <c r="S464" s="41">
        <f t="shared" si="525"/>
        <v>28633.05715919198</v>
      </c>
      <c r="T464" s="41">
        <f t="shared" si="526"/>
        <v>90397.878263529332</v>
      </c>
      <c r="U464" s="41">
        <f t="shared" si="527"/>
        <v>24786.51500774192</v>
      </c>
      <c r="V464" s="41">
        <f t="shared" si="512"/>
        <v>6604.0195695367738</v>
      </c>
      <c r="W464" s="51">
        <v>11505.76</v>
      </c>
      <c r="X464" s="51"/>
      <c r="Y464" s="41"/>
      <c r="Z464" s="40">
        <f t="shared" si="528"/>
        <v>161927.23000000004</v>
      </c>
      <c r="AA464" s="54">
        <f t="shared" si="513"/>
        <v>28293.370728728769</v>
      </c>
      <c r="AB464" s="54">
        <f t="shared" si="514"/>
        <v>90397.878263529332</v>
      </c>
      <c r="AC464" s="54">
        <f t="shared" si="515"/>
        <v>24786.51500774192</v>
      </c>
      <c r="AD464" s="54">
        <f t="shared" si="516"/>
        <v>6943.7059999999992</v>
      </c>
      <c r="AE464" s="54">
        <f t="shared" si="517"/>
        <v>11505.76</v>
      </c>
      <c r="AF464" s="54">
        <f t="shared" si="518"/>
        <v>0</v>
      </c>
      <c r="AG464" s="54"/>
      <c r="AH464" s="42">
        <f t="shared" si="519"/>
        <v>161927.23000000004</v>
      </c>
      <c r="AI464" s="56">
        <f t="shared" si="520"/>
        <v>8328.9399999999732</v>
      </c>
    </row>
    <row r="465" spans="1:35" x14ac:dyDescent="0.25">
      <c r="A465" s="31" t="s">
        <v>36</v>
      </c>
      <c r="B465" s="75">
        <v>2970.7</v>
      </c>
      <c r="C465" s="33">
        <v>2.35</v>
      </c>
      <c r="D465" s="33">
        <v>10.24</v>
      </c>
      <c r="E465" s="33">
        <v>2.94</v>
      </c>
      <c r="F465" s="35">
        <v>0.77</v>
      </c>
      <c r="G465" s="35">
        <v>1.33</v>
      </c>
      <c r="H465" s="35"/>
      <c r="I465" s="75">
        <v>54482.92</v>
      </c>
      <c r="J465" s="41">
        <f t="shared" si="510"/>
        <v>9090.5950000000012</v>
      </c>
      <c r="K465" s="41">
        <f t="shared" si="521"/>
        <v>30419.967999999997</v>
      </c>
      <c r="L465" s="41">
        <f t="shared" si="522"/>
        <v>8733.8580000000002</v>
      </c>
      <c r="M465" s="41">
        <f t="shared" si="523"/>
        <v>2287.4389999999999</v>
      </c>
      <c r="N465" s="108">
        <v>3951.06</v>
      </c>
      <c r="O465" s="41"/>
      <c r="P465" s="144">
        <f t="shared" si="524"/>
        <v>0.93725116054719537</v>
      </c>
      <c r="Q465" s="40">
        <f t="shared" si="511"/>
        <v>54482.92</v>
      </c>
      <c r="R465" s="51">
        <v>51064.18</v>
      </c>
      <c r="S465" s="41">
        <f t="shared" si="525"/>
        <v>8434.916284206136</v>
      </c>
      <c r="T465" s="41">
        <f t="shared" si="526"/>
        <v>28511.150311808542</v>
      </c>
      <c r="U465" s="41">
        <f t="shared" si="527"/>
        <v>8185.8185465544066</v>
      </c>
      <c r="V465" s="41">
        <f t="shared" si="512"/>
        <v>2143.9048574309159</v>
      </c>
      <c r="W465" s="51">
        <v>3788.39</v>
      </c>
      <c r="X465" s="51"/>
      <c r="Y465" s="41"/>
      <c r="Z465" s="40">
        <f t="shared" si="528"/>
        <v>51064.18</v>
      </c>
      <c r="AA465" s="54">
        <f t="shared" si="513"/>
        <v>8291.382141637052</v>
      </c>
      <c r="AB465" s="54">
        <f t="shared" si="514"/>
        <v>28511.150311808542</v>
      </c>
      <c r="AC465" s="54">
        <f t="shared" si="515"/>
        <v>8185.8185465544066</v>
      </c>
      <c r="AD465" s="54">
        <f t="shared" si="516"/>
        <v>2287.4389999999999</v>
      </c>
      <c r="AE465" s="54">
        <f t="shared" si="517"/>
        <v>3788.39</v>
      </c>
      <c r="AF465" s="54">
        <f t="shared" si="518"/>
        <v>0</v>
      </c>
      <c r="AG465" s="54"/>
      <c r="AH465" s="42">
        <f t="shared" si="519"/>
        <v>51064.18</v>
      </c>
      <c r="AI465" s="56">
        <f t="shared" si="520"/>
        <v>3418.739999999998</v>
      </c>
    </row>
    <row r="466" spans="1:35" x14ac:dyDescent="0.25">
      <c r="A466" s="31">
        <v>8</v>
      </c>
      <c r="B466" s="75">
        <v>11006.5</v>
      </c>
      <c r="C466" s="33">
        <v>2.36</v>
      </c>
      <c r="D466" s="33">
        <v>10.4</v>
      </c>
      <c r="E466" s="33">
        <v>2.6</v>
      </c>
      <c r="F466" s="35">
        <v>0.77</v>
      </c>
      <c r="G466" s="35">
        <v>1.33</v>
      </c>
      <c r="H466" s="35"/>
      <c r="I466" s="75">
        <v>203505.61</v>
      </c>
      <c r="J466" s="41">
        <f t="shared" si="510"/>
        <v>37331.474999999984</v>
      </c>
      <c r="K466" s="41">
        <f t="shared" si="521"/>
        <v>114467.6</v>
      </c>
      <c r="L466" s="41">
        <f t="shared" si="522"/>
        <v>28616.9</v>
      </c>
      <c r="M466" s="41">
        <f t="shared" si="523"/>
        <v>8475.005000000001</v>
      </c>
      <c r="N466" s="108">
        <v>14614.63</v>
      </c>
      <c r="O466" s="41"/>
      <c r="P466" s="144">
        <f t="shared" si="524"/>
        <v>0.97444581503183136</v>
      </c>
      <c r="Q466" s="40">
        <f t="shared" si="511"/>
        <v>203505.61</v>
      </c>
      <c r="R466" s="51">
        <v>198305.19</v>
      </c>
      <c r="S466" s="41">
        <f t="shared" si="525"/>
        <v>36145.614624454072</v>
      </c>
      <c r="T466" s="41">
        <f t="shared" si="526"/>
        <v>111542.47377673766</v>
      </c>
      <c r="U466" s="41">
        <f t="shared" si="527"/>
        <v>27885.618444184416</v>
      </c>
      <c r="V466" s="41">
        <f t="shared" si="512"/>
        <v>8258.4331546238463</v>
      </c>
      <c r="W466" s="51">
        <v>14473.05</v>
      </c>
      <c r="X466" s="51"/>
      <c r="Y466" s="41"/>
      <c r="Z466" s="40">
        <f t="shared" si="528"/>
        <v>198305.19</v>
      </c>
      <c r="AA466" s="54">
        <f t="shared" si="513"/>
        <v>35929.042779077921</v>
      </c>
      <c r="AB466" s="54">
        <f t="shared" si="514"/>
        <v>111542.47377673766</v>
      </c>
      <c r="AC466" s="54">
        <f t="shared" si="515"/>
        <v>27885.618444184416</v>
      </c>
      <c r="AD466" s="54">
        <f t="shared" si="516"/>
        <v>8475.005000000001</v>
      </c>
      <c r="AE466" s="54">
        <f t="shared" si="517"/>
        <v>14473.05</v>
      </c>
      <c r="AF466" s="54">
        <f t="shared" si="518"/>
        <v>0</v>
      </c>
      <c r="AG466" s="54"/>
      <c r="AH466" s="42">
        <f t="shared" si="519"/>
        <v>198305.19</v>
      </c>
      <c r="AI466" s="56">
        <f t="shared" si="520"/>
        <v>5200.4199999999837</v>
      </c>
    </row>
    <row r="467" spans="1:35" x14ac:dyDescent="0.25">
      <c r="A467" s="31">
        <v>9</v>
      </c>
      <c r="B467" s="75">
        <v>4225.3999999999996</v>
      </c>
      <c r="C467" s="33">
        <v>2.64</v>
      </c>
      <c r="D467" s="33">
        <v>9.84</v>
      </c>
      <c r="E467" s="33">
        <v>3.68</v>
      </c>
      <c r="F467" s="35">
        <v>0.77</v>
      </c>
      <c r="G467" s="35">
        <v>1.33</v>
      </c>
      <c r="H467" s="35">
        <v>5.8</v>
      </c>
      <c r="I467" s="75">
        <v>108384.82</v>
      </c>
      <c r="J467" s="41">
        <f>I467-K467-L467-M467-N467-O467</f>
        <v>17891.444000000021</v>
      </c>
      <c r="K467" s="41">
        <f t="shared" si="521"/>
        <v>41577.935999999994</v>
      </c>
      <c r="L467" s="41">
        <f t="shared" si="522"/>
        <v>15549.472</v>
      </c>
      <c r="M467" s="41">
        <f t="shared" si="523"/>
        <v>3253.558</v>
      </c>
      <c r="N467" s="108">
        <v>5619.85</v>
      </c>
      <c r="O467" s="41">
        <v>24492.560000000001</v>
      </c>
      <c r="P467" s="144">
        <f t="shared" si="524"/>
        <v>1.0823946563734661</v>
      </c>
      <c r="Q467" s="40">
        <f t="shared" si="511"/>
        <v>108384.82</v>
      </c>
      <c r="R467" s="51">
        <v>117315.15</v>
      </c>
      <c r="S467" s="41">
        <f t="shared" si="525"/>
        <v>19240.63505493206</v>
      </c>
      <c r="T467" s="41">
        <f t="shared" si="526"/>
        <v>45003.735749437961</v>
      </c>
      <c r="U467" s="41">
        <f t="shared" si="527"/>
        <v>16830.665402228831</v>
      </c>
      <c r="V467" s="41">
        <f t="shared" si="512"/>
        <v>3521.6337934011417</v>
      </c>
      <c r="W467" s="51">
        <v>6251.21</v>
      </c>
      <c r="X467" s="51">
        <v>26467.27</v>
      </c>
      <c r="Y467" s="41"/>
      <c r="Z467" s="40">
        <f t="shared" si="528"/>
        <v>117315.15</v>
      </c>
      <c r="AA467" s="54">
        <f t="shared" si="513"/>
        <v>19508.71084833319</v>
      </c>
      <c r="AB467" s="54">
        <f t="shared" si="514"/>
        <v>45003.735749437961</v>
      </c>
      <c r="AC467" s="54">
        <f t="shared" si="515"/>
        <v>16830.665402228831</v>
      </c>
      <c r="AD467" s="54">
        <f t="shared" si="516"/>
        <v>3253.558</v>
      </c>
      <c r="AE467" s="54">
        <f t="shared" si="517"/>
        <v>6251.21</v>
      </c>
      <c r="AF467" s="54">
        <f t="shared" si="518"/>
        <v>26467.27</v>
      </c>
      <c r="AG467" s="54"/>
      <c r="AH467" s="42">
        <f t="shared" si="519"/>
        <v>117315.15</v>
      </c>
      <c r="AI467" s="56">
        <f t="shared" si="520"/>
        <v>-8930.3299999999872</v>
      </c>
    </row>
    <row r="468" spans="1:35" x14ac:dyDescent="0.25">
      <c r="A468" s="31">
        <v>10</v>
      </c>
      <c r="B468" s="75">
        <v>4147.5</v>
      </c>
      <c r="C468" s="33">
        <v>2.72</v>
      </c>
      <c r="D468" s="33">
        <v>11.17</v>
      </c>
      <c r="E468" s="33">
        <v>4.09</v>
      </c>
      <c r="F468" s="35">
        <v>0.77</v>
      </c>
      <c r="G468" s="35">
        <v>1.33</v>
      </c>
      <c r="H468" s="35">
        <v>5.8</v>
      </c>
      <c r="I468" s="75">
        <v>114831.43</v>
      </c>
      <c r="J468" s="41">
        <f>I468-K468-L468-M468-N468-O468</f>
        <v>18796.025000000001</v>
      </c>
      <c r="K468" s="41">
        <f t="shared" si="521"/>
        <v>46327.574999999997</v>
      </c>
      <c r="L468" s="41">
        <f t="shared" si="522"/>
        <v>16963.274999999998</v>
      </c>
      <c r="M468" s="41">
        <f t="shared" si="523"/>
        <v>3193.5750000000003</v>
      </c>
      <c r="N468" s="108">
        <v>5516.3</v>
      </c>
      <c r="O468" s="41">
        <v>24034.68</v>
      </c>
      <c r="P468" s="144">
        <f t="shared" si="524"/>
        <v>0.88109405238618033</v>
      </c>
      <c r="Q468" s="40">
        <f t="shared" si="511"/>
        <v>114831.43</v>
      </c>
      <c r="R468" s="51">
        <v>101177.29</v>
      </c>
      <c r="S468" s="41">
        <f t="shared" si="525"/>
        <v>16758.628556184925</v>
      </c>
      <c r="T468" s="41">
        <f t="shared" si="526"/>
        <v>40818.950793974698</v>
      </c>
      <c r="U468" s="41">
        <f t="shared" si="527"/>
        <v>14946.24071149118</v>
      </c>
      <c r="V468" s="41">
        <f t="shared" si="512"/>
        <v>2813.839938349196</v>
      </c>
      <c r="W468" s="51">
        <v>4900.1400000000003</v>
      </c>
      <c r="X468" s="51">
        <v>20939.490000000002</v>
      </c>
      <c r="Y468" s="41"/>
      <c r="Z468" s="40">
        <f t="shared" si="528"/>
        <v>101177.29</v>
      </c>
      <c r="AA468" s="54">
        <f t="shared" si="513"/>
        <v>16378.893494534117</v>
      </c>
      <c r="AB468" s="54">
        <f t="shared" si="514"/>
        <v>40818.950793974698</v>
      </c>
      <c r="AC468" s="54">
        <f t="shared" si="515"/>
        <v>14946.24071149118</v>
      </c>
      <c r="AD468" s="54">
        <f t="shared" si="516"/>
        <v>3193.5750000000003</v>
      </c>
      <c r="AE468" s="54">
        <f t="shared" si="517"/>
        <v>4900.1400000000003</v>
      </c>
      <c r="AF468" s="54">
        <f t="shared" si="518"/>
        <v>20939.490000000002</v>
      </c>
      <c r="AG468" s="54"/>
      <c r="AH468" s="42">
        <f t="shared" si="519"/>
        <v>101177.29</v>
      </c>
      <c r="AI468" s="56">
        <f t="shared" si="520"/>
        <v>13654.14</v>
      </c>
    </row>
    <row r="469" spans="1:35" x14ac:dyDescent="0.25">
      <c r="A469" s="31">
        <v>11</v>
      </c>
      <c r="B469" s="75">
        <v>4203.1000000000004</v>
      </c>
      <c r="C469" s="33">
        <v>2.69</v>
      </c>
      <c r="D469" s="33">
        <v>10.81</v>
      </c>
      <c r="E469" s="33">
        <v>3.8</v>
      </c>
      <c r="F469" s="35">
        <v>0.77</v>
      </c>
      <c r="G469" s="35">
        <v>1.33</v>
      </c>
      <c r="H469" s="35">
        <v>5.8</v>
      </c>
      <c r="I469" s="75">
        <v>113218.07</v>
      </c>
      <c r="J469" s="41">
        <f>I469-K469-L469-M469-N469-O469</f>
        <v>18658.812000000009</v>
      </c>
      <c r="K469" s="41">
        <f t="shared" si="521"/>
        <v>45435.511000000006</v>
      </c>
      <c r="L469" s="41">
        <f t="shared" si="522"/>
        <v>15971.78</v>
      </c>
      <c r="M469" s="41">
        <f t="shared" si="523"/>
        <v>3236.3870000000002</v>
      </c>
      <c r="N469" s="108">
        <v>5590.35</v>
      </c>
      <c r="O469" s="41">
        <v>24325.23</v>
      </c>
      <c r="P469" s="144">
        <f t="shared" si="524"/>
        <v>1.0609091817233767</v>
      </c>
      <c r="Q469" s="40">
        <f t="shared" si="511"/>
        <v>113218.07</v>
      </c>
      <c r="R469" s="51">
        <v>120114.09</v>
      </c>
      <c r="S469" s="41">
        <f t="shared" si="525"/>
        <v>19964.128469430543</v>
      </c>
      <c r="T469" s="41">
        <f t="shared" si="526"/>
        <v>48202.950796193487</v>
      </c>
      <c r="U469" s="41">
        <f t="shared" si="527"/>
        <v>16944.608050465795</v>
      </c>
      <c r="V469" s="41">
        <f t="shared" si="512"/>
        <v>3433.512683910174</v>
      </c>
      <c r="W469" s="51">
        <v>6051</v>
      </c>
      <c r="X469" s="51">
        <v>25517.89</v>
      </c>
      <c r="Y469" s="41"/>
      <c r="Z469" s="40">
        <f t="shared" si="528"/>
        <v>120114.08999999998</v>
      </c>
      <c r="AA469" s="54">
        <f t="shared" si="513"/>
        <v>20161.254153340691</v>
      </c>
      <c r="AB469" s="54">
        <f t="shared" si="514"/>
        <v>48202.950796193487</v>
      </c>
      <c r="AC469" s="54">
        <f t="shared" si="515"/>
        <v>16944.608050465795</v>
      </c>
      <c r="AD469" s="54">
        <f t="shared" si="516"/>
        <v>3236.3870000000002</v>
      </c>
      <c r="AE469" s="54">
        <f t="shared" si="517"/>
        <v>6051</v>
      </c>
      <c r="AF469" s="54">
        <f t="shared" si="518"/>
        <v>25517.89</v>
      </c>
      <c r="AG469" s="54"/>
      <c r="AH469" s="42">
        <f t="shared" si="519"/>
        <v>120114.08999999997</v>
      </c>
      <c r="AI469" s="56">
        <f t="shared" si="520"/>
        <v>-6896.019999999975</v>
      </c>
    </row>
    <row r="470" spans="1:35" x14ac:dyDescent="0.25">
      <c r="A470" s="31">
        <v>12</v>
      </c>
      <c r="B470" s="75">
        <v>8010.6</v>
      </c>
      <c r="C470" s="33">
        <v>2.35</v>
      </c>
      <c r="D470" s="33">
        <v>9.5299999999999994</v>
      </c>
      <c r="E470" s="33">
        <v>3.36</v>
      </c>
      <c r="F470" s="35">
        <v>0.77</v>
      </c>
      <c r="G470" s="35">
        <v>1.33</v>
      </c>
      <c r="H470" s="35"/>
      <c r="I470" s="75">
        <v>146274.29999999999</v>
      </c>
      <c r="J470" s="41">
        <f>I470-K470-L470-M470-N470</f>
        <v>26195.293999999987</v>
      </c>
      <c r="K470" s="41">
        <f t="shared" si="521"/>
        <v>76341.017999999996</v>
      </c>
      <c r="L470" s="41">
        <f t="shared" si="522"/>
        <v>26915.616000000002</v>
      </c>
      <c r="M470" s="41">
        <f t="shared" si="523"/>
        <v>6168.1620000000003</v>
      </c>
      <c r="N470" s="108">
        <v>10654.21</v>
      </c>
      <c r="O470" s="41"/>
      <c r="P470" s="144">
        <f t="shared" si="524"/>
        <v>0.92948139215159464</v>
      </c>
      <c r="Q470" s="40">
        <f t="shared" si="511"/>
        <v>146274.29999999999</v>
      </c>
      <c r="R470" s="51">
        <v>135959.24</v>
      </c>
      <c r="S470" s="41">
        <f t="shared" si="525"/>
        <v>24565.73827801575</v>
      </c>
      <c r="T470" s="41">
        <f t="shared" si="526"/>
        <v>70957.555688909939</v>
      </c>
      <c r="U470" s="41">
        <f t="shared" si="527"/>
        <v>25017.564230297736</v>
      </c>
      <c r="V470" s="41">
        <f t="shared" si="512"/>
        <v>5733.1918027765641</v>
      </c>
      <c r="W470" s="51">
        <v>9685.19</v>
      </c>
      <c r="X470" s="51"/>
      <c r="Y470" s="41"/>
      <c r="Z470" s="40">
        <f t="shared" si="528"/>
        <v>135959.24</v>
      </c>
      <c r="AA470" s="54">
        <f t="shared" si="513"/>
        <v>24130.768080792317</v>
      </c>
      <c r="AB470" s="54">
        <f t="shared" si="514"/>
        <v>70957.555688909939</v>
      </c>
      <c r="AC470" s="54">
        <f t="shared" si="515"/>
        <v>25017.564230297736</v>
      </c>
      <c r="AD470" s="54">
        <f t="shared" si="516"/>
        <v>6168.1620000000003</v>
      </c>
      <c r="AE470" s="54">
        <f t="shared" si="517"/>
        <v>9685.19</v>
      </c>
      <c r="AF470" s="54">
        <f t="shared" si="518"/>
        <v>0</v>
      </c>
      <c r="AG470" s="54"/>
      <c r="AH470" s="42">
        <f t="shared" si="519"/>
        <v>135959.24</v>
      </c>
      <c r="AI470" s="56">
        <f t="shared" si="520"/>
        <v>10315.059999999998</v>
      </c>
    </row>
    <row r="471" spans="1:35" x14ac:dyDescent="0.25">
      <c r="A471" s="31">
        <v>16</v>
      </c>
      <c r="B471" s="75">
        <v>7003.3</v>
      </c>
      <c r="C471" s="33">
        <v>2.58</v>
      </c>
      <c r="D471" s="33">
        <v>10.53</v>
      </c>
      <c r="E471" s="33">
        <v>2.87</v>
      </c>
      <c r="F471" s="35">
        <v>0.77</v>
      </c>
      <c r="G471" s="35">
        <v>1.33</v>
      </c>
      <c r="H471" s="35"/>
      <c r="I471" s="75">
        <v>132642.65</v>
      </c>
      <c r="J471" s="41">
        <f>I471-K471-L471-M471-N471</f>
        <v>24091.488999999994</v>
      </c>
      <c r="K471" s="41">
        <f t="shared" si="521"/>
        <v>73744.748999999996</v>
      </c>
      <c r="L471" s="41">
        <f t="shared" si="522"/>
        <v>20099.471000000001</v>
      </c>
      <c r="M471" s="41">
        <f t="shared" si="523"/>
        <v>5392.5410000000002</v>
      </c>
      <c r="N471" s="108">
        <v>9314.4</v>
      </c>
      <c r="O471" s="41"/>
      <c r="P471" s="144">
        <f t="shared" si="524"/>
        <v>1.0359027055023404</v>
      </c>
      <c r="Q471" s="40">
        <f t="shared" si="511"/>
        <v>132642.65</v>
      </c>
      <c r="R471" s="51">
        <v>137404.88</v>
      </c>
      <c r="S471" s="41">
        <f t="shared" si="525"/>
        <v>24849.140794810854</v>
      </c>
      <c r="T471" s="41">
        <f t="shared" si="526"/>
        <v>76392.385005691016</v>
      </c>
      <c r="U471" s="41">
        <f t="shared" si="527"/>
        <v>20821.096388065835</v>
      </c>
      <c r="V471" s="41">
        <f t="shared" si="512"/>
        <v>5586.1478114322963</v>
      </c>
      <c r="W471" s="51">
        <v>9756.11</v>
      </c>
      <c r="X471" s="51"/>
      <c r="Y471" s="41"/>
      <c r="Z471" s="40">
        <f t="shared" si="528"/>
        <v>137404.88</v>
      </c>
      <c r="AA471" s="54">
        <f t="shared" si="513"/>
        <v>25042.747606243152</v>
      </c>
      <c r="AB471" s="54">
        <f t="shared" si="514"/>
        <v>76392.385005691016</v>
      </c>
      <c r="AC471" s="54">
        <f t="shared" si="515"/>
        <v>20821.096388065835</v>
      </c>
      <c r="AD471" s="54">
        <f t="shared" si="516"/>
        <v>5392.5410000000002</v>
      </c>
      <c r="AE471" s="54">
        <f t="shared" si="517"/>
        <v>9756.11</v>
      </c>
      <c r="AF471" s="54">
        <f t="shared" si="518"/>
        <v>0</v>
      </c>
      <c r="AG471" s="54"/>
      <c r="AH471" s="42">
        <f t="shared" si="519"/>
        <v>137404.88</v>
      </c>
      <c r="AI471" s="56">
        <f t="shared" si="520"/>
        <v>-4762.2300000000105</v>
      </c>
    </row>
    <row r="472" spans="1:35" x14ac:dyDescent="0.25">
      <c r="A472" s="31">
        <v>17</v>
      </c>
      <c r="B472" s="139">
        <v>1947.3</v>
      </c>
      <c r="C472" s="33">
        <v>2.44</v>
      </c>
      <c r="D472" s="33">
        <v>12.95</v>
      </c>
      <c r="E472" s="33">
        <v>2.79</v>
      </c>
      <c r="F472" s="35">
        <v>0.77</v>
      </c>
      <c r="G472" s="35"/>
      <c r="H472" s="35"/>
      <c r="I472" s="75">
        <v>38050.230000000003</v>
      </c>
      <c r="J472" s="41">
        <f>I472-K472-L472-M472-N472</f>
        <v>5900.3070000000071</v>
      </c>
      <c r="K472" s="41">
        <f t="shared" si="521"/>
        <v>25217.534999999996</v>
      </c>
      <c r="L472" s="41">
        <f t="shared" si="522"/>
        <v>5432.9669999999996</v>
      </c>
      <c r="M472" s="41">
        <f t="shared" si="523"/>
        <v>1499.421</v>
      </c>
      <c r="N472" s="41"/>
      <c r="O472" s="41"/>
      <c r="P472" s="144">
        <f t="shared" si="524"/>
        <v>0.33519219200514683</v>
      </c>
      <c r="Q472" s="40">
        <f t="shared" si="511"/>
        <v>38050.230000000003</v>
      </c>
      <c r="R472" s="51">
        <v>12754.14</v>
      </c>
      <c r="S472" s="41">
        <f t="shared" si="525"/>
        <v>1977.7368368333143</v>
      </c>
      <c r="T472" s="41">
        <f t="shared" si="526"/>
        <v>8452.7208336165095</v>
      </c>
      <c r="U472" s="41">
        <f t="shared" si="527"/>
        <v>1821.0881178216264</v>
      </c>
      <c r="V472" s="41">
        <f t="shared" si="512"/>
        <v>502.59421172854928</v>
      </c>
      <c r="W472" s="51"/>
      <c r="X472" s="51"/>
      <c r="Y472" s="41"/>
      <c r="Z472" s="40">
        <f t="shared" si="528"/>
        <v>12754.139999999998</v>
      </c>
      <c r="AA472" s="54">
        <f t="shared" si="513"/>
        <v>980.91004856186191</v>
      </c>
      <c r="AB472" s="54">
        <f t="shared" si="514"/>
        <v>8452.7208336165095</v>
      </c>
      <c r="AC472" s="54">
        <f t="shared" si="515"/>
        <v>1821.0881178216264</v>
      </c>
      <c r="AD472" s="54">
        <f t="shared" si="516"/>
        <v>1499.421</v>
      </c>
      <c r="AE472" s="54">
        <f t="shared" si="517"/>
        <v>0</v>
      </c>
      <c r="AF472" s="54">
        <f t="shared" si="518"/>
        <v>0</v>
      </c>
      <c r="AG472" s="54"/>
      <c r="AH472" s="42">
        <f t="shared" si="519"/>
        <v>12754.139999999998</v>
      </c>
      <c r="AI472" s="56">
        <f t="shared" si="520"/>
        <v>25296.090000000004</v>
      </c>
    </row>
    <row r="473" spans="1:35" x14ac:dyDescent="0.25">
      <c r="A473" s="32" t="s">
        <v>37</v>
      </c>
      <c r="B473" s="53">
        <f>SUM(B461:B472)</f>
        <v>77349.900000000009</v>
      </c>
      <c r="C473" s="33"/>
      <c r="D473" s="34"/>
      <c r="E473" s="34"/>
      <c r="F473" s="35"/>
      <c r="G473" s="35"/>
      <c r="H473" s="35"/>
      <c r="I473" s="182">
        <f>SUM(I461:I472)</f>
        <v>1550133.28</v>
      </c>
      <c r="J473" s="43">
        <f t="shared" ref="J473:O473" si="529">SUM(J461:J472)</f>
        <v>274952.92600000004</v>
      </c>
      <c r="K473" s="43">
        <f t="shared" si="529"/>
        <v>796738.93200000003</v>
      </c>
      <c r="L473" s="43">
        <f t="shared" si="529"/>
        <v>245767.269</v>
      </c>
      <c r="M473" s="43">
        <f t="shared" si="529"/>
        <v>59559.422999999995</v>
      </c>
      <c r="N473" s="43">
        <f t="shared" si="529"/>
        <v>100262.26000000001</v>
      </c>
      <c r="O473" s="43">
        <f t="shared" si="529"/>
        <v>72852.47</v>
      </c>
      <c r="P473" s="144">
        <f t="shared" si="524"/>
        <v>0.97494916050057312</v>
      </c>
      <c r="Q473" s="40">
        <f t="shared" si="511"/>
        <v>1550133.28</v>
      </c>
      <c r="R473" s="43">
        <f>SUM(R461:R472)</f>
        <v>1511301.14</v>
      </c>
      <c r="S473" s="43">
        <f t="shared" ref="S473:X473" si="530">SUM(S461:S472)</f>
        <v>268725.47572979529</v>
      </c>
      <c r="T473" s="43">
        <f t="shared" si="530"/>
        <v>771965.18539014773</v>
      </c>
      <c r="U473" s="43">
        <f t="shared" si="530"/>
        <v>239857.24746018377</v>
      </c>
      <c r="V473" s="43">
        <f t="shared" si="530"/>
        <v>57973.281419873187</v>
      </c>
      <c r="W473" s="43">
        <f t="shared" si="530"/>
        <v>99855.3</v>
      </c>
      <c r="X473" s="43">
        <f t="shared" si="530"/>
        <v>72924.649999999994</v>
      </c>
      <c r="Y473" s="41"/>
      <c r="Z473" s="40">
        <f t="shared" ref="Z473:AF473" si="531">SUM(Z461:Z471)</f>
        <v>1498547</v>
      </c>
      <c r="AA473" s="55">
        <f t="shared" si="531"/>
        <v>266158.42410110659</v>
      </c>
      <c r="AB473" s="55">
        <f t="shared" si="531"/>
        <v>763512.46455653117</v>
      </c>
      <c r="AC473" s="55">
        <f t="shared" si="531"/>
        <v>238036.15934236214</v>
      </c>
      <c r="AD473" s="55">
        <f t="shared" si="531"/>
        <v>58060.001999999993</v>
      </c>
      <c r="AE473" s="55">
        <f t="shared" si="531"/>
        <v>99855.3</v>
      </c>
      <c r="AF473" s="55">
        <f t="shared" si="531"/>
        <v>72924.649999999994</v>
      </c>
      <c r="AG473" s="54"/>
      <c r="AH473" s="42">
        <f>SUM(AH461:AH471)</f>
        <v>1498547</v>
      </c>
      <c r="AI473" s="56">
        <f>SUM(AI461:AI471)</f>
        <v>13536.050000000025</v>
      </c>
    </row>
    <row r="474" spans="1:35" x14ac:dyDescent="0.25">
      <c r="A474" s="6" t="s">
        <v>56</v>
      </c>
      <c r="B474" s="37"/>
      <c r="C474" s="7"/>
      <c r="D474" s="24"/>
      <c r="E474" s="24"/>
      <c r="F474" s="24"/>
      <c r="G474" s="35"/>
      <c r="H474" s="25"/>
      <c r="I474" s="26"/>
      <c r="J474" s="26"/>
      <c r="K474" s="26"/>
      <c r="L474" s="26"/>
      <c r="M474" s="26"/>
      <c r="N474" s="26"/>
      <c r="O474" s="27"/>
      <c r="P474" s="144"/>
      <c r="Q474" s="40">
        <f t="shared" si="511"/>
        <v>0</v>
      </c>
      <c r="R474" s="26"/>
      <c r="S474" s="26"/>
      <c r="T474" s="26"/>
      <c r="U474" s="26"/>
      <c r="V474" s="26"/>
      <c r="W474" s="26"/>
      <c r="X474" s="27"/>
      <c r="Y474" s="27"/>
      <c r="Z474" s="28"/>
      <c r="AA474" s="29"/>
      <c r="AB474" s="29"/>
      <c r="AC474" s="29"/>
      <c r="AD474" s="29"/>
      <c r="AE474" s="29"/>
      <c r="AF474" s="29"/>
      <c r="AG474" s="29"/>
      <c r="AH474" s="30"/>
      <c r="AI474" s="36"/>
    </row>
    <row r="475" spans="1:35" x14ac:dyDescent="0.25">
      <c r="A475" s="31">
        <v>1</v>
      </c>
      <c r="B475" s="38">
        <v>3665.5</v>
      </c>
      <c r="C475" s="33">
        <v>2.96</v>
      </c>
      <c r="D475" s="33">
        <v>12.5</v>
      </c>
      <c r="E475" s="33">
        <v>9.56</v>
      </c>
      <c r="F475" s="35">
        <v>0.77</v>
      </c>
      <c r="G475" s="35">
        <v>1.33</v>
      </c>
      <c r="H475" s="35"/>
      <c r="I475" s="75">
        <v>104356.77</v>
      </c>
      <c r="J475" s="41">
        <f t="shared" ref="J475:J480" si="532">I475-K475-L475-M475-N475</f>
        <v>15798.305000000002</v>
      </c>
      <c r="K475" s="41">
        <f>B475*D475</f>
        <v>45818.75</v>
      </c>
      <c r="L475" s="41">
        <f>E475*B475</f>
        <v>35042.18</v>
      </c>
      <c r="M475" s="41">
        <f>F475*B475</f>
        <v>2822.4349999999999</v>
      </c>
      <c r="N475" s="108">
        <v>4875.1000000000004</v>
      </c>
      <c r="O475" s="41"/>
      <c r="P475" s="144">
        <f t="shared" si="524"/>
        <v>1.0264393963132434</v>
      </c>
      <c r="Q475" s="40">
        <f t="shared" si="511"/>
        <v>104356.77</v>
      </c>
      <c r="R475" s="51">
        <v>107115.9</v>
      </c>
      <c r="S475" s="41">
        <f>R475-T475-U475-V475-W475-X475</f>
        <v>16266.667347939192</v>
      </c>
      <c r="T475" s="41">
        <f>P475*K475</f>
        <v>47030.170089827421</v>
      </c>
      <c r="U475" s="41">
        <f>L475*P475</f>
        <v>35968.674084700011</v>
      </c>
      <c r="V475" s="41">
        <f t="shared" ref="V475:V490" si="533">P475*M475</f>
        <v>2897.0584775333691</v>
      </c>
      <c r="W475" s="51">
        <v>4953.33</v>
      </c>
      <c r="X475" s="51"/>
      <c r="Y475" s="41"/>
      <c r="Z475" s="40">
        <f>SUM(S475:Y475)</f>
        <v>107115.9</v>
      </c>
      <c r="AA475" s="54">
        <f t="shared" ref="AA475:AA490" si="534">Z475-AF475-AE475-AD475-AC475-AB475</f>
        <v>16341.290825472563</v>
      </c>
      <c r="AB475" s="54">
        <f t="shared" ref="AB475:AB490" si="535">T475</f>
        <v>47030.170089827421</v>
      </c>
      <c r="AC475" s="54">
        <f t="shared" ref="AC475:AC490" si="536">U475</f>
        <v>35968.674084700011</v>
      </c>
      <c r="AD475" s="54">
        <f t="shared" ref="AD475:AD490" si="537">M475</f>
        <v>2822.4349999999999</v>
      </c>
      <c r="AE475" s="54">
        <f t="shared" ref="AE475:AE490" si="538">W475</f>
        <v>4953.33</v>
      </c>
      <c r="AF475" s="54">
        <f t="shared" ref="AF475:AF490" si="539">X475</f>
        <v>0</v>
      </c>
      <c r="AG475" s="54"/>
      <c r="AH475" s="42">
        <f t="shared" ref="AH475:AH490" si="540">SUM(AA475:AG475)</f>
        <v>107115.9</v>
      </c>
      <c r="AI475" s="56">
        <f t="shared" ref="AI475:AI490" si="541">I475-Z475</f>
        <v>-2759.1299999999901</v>
      </c>
    </row>
    <row r="476" spans="1:35" x14ac:dyDescent="0.25">
      <c r="A476" s="31">
        <v>2</v>
      </c>
      <c r="B476" s="38">
        <v>1470.6</v>
      </c>
      <c r="C476" s="33">
        <v>2.62</v>
      </c>
      <c r="D476" s="33">
        <v>10.84</v>
      </c>
      <c r="E476" s="33">
        <v>2.4</v>
      </c>
      <c r="F476" s="35">
        <v>0.77</v>
      </c>
      <c r="G476" s="35">
        <v>1.33</v>
      </c>
      <c r="H476" s="35"/>
      <c r="I476" s="75">
        <v>27529.68</v>
      </c>
      <c r="J476" s="41">
        <f t="shared" si="532"/>
        <v>4970.684000000002</v>
      </c>
      <c r="K476" s="41">
        <f t="shared" ref="K476:K490" si="542">B476*D476</f>
        <v>15941.303999999998</v>
      </c>
      <c r="L476" s="41">
        <f t="shared" ref="L476:L490" si="543">E476*B476</f>
        <v>3529.4399999999996</v>
      </c>
      <c r="M476" s="41">
        <f t="shared" ref="M476:M490" si="544">F476*B476</f>
        <v>1132.3619999999999</v>
      </c>
      <c r="N476" s="108">
        <v>1955.89</v>
      </c>
      <c r="O476" s="41"/>
      <c r="P476" s="144">
        <f t="shared" si="524"/>
        <v>0.97274468864149521</v>
      </c>
      <c r="Q476" s="40">
        <f t="shared" si="511"/>
        <v>27529.68</v>
      </c>
      <c r="R476" s="51">
        <v>26779.35</v>
      </c>
      <c r="S476" s="41">
        <f t="shared" ref="S476:S490" si="545">R476-T476-U476-V476-W476-X476</f>
        <v>4821.0880689822779</v>
      </c>
      <c r="T476" s="41">
        <f t="shared" ref="T476:T490" si="546">P476*K476</f>
        <v>15506.818796019421</v>
      </c>
      <c r="U476" s="41">
        <f t="shared" ref="U476:U490" si="547">L476*P476</f>
        <v>3433.2440138788384</v>
      </c>
      <c r="V476" s="41">
        <f t="shared" si="533"/>
        <v>1101.4991211194606</v>
      </c>
      <c r="W476" s="51">
        <v>1916.7</v>
      </c>
      <c r="X476" s="51"/>
      <c r="Y476" s="41"/>
      <c r="Z476" s="40">
        <f t="shared" ref="Z476:Z490" si="548">SUM(S476:Y476)</f>
        <v>26779.35</v>
      </c>
      <c r="AA476" s="54">
        <f t="shared" si="534"/>
        <v>4790.2251901017389</v>
      </c>
      <c r="AB476" s="54">
        <f t="shared" si="535"/>
        <v>15506.818796019421</v>
      </c>
      <c r="AC476" s="54">
        <f t="shared" si="536"/>
        <v>3433.2440138788384</v>
      </c>
      <c r="AD476" s="54">
        <f t="shared" si="537"/>
        <v>1132.3619999999999</v>
      </c>
      <c r="AE476" s="54">
        <f t="shared" si="538"/>
        <v>1916.7</v>
      </c>
      <c r="AF476" s="54">
        <f t="shared" si="539"/>
        <v>0</v>
      </c>
      <c r="AG476" s="54"/>
      <c r="AH476" s="42">
        <f t="shared" si="540"/>
        <v>26779.35</v>
      </c>
      <c r="AI476" s="56">
        <f t="shared" si="541"/>
        <v>750.33000000000175</v>
      </c>
    </row>
    <row r="477" spans="1:35" x14ac:dyDescent="0.25">
      <c r="A477" s="31">
        <v>3</v>
      </c>
      <c r="B477" s="38">
        <v>1474.6</v>
      </c>
      <c r="C477" s="33">
        <v>2.34</v>
      </c>
      <c r="D477" s="33">
        <v>10.83</v>
      </c>
      <c r="E477" s="33">
        <v>2.15</v>
      </c>
      <c r="F477" s="35">
        <v>0.77</v>
      </c>
      <c r="G477" s="35">
        <v>1.33</v>
      </c>
      <c r="H477" s="35"/>
      <c r="I477" s="75">
        <v>26808.18</v>
      </c>
      <c r="J477" s="41">
        <f t="shared" si="532"/>
        <v>4571.2100000000009</v>
      </c>
      <c r="K477" s="41">
        <f t="shared" si="542"/>
        <v>15969.918</v>
      </c>
      <c r="L477" s="41">
        <f t="shared" si="543"/>
        <v>3170.39</v>
      </c>
      <c r="M477" s="41">
        <f t="shared" si="544"/>
        <v>1135.442</v>
      </c>
      <c r="N477" s="108">
        <v>1961.22</v>
      </c>
      <c r="O477" s="41"/>
      <c r="P477" s="144">
        <f t="shared" si="524"/>
        <v>1.008949880223126</v>
      </c>
      <c r="Q477" s="40">
        <f t="shared" si="511"/>
        <v>26808.18</v>
      </c>
      <c r="R477" s="51">
        <v>27048.11</v>
      </c>
      <c r="S477" s="41">
        <f t="shared" si="545"/>
        <v>4612.124466065954</v>
      </c>
      <c r="T477" s="41">
        <f t="shared" si="546"/>
        <v>16112.846853273144</v>
      </c>
      <c r="U477" s="41">
        <f t="shared" si="547"/>
        <v>3198.7646107605965</v>
      </c>
      <c r="V477" s="41">
        <f t="shared" si="533"/>
        <v>1145.6040699003067</v>
      </c>
      <c r="W477" s="51">
        <v>1978.77</v>
      </c>
      <c r="X477" s="51"/>
      <c r="Y477" s="41"/>
      <c r="Z477" s="40">
        <f t="shared" si="548"/>
        <v>27048.110000000004</v>
      </c>
      <c r="AA477" s="54">
        <f t="shared" si="534"/>
        <v>4622.2865359662628</v>
      </c>
      <c r="AB477" s="54">
        <f t="shared" si="535"/>
        <v>16112.846853273144</v>
      </c>
      <c r="AC477" s="54">
        <f t="shared" si="536"/>
        <v>3198.7646107605965</v>
      </c>
      <c r="AD477" s="54">
        <f t="shared" si="537"/>
        <v>1135.442</v>
      </c>
      <c r="AE477" s="54">
        <f t="shared" si="538"/>
        <v>1978.77</v>
      </c>
      <c r="AF477" s="54">
        <f t="shared" si="539"/>
        <v>0</v>
      </c>
      <c r="AG477" s="54"/>
      <c r="AH477" s="42">
        <f t="shared" si="540"/>
        <v>27048.110000000004</v>
      </c>
      <c r="AI477" s="56">
        <f t="shared" si="541"/>
        <v>-239.93000000000393</v>
      </c>
    </row>
    <row r="478" spans="1:35" x14ac:dyDescent="0.25">
      <c r="A478" s="31">
        <v>4</v>
      </c>
      <c r="B478" s="38">
        <v>1465.7</v>
      </c>
      <c r="C478" s="33">
        <v>2.5499999999999998</v>
      </c>
      <c r="D478" s="33">
        <v>10.88</v>
      </c>
      <c r="E478" s="33">
        <v>1.98</v>
      </c>
      <c r="F478" s="35">
        <v>0.77</v>
      </c>
      <c r="G478" s="35">
        <v>1.33</v>
      </c>
      <c r="H478" s="35"/>
      <c r="I478" s="75">
        <v>41112.980000000003</v>
      </c>
      <c r="J478" s="41">
        <f t="shared" si="532"/>
        <v>19186.079000000002</v>
      </c>
      <c r="K478" s="41">
        <f t="shared" si="542"/>
        <v>15946.816000000003</v>
      </c>
      <c r="L478" s="41">
        <f t="shared" si="543"/>
        <v>2902.0860000000002</v>
      </c>
      <c r="M478" s="41">
        <f t="shared" si="544"/>
        <v>1128.5890000000002</v>
      </c>
      <c r="N478" s="108">
        <v>1949.41</v>
      </c>
      <c r="O478" s="41"/>
      <c r="P478" s="144">
        <f t="shared" si="524"/>
        <v>0.61368453466520789</v>
      </c>
      <c r="Q478" s="40">
        <f t="shared" si="511"/>
        <v>41112.980000000003</v>
      </c>
      <c r="R478" s="51">
        <v>25230.400000000001</v>
      </c>
      <c r="S478" s="41">
        <f t="shared" si="545"/>
        <v>11200.822731886621</v>
      </c>
      <c r="T478" s="41">
        <f t="shared" si="546"/>
        <v>9786.3143563516933</v>
      </c>
      <c r="U478" s="41">
        <f t="shared" si="547"/>
        <v>1780.9652964684146</v>
      </c>
      <c r="V478" s="41">
        <f t="shared" si="533"/>
        <v>692.59761529327238</v>
      </c>
      <c r="W478" s="51">
        <v>1769.7</v>
      </c>
      <c r="X478" s="51"/>
      <c r="Y478" s="41"/>
      <c r="Z478" s="40">
        <f t="shared" si="548"/>
        <v>25230.399999999998</v>
      </c>
      <c r="AA478" s="54">
        <f t="shared" si="534"/>
        <v>10764.83134717989</v>
      </c>
      <c r="AB478" s="54">
        <f t="shared" si="535"/>
        <v>9786.3143563516933</v>
      </c>
      <c r="AC478" s="54">
        <f t="shared" si="536"/>
        <v>1780.9652964684146</v>
      </c>
      <c r="AD478" s="54">
        <f t="shared" si="537"/>
        <v>1128.5890000000002</v>
      </c>
      <c r="AE478" s="54">
        <f t="shared" si="538"/>
        <v>1769.7</v>
      </c>
      <c r="AF478" s="54">
        <f t="shared" si="539"/>
        <v>0</v>
      </c>
      <c r="AG478" s="54"/>
      <c r="AH478" s="42">
        <f t="shared" si="540"/>
        <v>25230.399999999998</v>
      </c>
      <c r="AI478" s="56">
        <f t="shared" si="541"/>
        <v>15882.580000000005</v>
      </c>
    </row>
    <row r="479" spans="1:35" x14ac:dyDescent="0.25">
      <c r="A479" s="31">
        <v>5</v>
      </c>
      <c r="B479" s="38">
        <v>8466</v>
      </c>
      <c r="C479" s="33">
        <v>2.59</v>
      </c>
      <c r="D479" s="33">
        <v>9.85</v>
      </c>
      <c r="E479" s="33">
        <v>3.45</v>
      </c>
      <c r="F479" s="35">
        <v>0.77</v>
      </c>
      <c r="G479" s="35">
        <v>1.33</v>
      </c>
      <c r="H479" s="35"/>
      <c r="I479" s="75">
        <v>158657.62</v>
      </c>
      <c r="J479" s="41">
        <f t="shared" si="532"/>
        <v>28280.840000000007</v>
      </c>
      <c r="K479" s="41">
        <f t="shared" si="542"/>
        <v>83390.099999999991</v>
      </c>
      <c r="L479" s="41">
        <f t="shared" si="543"/>
        <v>29207.7</v>
      </c>
      <c r="M479" s="41">
        <f t="shared" si="544"/>
        <v>6518.82</v>
      </c>
      <c r="N479" s="108">
        <v>11260.16</v>
      </c>
      <c r="O479" s="41"/>
      <c r="P479" s="144">
        <f t="shared" si="524"/>
        <v>0.96848994709488267</v>
      </c>
      <c r="Q479" s="40">
        <f t="shared" si="511"/>
        <v>158657.62</v>
      </c>
      <c r="R479" s="51">
        <v>153658.31</v>
      </c>
      <c r="S479" s="41">
        <f t="shared" si="545"/>
        <v>27238.190998078768</v>
      </c>
      <c r="T479" s="41">
        <f t="shared" si="546"/>
        <v>80762.473537236961</v>
      </c>
      <c r="U479" s="41">
        <f t="shared" si="547"/>
        <v>28287.363827763205</v>
      </c>
      <c r="V479" s="41">
        <f t="shared" si="533"/>
        <v>6313.4116369210624</v>
      </c>
      <c r="W479" s="51">
        <v>11056.87</v>
      </c>
      <c r="X479" s="51"/>
      <c r="Y479" s="41"/>
      <c r="Z479" s="40">
        <f t="shared" si="548"/>
        <v>153658.31</v>
      </c>
      <c r="AA479" s="54">
        <f t="shared" si="534"/>
        <v>27032.782634999821</v>
      </c>
      <c r="AB479" s="54">
        <f t="shared" si="535"/>
        <v>80762.473537236961</v>
      </c>
      <c r="AC479" s="54">
        <f t="shared" si="536"/>
        <v>28287.363827763205</v>
      </c>
      <c r="AD479" s="54">
        <f t="shared" si="537"/>
        <v>6518.82</v>
      </c>
      <c r="AE479" s="54">
        <f t="shared" si="538"/>
        <v>11056.87</v>
      </c>
      <c r="AF479" s="54">
        <f t="shared" si="539"/>
        <v>0</v>
      </c>
      <c r="AG479" s="54"/>
      <c r="AH479" s="42">
        <f t="shared" si="540"/>
        <v>153658.31</v>
      </c>
      <c r="AI479" s="56">
        <f t="shared" si="541"/>
        <v>4999.3099999999977</v>
      </c>
    </row>
    <row r="480" spans="1:35" x14ac:dyDescent="0.25">
      <c r="A480" s="31">
        <v>6</v>
      </c>
      <c r="B480" s="38">
        <v>10701.3</v>
      </c>
      <c r="C480" s="33">
        <v>2.33</v>
      </c>
      <c r="D480" s="33">
        <v>10.08</v>
      </c>
      <c r="E480" s="33">
        <v>2.48</v>
      </c>
      <c r="F480" s="35">
        <v>0.77</v>
      </c>
      <c r="G480" s="35">
        <v>1.33</v>
      </c>
      <c r="H480" s="35"/>
      <c r="I480" s="75">
        <v>190055.45</v>
      </c>
      <c r="J480" s="41">
        <f t="shared" si="532"/>
        <v>33174.361000000012</v>
      </c>
      <c r="K480" s="41">
        <f t="shared" si="542"/>
        <v>107869.10399999999</v>
      </c>
      <c r="L480" s="41">
        <f t="shared" si="543"/>
        <v>26539.223999999998</v>
      </c>
      <c r="M480" s="41">
        <f t="shared" si="544"/>
        <v>8240.0010000000002</v>
      </c>
      <c r="N480" s="108">
        <v>14232.76</v>
      </c>
      <c r="O480" s="41"/>
      <c r="P480" s="144">
        <f t="shared" si="524"/>
        <v>0.95783635775769638</v>
      </c>
      <c r="Q480" s="40">
        <f t="shared" si="511"/>
        <v>190055.45</v>
      </c>
      <c r="R480" s="51">
        <v>182042.02</v>
      </c>
      <c r="S480" s="41">
        <f t="shared" si="545"/>
        <v>31590.584110418429</v>
      </c>
      <c r="T480" s="41">
        <f t="shared" si="546"/>
        <v>103320.94968994615</v>
      </c>
      <c r="U480" s="41">
        <f t="shared" si="547"/>
        <v>25420.233653875639</v>
      </c>
      <c r="V480" s="41">
        <f t="shared" si="533"/>
        <v>7892.5725457597764</v>
      </c>
      <c r="W480" s="51">
        <v>13817.68</v>
      </c>
      <c r="X480" s="51"/>
      <c r="Y480" s="41"/>
      <c r="Z480" s="40">
        <f t="shared" si="548"/>
        <v>182042.02000000002</v>
      </c>
      <c r="AA480" s="54">
        <f t="shared" si="534"/>
        <v>31243.155656178234</v>
      </c>
      <c r="AB480" s="54">
        <f t="shared" si="535"/>
        <v>103320.94968994615</v>
      </c>
      <c r="AC480" s="54">
        <f t="shared" si="536"/>
        <v>25420.233653875639</v>
      </c>
      <c r="AD480" s="54">
        <f t="shared" si="537"/>
        <v>8240.0010000000002</v>
      </c>
      <c r="AE480" s="54">
        <f t="shared" si="538"/>
        <v>13817.68</v>
      </c>
      <c r="AF480" s="54">
        <f t="shared" si="539"/>
        <v>0</v>
      </c>
      <c r="AG480" s="54"/>
      <c r="AH480" s="42">
        <f t="shared" si="540"/>
        <v>182042.02000000002</v>
      </c>
      <c r="AI480" s="56">
        <f t="shared" si="541"/>
        <v>8013.429999999993</v>
      </c>
    </row>
    <row r="481" spans="1:35" x14ac:dyDescent="0.25">
      <c r="A481" s="31">
        <v>7</v>
      </c>
      <c r="B481" s="38">
        <v>4988.2</v>
      </c>
      <c r="C481" s="33">
        <v>2.59</v>
      </c>
      <c r="D481" s="33">
        <v>10.53</v>
      </c>
      <c r="E481" s="33">
        <v>3.07</v>
      </c>
      <c r="F481" s="35">
        <v>0.77</v>
      </c>
      <c r="G481" s="35">
        <v>1.33</v>
      </c>
      <c r="H481" s="35"/>
      <c r="I481" s="75">
        <v>96522.240000000005</v>
      </c>
      <c r="J481" s="41">
        <f>I481-K481-L481-M481-N481-O481</f>
        <v>18207.316000000013</v>
      </c>
      <c r="K481" s="41">
        <f t="shared" si="542"/>
        <v>52525.745999999992</v>
      </c>
      <c r="L481" s="41">
        <f t="shared" si="543"/>
        <v>15313.773999999999</v>
      </c>
      <c r="M481" s="41">
        <f t="shared" si="544"/>
        <v>3840.9139999999998</v>
      </c>
      <c r="N481" s="108">
        <v>6634.49</v>
      </c>
      <c r="O481" s="41"/>
      <c r="P481" s="144">
        <f t="shared" si="524"/>
        <v>1.0087861616141522</v>
      </c>
      <c r="Q481" s="40">
        <f t="shared" si="511"/>
        <v>96522.240000000005</v>
      </c>
      <c r="R481" s="51">
        <v>97370.3</v>
      </c>
      <c r="S481" s="41">
        <f t="shared" si="545"/>
        <v>18313.770122303442</v>
      </c>
      <c r="T481" s="41">
        <f t="shared" si="546"/>
        <v>52987.245693259902</v>
      </c>
      <c r="U481" s="41">
        <f t="shared" si="547"/>
        <v>15448.323293286601</v>
      </c>
      <c r="V481" s="41">
        <f t="shared" si="533"/>
        <v>3874.6608911500598</v>
      </c>
      <c r="W481" s="51">
        <v>6746.3</v>
      </c>
      <c r="X481" s="51"/>
      <c r="Y481" s="41"/>
      <c r="Z481" s="40">
        <f t="shared" si="548"/>
        <v>97370.3</v>
      </c>
      <c r="AA481" s="54">
        <f t="shared" si="534"/>
        <v>18347.5170134535</v>
      </c>
      <c r="AB481" s="54">
        <f t="shared" si="535"/>
        <v>52987.245693259902</v>
      </c>
      <c r="AC481" s="54">
        <f t="shared" si="536"/>
        <v>15448.323293286601</v>
      </c>
      <c r="AD481" s="54">
        <f t="shared" si="537"/>
        <v>3840.9139999999998</v>
      </c>
      <c r="AE481" s="54">
        <f t="shared" si="538"/>
        <v>6746.3</v>
      </c>
      <c r="AF481" s="54">
        <f t="shared" si="539"/>
        <v>0</v>
      </c>
      <c r="AG481" s="54"/>
      <c r="AH481" s="42">
        <f t="shared" si="540"/>
        <v>97370.300000000017</v>
      </c>
      <c r="AI481" s="56">
        <f t="shared" si="541"/>
        <v>-848.05999999999767</v>
      </c>
    </row>
    <row r="482" spans="1:35" x14ac:dyDescent="0.25">
      <c r="A482" s="31">
        <v>8</v>
      </c>
      <c r="B482" s="38">
        <v>2363.9</v>
      </c>
      <c r="C482" s="33">
        <v>2.35</v>
      </c>
      <c r="D482" s="33">
        <v>10.25</v>
      </c>
      <c r="E482" s="33">
        <v>3.02</v>
      </c>
      <c r="F482" s="35">
        <v>0.77</v>
      </c>
      <c r="G482" s="35">
        <v>1.33</v>
      </c>
      <c r="H482" s="35"/>
      <c r="I482" s="75">
        <v>43874.35</v>
      </c>
      <c r="J482" s="41">
        <f>I482-K482-L482-M482-N482-O482</f>
        <v>7541.1339999999982</v>
      </c>
      <c r="K482" s="41">
        <f t="shared" si="542"/>
        <v>24229.975000000002</v>
      </c>
      <c r="L482" s="41">
        <f t="shared" si="543"/>
        <v>7138.9780000000001</v>
      </c>
      <c r="M482" s="41">
        <f t="shared" si="544"/>
        <v>1820.2030000000002</v>
      </c>
      <c r="N482" s="108">
        <v>3144.06</v>
      </c>
      <c r="O482" s="41"/>
      <c r="P482" s="144">
        <f t="shared" si="524"/>
        <v>0.86978975187096785</v>
      </c>
      <c r="Q482" s="40">
        <f t="shared" si="511"/>
        <v>43874.35</v>
      </c>
      <c r="R482" s="51">
        <v>38161.46</v>
      </c>
      <c r="S482" s="41">
        <f t="shared" si="545"/>
        <v>6558.0822379531537</v>
      </c>
      <c r="T482" s="41">
        <f t="shared" si="546"/>
        <v>21074.983943089755</v>
      </c>
      <c r="U482" s="41">
        <f t="shared" si="547"/>
        <v>6209.4099032322983</v>
      </c>
      <c r="V482" s="41">
        <f t="shared" si="533"/>
        <v>1583.1939157247914</v>
      </c>
      <c r="W482" s="51">
        <v>2735.79</v>
      </c>
      <c r="X482" s="51"/>
      <c r="Y482" s="41"/>
      <c r="Z482" s="40">
        <f t="shared" si="548"/>
        <v>38161.46</v>
      </c>
      <c r="AA482" s="54">
        <f t="shared" si="534"/>
        <v>6321.0731536779422</v>
      </c>
      <c r="AB482" s="54">
        <f t="shared" si="535"/>
        <v>21074.983943089755</v>
      </c>
      <c r="AC482" s="54">
        <f t="shared" si="536"/>
        <v>6209.4099032322983</v>
      </c>
      <c r="AD482" s="54">
        <f t="shared" si="537"/>
        <v>1820.2030000000002</v>
      </c>
      <c r="AE482" s="54">
        <f t="shared" si="538"/>
        <v>2735.79</v>
      </c>
      <c r="AF482" s="54">
        <f t="shared" si="539"/>
        <v>0</v>
      </c>
      <c r="AG482" s="54"/>
      <c r="AH482" s="42">
        <f t="shared" si="540"/>
        <v>38161.46</v>
      </c>
      <c r="AI482" s="56">
        <f t="shared" si="541"/>
        <v>5712.8899999999994</v>
      </c>
    </row>
    <row r="483" spans="1:35" x14ac:dyDescent="0.25">
      <c r="A483" s="31">
        <v>9</v>
      </c>
      <c r="B483" s="38">
        <v>7667.4</v>
      </c>
      <c r="C483" s="33">
        <v>2.36</v>
      </c>
      <c r="D483" s="33">
        <v>10.15</v>
      </c>
      <c r="E483" s="33">
        <v>3.21</v>
      </c>
      <c r="F483" s="35">
        <v>0.77</v>
      </c>
      <c r="G483" s="35">
        <v>1.33</v>
      </c>
      <c r="H483" s="35"/>
      <c r="I483" s="75">
        <v>144301</v>
      </c>
      <c r="J483" s="41">
        <f>I483-K483-L483-M483-N483-O483</f>
        <v>25763.047999999999</v>
      </c>
      <c r="K483" s="41">
        <f t="shared" si="542"/>
        <v>77824.11</v>
      </c>
      <c r="L483" s="41">
        <f t="shared" si="543"/>
        <v>24612.353999999999</v>
      </c>
      <c r="M483" s="41">
        <f t="shared" si="544"/>
        <v>5903.8980000000001</v>
      </c>
      <c r="N483" s="108">
        <v>10197.59</v>
      </c>
      <c r="O483" s="41"/>
      <c r="P483" s="144">
        <f t="shared" si="524"/>
        <v>1.0127176526843196</v>
      </c>
      <c r="Q483" s="40">
        <f t="shared" si="511"/>
        <v>144301</v>
      </c>
      <c r="R483" s="51">
        <v>146136.17000000001</v>
      </c>
      <c r="S483" s="41">
        <f t="shared" si="545"/>
        <v>25948.042904390561</v>
      </c>
      <c r="T483" s="41">
        <f t="shared" si="546"/>
        <v>78813.850001446277</v>
      </c>
      <c r="U483" s="41">
        <f t="shared" si="547"/>
        <v>24925.365369915522</v>
      </c>
      <c r="V483" s="41">
        <f t="shared" si="533"/>
        <v>5978.9817242476493</v>
      </c>
      <c r="W483" s="51">
        <v>10469.93</v>
      </c>
      <c r="X483" s="51"/>
      <c r="Y483" s="41"/>
      <c r="Z483" s="40">
        <f t="shared" si="548"/>
        <v>146136.17000000001</v>
      </c>
      <c r="AA483" s="54">
        <f t="shared" si="534"/>
        <v>26023.126628638216</v>
      </c>
      <c r="AB483" s="54">
        <f t="shared" si="535"/>
        <v>78813.850001446277</v>
      </c>
      <c r="AC483" s="54">
        <f t="shared" si="536"/>
        <v>24925.365369915522</v>
      </c>
      <c r="AD483" s="54">
        <f t="shared" si="537"/>
        <v>5903.8980000000001</v>
      </c>
      <c r="AE483" s="54">
        <f t="shared" si="538"/>
        <v>10469.93</v>
      </c>
      <c r="AF483" s="54">
        <f t="shared" si="539"/>
        <v>0</v>
      </c>
      <c r="AG483" s="54"/>
      <c r="AH483" s="42">
        <f t="shared" si="540"/>
        <v>146136.17000000001</v>
      </c>
      <c r="AI483" s="56">
        <f t="shared" si="541"/>
        <v>-1835.1700000000128</v>
      </c>
    </row>
    <row r="484" spans="1:35" x14ac:dyDescent="0.25">
      <c r="A484" s="31">
        <v>10</v>
      </c>
      <c r="B484" s="38">
        <v>6150.5</v>
      </c>
      <c r="C484" s="33">
        <v>2.59</v>
      </c>
      <c r="D484" s="33">
        <v>9.91</v>
      </c>
      <c r="E484" s="33">
        <v>3.73</v>
      </c>
      <c r="F484" s="35">
        <v>0.77</v>
      </c>
      <c r="G484" s="35">
        <v>1.33</v>
      </c>
      <c r="H484" s="35"/>
      <c r="I484" s="75">
        <v>118890.05</v>
      </c>
      <c r="J484" s="41">
        <f t="shared" ref="J484:J490" si="549">I484-K484-L484-M484-N484</f>
        <v>22081.144999999993</v>
      </c>
      <c r="K484" s="41">
        <f t="shared" si="542"/>
        <v>60951.455000000002</v>
      </c>
      <c r="L484" s="41">
        <f t="shared" si="543"/>
        <v>22941.365000000002</v>
      </c>
      <c r="M484" s="41">
        <f t="shared" si="544"/>
        <v>4735.8850000000002</v>
      </c>
      <c r="N484" s="108">
        <v>8180.2</v>
      </c>
      <c r="O484" s="41"/>
      <c r="P484" s="144">
        <f t="shared" si="524"/>
        <v>1.0117373993870806</v>
      </c>
      <c r="Q484" s="40">
        <f t="shared" si="511"/>
        <v>118890.05</v>
      </c>
      <c r="R484" s="51">
        <v>120285.51</v>
      </c>
      <c r="S484" s="41">
        <f t="shared" si="545"/>
        <v>22335.074492255244</v>
      </c>
      <c r="T484" s="41">
        <f t="shared" si="546"/>
        <v>61666.866570558675</v>
      </c>
      <c r="U484" s="41">
        <f t="shared" si="547"/>
        <v>23210.636963489793</v>
      </c>
      <c r="V484" s="41">
        <f t="shared" si="533"/>
        <v>4791.4719736962843</v>
      </c>
      <c r="W484" s="51">
        <v>8281.4599999999991</v>
      </c>
      <c r="X484" s="51"/>
      <c r="Y484" s="41"/>
      <c r="Z484" s="40">
        <f t="shared" si="548"/>
        <v>120285.50999999998</v>
      </c>
      <c r="AA484" s="54">
        <f t="shared" si="534"/>
        <v>22390.661465951518</v>
      </c>
      <c r="AB484" s="54">
        <f t="shared" si="535"/>
        <v>61666.866570558675</v>
      </c>
      <c r="AC484" s="54">
        <f t="shared" si="536"/>
        <v>23210.636963489793</v>
      </c>
      <c r="AD484" s="54">
        <f t="shared" si="537"/>
        <v>4735.8850000000002</v>
      </c>
      <c r="AE484" s="54">
        <f t="shared" si="538"/>
        <v>8281.4599999999991</v>
      </c>
      <c r="AF484" s="54">
        <f t="shared" si="539"/>
        <v>0</v>
      </c>
      <c r="AG484" s="54"/>
      <c r="AH484" s="42">
        <f t="shared" si="540"/>
        <v>120285.50999999998</v>
      </c>
      <c r="AI484" s="56">
        <f t="shared" si="541"/>
        <v>-1395.4599999999773</v>
      </c>
    </row>
    <row r="485" spans="1:35" x14ac:dyDescent="0.25">
      <c r="A485" s="31">
        <v>11</v>
      </c>
      <c r="B485" s="38">
        <v>6020.3</v>
      </c>
      <c r="C485" s="33">
        <v>2.35</v>
      </c>
      <c r="D485" s="33">
        <v>9.6</v>
      </c>
      <c r="E485" s="33">
        <v>3.36</v>
      </c>
      <c r="F485" s="35">
        <v>0.77</v>
      </c>
      <c r="G485" s="35">
        <v>1.33</v>
      </c>
      <c r="H485" s="35"/>
      <c r="I485" s="75">
        <v>111375.53</v>
      </c>
      <c r="J485" s="41">
        <f t="shared" si="549"/>
        <v>20709.771000000001</v>
      </c>
      <c r="K485" s="41">
        <f t="shared" si="542"/>
        <v>57794.879999999997</v>
      </c>
      <c r="L485" s="41">
        <f t="shared" si="543"/>
        <v>20228.207999999999</v>
      </c>
      <c r="M485" s="41">
        <f t="shared" si="544"/>
        <v>4635.6310000000003</v>
      </c>
      <c r="N485" s="108">
        <v>8007.04</v>
      </c>
      <c r="O485" s="41"/>
      <c r="P485" s="144">
        <f t="shared" si="524"/>
        <v>0.94666584302674028</v>
      </c>
      <c r="Q485" s="40">
        <f t="shared" si="511"/>
        <v>111375.53</v>
      </c>
      <c r="R485" s="51">
        <v>105435.41</v>
      </c>
      <c r="S485" s="41">
        <f t="shared" si="545"/>
        <v>19495.324094354575</v>
      </c>
      <c r="T485" s="41">
        <f t="shared" si="546"/>
        <v>54712.438797829287</v>
      </c>
      <c r="U485" s="41">
        <f t="shared" si="547"/>
        <v>19149.353579240251</v>
      </c>
      <c r="V485" s="41">
        <f t="shared" si="533"/>
        <v>4388.3935285758917</v>
      </c>
      <c r="W485" s="51">
        <v>7689.9</v>
      </c>
      <c r="X485" s="51"/>
      <c r="Y485" s="41"/>
      <c r="Z485" s="40">
        <f t="shared" si="548"/>
        <v>105435.41</v>
      </c>
      <c r="AA485" s="54">
        <f t="shared" si="534"/>
        <v>19248.086622930474</v>
      </c>
      <c r="AB485" s="54">
        <f t="shared" si="535"/>
        <v>54712.438797829287</v>
      </c>
      <c r="AC485" s="54">
        <f t="shared" si="536"/>
        <v>19149.353579240251</v>
      </c>
      <c r="AD485" s="54">
        <f t="shared" si="537"/>
        <v>4635.6310000000003</v>
      </c>
      <c r="AE485" s="54">
        <f t="shared" si="538"/>
        <v>7689.9</v>
      </c>
      <c r="AF485" s="54">
        <f t="shared" si="539"/>
        <v>0</v>
      </c>
      <c r="AG485" s="54"/>
      <c r="AH485" s="42">
        <f t="shared" si="540"/>
        <v>105435.41</v>
      </c>
      <c r="AI485" s="56">
        <f t="shared" si="541"/>
        <v>5940.1199999999953</v>
      </c>
    </row>
    <row r="486" spans="1:35" x14ac:dyDescent="0.25">
      <c r="A486" s="31">
        <v>12</v>
      </c>
      <c r="B486" s="38">
        <v>2819.7</v>
      </c>
      <c r="C486" s="33">
        <v>2.57</v>
      </c>
      <c r="D486" s="33">
        <v>9.9700000000000006</v>
      </c>
      <c r="E486" s="33">
        <v>2.65</v>
      </c>
      <c r="F486" s="35">
        <v>0.77</v>
      </c>
      <c r="G486" s="35">
        <v>1.33</v>
      </c>
      <c r="H486" s="35"/>
      <c r="I486" s="75">
        <v>51882.54</v>
      </c>
      <c r="J486" s="41">
        <f t="shared" si="549"/>
        <v>10376.557000000004</v>
      </c>
      <c r="K486" s="41">
        <f t="shared" si="542"/>
        <v>28112.409</v>
      </c>
      <c r="L486" s="41">
        <f t="shared" si="543"/>
        <v>7472.204999999999</v>
      </c>
      <c r="M486" s="41">
        <f t="shared" si="544"/>
        <v>2171.1689999999999</v>
      </c>
      <c r="N486" s="108">
        <v>3750.2</v>
      </c>
      <c r="O486" s="41"/>
      <c r="P486" s="144">
        <f t="shared" si="524"/>
        <v>0.93187688960486514</v>
      </c>
      <c r="Q486" s="40">
        <f t="shared" si="511"/>
        <v>51882.54</v>
      </c>
      <c r="R486" s="51">
        <v>48348.14</v>
      </c>
      <c r="S486" s="41">
        <f t="shared" si="545"/>
        <v>9715.3183733637561</v>
      </c>
      <c r="T486" s="41">
        <f t="shared" si="546"/>
        <v>26197.304258219818</v>
      </c>
      <c r="U486" s="41">
        <f t="shared" si="547"/>
        <v>6963.1751538899207</v>
      </c>
      <c r="V486" s="41">
        <f t="shared" si="533"/>
        <v>2023.2622145265054</v>
      </c>
      <c r="W486" s="51">
        <v>3449.08</v>
      </c>
      <c r="X486" s="51"/>
      <c r="Y486" s="41"/>
      <c r="Z486" s="40">
        <f t="shared" si="548"/>
        <v>48348.14</v>
      </c>
      <c r="AA486" s="54">
        <f t="shared" si="534"/>
        <v>9567.4115878902594</v>
      </c>
      <c r="AB486" s="54">
        <f t="shared" si="535"/>
        <v>26197.304258219818</v>
      </c>
      <c r="AC486" s="54">
        <f t="shared" si="536"/>
        <v>6963.1751538899207</v>
      </c>
      <c r="AD486" s="54">
        <f t="shared" si="537"/>
        <v>2171.1689999999999</v>
      </c>
      <c r="AE486" s="54">
        <f t="shared" si="538"/>
        <v>3449.08</v>
      </c>
      <c r="AF486" s="54">
        <f t="shared" si="539"/>
        <v>0</v>
      </c>
      <c r="AG486" s="54"/>
      <c r="AH486" s="42">
        <f t="shared" si="540"/>
        <v>48348.14</v>
      </c>
      <c r="AI486" s="56">
        <f t="shared" si="541"/>
        <v>3534.4000000000015</v>
      </c>
    </row>
    <row r="487" spans="1:35" x14ac:dyDescent="0.25">
      <c r="A487" s="31">
        <v>13</v>
      </c>
      <c r="B487" s="38">
        <v>7986.1</v>
      </c>
      <c r="C487" s="33">
        <v>2.35</v>
      </c>
      <c r="D487" s="33">
        <v>9.9600000000000009</v>
      </c>
      <c r="E487" s="33">
        <v>2.77</v>
      </c>
      <c r="F487" s="35">
        <v>0.77</v>
      </c>
      <c r="G487" s="35">
        <v>1.33</v>
      </c>
      <c r="H487" s="35"/>
      <c r="I487" s="75">
        <v>145746.69</v>
      </c>
      <c r="J487" s="41">
        <f t="shared" si="549"/>
        <v>27312.78999999999</v>
      </c>
      <c r="K487" s="41">
        <f t="shared" si="542"/>
        <v>79541.556000000011</v>
      </c>
      <c r="L487" s="41">
        <f t="shared" si="543"/>
        <v>22121.496999999999</v>
      </c>
      <c r="M487" s="41">
        <f t="shared" si="544"/>
        <v>6149.2970000000005</v>
      </c>
      <c r="N487" s="108">
        <v>10621.55</v>
      </c>
      <c r="O487" s="41"/>
      <c r="P487" s="144">
        <f t="shared" si="524"/>
        <v>0.94187854283345984</v>
      </c>
      <c r="Q487" s="40">
        <f t="shared" si="511"/>
        <v>145746.69</v>
      </c>
      <c r="R487" s="51">
        <v>137275.68</v>
      </c>
      <c r="S487" s="41">
        <f t="shared" si="545"/>
        <v>25666.590882549015</v>
      </c>
      <c r="T487" s="41">
        <f t="shared" si="546"/>
        <v>74918.484859986056</v>
      </c>
      <c r="U487" s="41">
        <f t="shared" si="547"/>
        <v>20835.763359654753</v>
      </c>
      <c r="V487" s="41">
        <f t="shared" si="533"/>
        <v>5791.8908978101663</v>
      </c>
      <c r="W487" s="51">
        <v>10062.950000000001</v>
      </c>
      <c r="X487" s="51"/>
      <c r="Y487" s="41"/>
      <c r="Z487" s="40">
        <f t="shared" si="548"/>
        <v>137275.68</v>
      </c>
      <c r="AA487" s="54">
        <f t="shared" si="534"/>
        <v>25309.184780359181</v>
      </c>
      <c r="AB487" s="54">
        <f t="shared" si="535"/>
        <v>74918.484859986056</v>
      </c>
      <c r="AC487" s="54">
        <f t="shared" si="536"/>
        <v>20835.763359654753</v>
      </c>
      <c r="AD487" s="54">
        <f t="shared" si="537"/>
        <v>6149.2970000000005</v>
      </c>
      <c r="AE487" s="54">
        <f t="shared" si="538"/>
        <v>10062.950000000001</v>
      </c>
      <c r="AF487" s="54">
        <f t="shared" si="539"/>
        <v>0</v>
      </c>
      <c r="AG487" s="54"/>
      <c r="AH487" s="42">
        <f t="shared" si="540"/>
        <v>137275.68</v>
      </c>
      <c r="AI487" s="56">
        <f t="shared" si="541"/>
        <v>8471.0100000000093</v>
      </c>
    </row>
    <row r="488" spans="1:35" x14ac:dyDescent="0.25">
      <c r="A488" s="31">
        <v>14</v>
      </c>
      <c r="B488" s="38">
        <v>6546</v>
      </c>
      <c r="C488" s="33">
        <v>2.57</v>
      </c>
      <c r="D488" s="33">
        <v>10.35</v>
      </c>
      <c r="E488" s="33">
        <v>2.4700000000000002</v>
      </c>
      <c r="F488" s="35">
        <v>0.77</v>
      </c>
      <c r="G488" s="35">
        <v>1.33</v>
      </c>
      <c r="H488" s="35"/>
      <c r="I488" s="75">
        <v>121166.55</v>
      </c>
      <c r="J488" s="41">
        <f t="shared" si="549"/>
        <v>23500.160000000011</v>
      </c>
      <c r="K488" s="41">
        <f t="shared" si="542"/>
        <v>67751.099999999991</v>
      </c>
      <c r="L488" s="41">
        <f t="shared" si="543"/>
        <v>16168.62</v>
      </c>
      <c r="M488" s="41">
        <f t="shared" si="544"/>
        <v>5040.42</v>
      </c>
      <c r="N488" s="108">
        <v>8706.25</v>
      </c>
      <c r="O488" s="41"/>
      <c r="P488" s="144">
        <f t="shared" si="524"/>
        <v>0.90474829893233732</v>
      </c>
      <c r="Q488" s="40">
        <f t="shared" si="511"/>
        <v>121166.55</v>
      </c>
      <c r="R488" s="51">
        <v>109625.23</v>
      </c>
      <c r="S488" s="41">
        <f t="shared" si="545"/>
        <v>21176.614662217427</v>
      </c>
      <c r="T488" s="41">
        <f t="shared" si="546"/>
        <v>61297.692475794669</v>
      </c>
      <c r="U488" s="41">
        <f t="shared" si="547"/>
        <v>14628.531441083369</v>
      </c>
      <c r="V488" s="41">
        <f t="shared" si="533"/>
        <v>4560.3114209045316</v>
      </c>
      <c r="W488" s="51">
        <v>7962.08</v>
      </c>
      <c r="X488" s="51"/>
      <c r="Y488" s="41"/>
      <c r="Z488" s="40">
        <f t="shared" si="548"/>
        <v>109625.23</v>
      </c>
      <c r="AA488" s="54">
        <f t="shared" si="534"/>
        <v>20696.50608312196</v>
      </c>
      <c r="AB488" s="54">
        <f t="shared" si="535"/>
        <v>61297.692475794669</v>
      </c>
      <c r="AC488" s="54">
        <f t="shared" si="536"/>
        <v>14628.531441083369</v>
      </c>
      <c r="AD488" s="54">
        <f t="shared" si="537"/>
        <v>5040.42</v>
      </c>
      <c r="AE488" s="54">
        <f t="shared" si="538"/>
        <v>7962.08</v>
      </c>
      <c r="AF488" s="54">
        <f t="shared" si="539"/>
        <v>0</v>
      </c>
      <c r="AG488" s="54"/>
      <c r="AH488" s="42">
        <f t="shared" si="540"/>
        <v>109625.23</v>
      </c>
      <c r="AI488" s="56">
        <f t="shared" si="541"/>
        <v>11541.320000000007</v>
      </c>
    </row>
    <row r="489" spans="1:35" x14ac:dyDescent="0.25">
      <c r="A489" s="31">
        <v>31</v>
      </c>
      <c r="B489" s="38">
        <v>2810.1</v>
      </c>
      <c r="C489" s="33">
        <v>2.38</v>
      </c>
      <c r="D489" s="33">
        <v>10.39</v>
      </c>
      <c r="E489" s="33">
        <v>3.48</v>
      </c>
      <c r="F489" s="35">
        <v>0.77</v>
      </c>
      <c r="G489" s="35">
        <v>1.33</v>
      </c>
      <c r="H489" s="35"/>
      <c r="I489" s="75">
        <v>53223.43</v>
      </c>
      <c r="J489" s="41">
        <f t="shared" si="549"/>
        <v>8346.0359999999982</v>
      </c>
      <c r="K489" s="41">
        <f t="shared" si="542"/>
        <v>29196.939000000002</v>
      </c>
      <c r="L489" s="41">
        <f t="shared" si="543"/>
        <v>9779.1479999999992</v>
      </c>
      <c r="M489" s="41">
        <f t="shared" si="544"/>
        <v>2163.777</v>
      </c>
      <c r="N489" s="108">
        <v>3737.53</v>
      </c>
      <c r="O489" s="41"/>
      <c r="P489" s="144">
        <f t="shared" si="524"/>
        <v>1.0066228350934916</v>
      </c>
      <c r="Q489" s="40">
        <f t="shared" si="511"/>
        <v>53223.43</v>
      </c>
      <c r="R489" s="51">
        <v>53575.92</v>
      </c>
      <c r="S489" s="41">
        <f t="shared" si="545"/>
        <v>8379.6634649593252</v>
      </c>
      <c r="T489" s="41">
        <f t="shared" si="546"/>
        <v>29390.305512231735</v>
      </c>
      <c r="U489" s="41">
        <f t="shared" si="547"/>
        <v>9843.9136845588473</v>
      </c>
      <c r="V489" s="41">
        <f t="shared" si="533"/>
        <v>2178.1073382500899</v>
      </c>
      <c r="W489" s="51">
        <v>3783.93</v>
      </c>
      <c r="X489" s="51"/>
      <c r="Y489" s="41"/>
      <c r="Z489" s="40">
        <f t="shared" si="548"/>
        <v>53575.920000000006</v>
      </c>
      <c r="AA489" s="54">
        <f t="shared" si="534"/>
        <v>8393.9938032094178</v>
      </c>
      <c r="AB489" s="54">
        <f t="shared" si="535"/>
        <v>29390.305512231735</v>
      </c>
      <c r="AC489" s="54">
        <f t="shared" si="536"/>
        <v>9843.9136845588473</v>
      </c>
      <c r="AD489" s="54">
        <f t="shared" si="537"/>
        <v>2163.777</v>
      </c>
      <c r="AE489" s="54">
        <f t="shared" si="538"/>
        <v>3783.93</v>
      </c>
      <c r="AF489" s="54">
        <f t="shared" si="539"/>
        <v>0</v>
      </c>
      <c r="AG489" s="54"/>
      <c r="AH489" s="42">
        <f t="shared" si="540"/>
        <v>53575.920000000006</v>
      </c>
      <c r="AI489" s="56">
        <f t="shared" si="541"/>
        <v>-352.49000000000524</v>
      </c>
    </row>
    <row r="490" spans="1:35" x14ac:dyDescent="0.25">
      <c r="A490" s="31">
        <v>32</v>
      </c>
      <c r="B490" s="38">
        <v>5327</v>
      </c>
      <c r="C490" s="33">
        <v>2.48</v>
      </c>
      <c r="D490" s="33">
        <v>9.58</v>
      </c>
      <c r="E490" s="33">
        <v>1.85</v>
      </c>
      <c r="F490" s="35">
        <v>0.77</v>
      </c>
      <c r="G490" s="35">
        <v>1.33</v>
      </c>
      <c r="H490" s="35"/>
      <c r="I490" s="75">
        <v>88641.71</v>
      </c>
      <c r="J490" s="41">
        <f t="shared" si="549"/>
        <v>16567.370000000003</v>
      </c>
      <c r="K490" s="41">
        <f t="shared" si="542"/>
        <v>51032.66</v>
      </c>
      <c r="L490" s="41">
        <f t="shared" si="543"/>
        <v>9854.9500000000007</v>
      </c>
      <c r="M490" s="41">
        <f t="shared" si="544"/>
        <v>4101.79</v>
      </c>
      <c r="N490" s="108">
        <v>7084.94</v>
      </c>
      <c r="O490" s="41"/>
      <c r="P490" s="144">
        <f t="shared" si="524"/>
        <v>0.9979809730656144</v>
      </c>
      <c r="Q490" s="40">
        <f t="shared" si="511"/>
        <v>88641.71</v>
      </c>
      <c r="R490" s="51">
        <v>88462.74</v>
      </c>
      <c r="S490" s="41">
        <f t="shared" si="545"/>
        <v>16533.945349049558</v>
      </c>
      <c r="T490" s="41">
        <f t="shared" si="546"/>
        <v>50929.623684926664</v>
      </c>
      <c r="U490" s="41">
        <f t="shared" si="547"/>
        <v>9835.052590512978</v>
      </c>
      <c r="V490" s="41">
        <f t="shared" si="533"/>
        <v>4093.5083755108062</v>
      </c>
      <c r="W490" s="51">
        <v>7070.61</v>
      </c>
      <c r="X490" s="51"/>
      <c r="Y490" s="41"/>
      <c r="Z490" s="40">
        <f t="shared" si="548"/>
        <v>88462.74</v>
      </c>
      <c r="AA490" s="54">
        <f t="shared" si="534"/>
        <v>16525.663724560371</v>
      </c>
      <c r="AB490" s="54">
        <f t="shared" si="535"/>
        <v>50929.623684926664</v>
      </c>
      <c r="AC490" s="54">
        <f t="shared" si="536"/>
        <v>9835.052590512978</v>
      </c>
      <c r="AD490" s="54">
        <f t="shared" si="537"/>
        <v>4101.79</v>
      </c>
      <c r="AE490" s="54">
        <f t="shared" si="538"/>
        <v>7070.61</v>
      </c>
      <c r="AF490" s="54">
        <f t="shared" si="539"/>
        <v>0</v>
      </c>
      <c r="AG490" s="54"/>
      <c r="AH490" s="42">
        <f t="shared" si="540"/>
        <v>88462.74</v>
      </c>
      <c r="AI490" s="56">
        <f t="shared" si="541"/>
        <v>178.97000000000116</v>
      </c>
    </row>
    <row r="491" spans="1:35" x14ac:dyDescent="0.25">
      <c r="A491" s="32" t="s">
        <v>37</v>
      </c>
      <c r="B491" s="53">
        <f>SUM(B475:B490)</f>
        <v>79922.900000000009</v>
      </c>
      <c r="C491" s="33"/>
      <c r="D491" s="34"/>
      <c r="E491" s="34"/>
      <c r="F491" s="35"/>
      <c r="G491" s="35"/>
      <c r="H491" s="35"/>
      <c r="I491" s="182">
        <f t="shared" ref="I491:N491" si="550">SUM(I475:I490)</f>
        <v>1524144.7699999998</v>
      </c>
      <c r="J491" s="43">
        <f t="shared" si="550"/>
        <v>286386.80600000004</v>
      </c>
      <c r="K491" s="43">
        <f t="shared" si="550"/>
        <v>813896.82199999993</v>
      </c>
      <c r="L491" s="43">
        <f t="shared" si="550"/>
        <v>256022.11900000001</v>
      </c>
      <c r="M491" s="43">
        <f t="shared" si="550"/>
        <v>61540.633000000002</v>
      </c>
      <c r="N491" s="43">
        <f t="shared" si="550"/>
        <v>106298.38999999998</v>
      </c>
      <c r="O491" s="43">
        <f>SUM(O480:O490)</f>
        <v>0</v>
      </c>
      <c r="P491" s="144">
        <f t="shared" si="524"/>
        <v>0.96221217227284783</v>
      </c>
      <c r="Q491" s="40">
        <f t="shared" si="511"/>
        <v>1524144.7699999998</v>
      </c>
      <c r="R491" s="43">
        <f t="shared" ref="R491:W491" si="551">SUM(R475:R490)</f>
        <v>1466550.65</v>
      </c>
      <c r="S491" s="43">
        <f t="shared" si="551"/>
        <v>269851.90430676728</v>
      </c>
      <c r="T491" s="43">
        <f t="shared" si="551"/>
        <v>784508.36911999772</v>
      </c>
      <c r="U491" s="43">
        <f t="shared" si="551"/>
        <v>249138.77082631105</v>
      </c>
      <c r="V491" s="43">
        <f t="shared" si="551"/>
        <v>59306.525746924024</v>
      </c>
      <c r="W491" s="43">
        <f t="shared" si="551"/>
        <v>103745.08</v>
      </c>
      <c r="X491" s="43">
        <f>SUM(X480:X490)</f>
        <v>0</v>
      </c>
      <c r="Y491" s="41"/>
      <c r="Z491" s="40">
        <f t="shared" ref="Z491:AE491" si="552">SUM(Z475:Z490)</f>
        <v>1466550.65</v>
      </c>
      <c r="AA491" s="55">
        <f t="shared" si="552"/>
        <v>267617.79705369135</v>
      </c>
      <c r="AB491" s="55">
        <f t="shared" si="552"/>
        <v>784508.36911999772</v>
      </c>
      <c r="AC491" s="55">
        <f t="shared" si="552"/>
        <v>249138.77082631105</v>
      </c>
      <c r="AD491" s="55">
        <f t="shared" si="552"/>
        <v>61540.633000000002</v>
      </c>
      <c r="AE491" s="55">
        <f t="shared" si="552"/>
        <v>103745.08</v>
      </c>
      <c r="AF491" s="55">
        <f>SUM(AF480:AF490)</f>
        <v>0</v>
      </c>
      <c r="AG491" s="54"/>
      <c r="AH491" s="42">
        <f>SUM(AH475:AH490)</f>
        <v>1466550.65</v>
      </c>
      <c r="AI491" s="56">
        <f>SUM(AI475:AI490)</f>
        <v>57594.120000000024</v>
      </c>
    </row>
    <row r="492" spans="1:35" x14ac:dyDescent="0.25">
      <c r="A492" s="6" t="s">
        <v>45</v>
      </c>
      <c r="B492" s="37"/>
      <c r="G492" s="35"/>
      <c r="I492" s="183"/>
      <c r="P492" s="144"/>
      <c r="Q492" s="40">
        <f t="shared" si="511"/>
        <v>0</v>
      </c>
    </row>
    <row r="493" spans="1:35" x14ac:dyDescent="0.25">
      <c r="A493" s="31">
        <v>5</v>
      </c>
      <c r="B493" s="38">
        <v>12921.5</v>
      </c>
      <c r="C493" s="33">
        <v>2.62</v>
      </c>
      <c r="D493" s="33">
        <v>9.7100000000000009</v>
      </c>
      <c r="E493" s="33">
        <v>3.95</v>
      </c>
      <c r="F493" s="35">
        <v>0.77</v>
      </c>
      <c r="G493" s="35">
        <v>1.33</v>
      </c>
      <c r="H493" s="35">
        <v>5.8</v>
      </c>
      <c r="I493" s="75">
        <v>326785.56</v>
      </c>
      <c r="J493" s="41">
        <f>I493-K493-L493-M493-N493-O493</f>
        <v>48197.895000000004</v>
      </c>
      <c r="K493" s="41">
        <f>B493*D493</f>
        <v>125467.76500000001</v>
      </c>
      <c r="L493" s="41">
        <f t="shared" ref="L493:L498" si="553">E493*B493</f>
        <v>51039.925000000003</v>
      </c>
      <c r="M493" s="41">
        <f>F493*B493</f>
        <v>9949.5550000000003</v>
      </c>
      <c r="N493" s="108">
        <v>17185.72</v>
      </c>
      <c r="O493" s="41">
        <v>74944.7</v>
      </c>
      <c r="P493" s="144">
        <f t="shared" si="524"/>
        <v>0.99453623348595943</v>
      </c>
      <c r="Q493" s="40">
        <f t="shared" si="511"/>
        <v>326785.56</v>
      </c>
      <c r="R493" s="51">
        <v>325000.08</v>
      </c>
      <c r="S493" s="41">
        <f t="shared" ref="S493:S498" si="554">R493-T493-U493-V493-W493-X493</f>
        <v>48672.223851531264</v>
      </c>
      <c r="T493" s="41">
        <f t="shared" ref="T493:T498" si="555">P493*K493</f>
        <v>124782.2384270015</v>
      </c>
      <c r="U493" s="41">
        <f t="shared" ref="U493:U498" si="556">L493*P493</f>
        <v>50761.054766905858</v>
      </c>
      <c r="V493" s="41">
        <f t="shared" ref="V493:V498" si="557">P493*M493</f>
        <v>9895.1929545613948</v>
      </c>
      <c r="W493" s="51">
        <v>17025.04</v>
      </c>
      <c r="X493" s="51">
        <v>73864.33</v>
      </c>
      <c r="Y493" s="41"/>
      <c r="Z493" s="40">
        <f t="shared" ref="Z493:Z498" si="558">SUM(S493:Y493)</f>
        <v>325000.08</v>
      </c>
      <c r="AA493" s="54">
        <f>Z493-AF493-AE493-AD493-AC493-AB493</f>
        <v>48617.861806092624</v>
      </c>
      <c r="AB493" s="54">
        <f t="shared" ref="AB493:AF498" si="559">T493</f>
        <v>124782.2384270015</v>
      </c>
      <c r="AC493" s="54">
        <f t="shared" si="559"/>
        <v>50761.054766905858</v>
      </c>
      <c r="AD493" s="54">
        <f t="shared" ref="AD493:AD498" si="560">M493</f>
        <v>9949.5550000000003</v>
      </c>
      <c r="AE493" s="54">
        <f t="shared" si="559"/>
        <v>17025.04</v>
      </c>
      <c r="AF493" s="54">
        <f t="shared" si="559"/>
        <v>73864.33</v>
      </c>
      <c r="AG493" s="54"/>
      <c r="AH493" s="42">
        <f t="shared" ref="AH493:AH498" si="561">SUM(AA493:AG493)</f>
        <v>325000.07999999996</v>
      </c>
      <c r="AI493" s="56">
        <f t="shared" ref="AI493:AI498" si="562">I493-Z493</f>
        <v>1785.4799999999814</v>
      </c>
    </row>
    <row r="494" spans="1:35" x14ac:dyDescent="0.25">
      <c r="A494" s="31">
        <v>13</v>
      </c>
      <c r="B494" s="38">
        <v>6390.8</v>
      </c>
      <c r="C494" s="33">
        <v>2.63</v>
      </c>
      <c r="D494" s="33">
        <v>10.24</v>
      </c>
      <c r="E494" s="33">
        <v>2.87</v>
      </c>
      <c r="F494" s="35">
        <v>0.77</v>
      </c>
      <c r="G494" s="35">
        <v>1.33</v>
      </c>
      <c r="H494" s="35"/>
      <c r="I494" s="75">
        <v>119572.4</v>
      </c>
      <c r="J494" s="41">
        <f>I494-K494-L494-M494-N494</f>
        <v>22368.245999999985</v>
      </c>
      <c r="K494" s="41">
        <f>B494*D494</f>
        <v>65441.792000000001</v>
      </c>
      <c r="L494" s="41">
        <f t="shared" si="553"/>
        <v>18341.596000000001</v>
      </c>
      <c r="M494" s="41">
        <f>F494*B494</f>
        <v>4920.9160000000002</v>
      </c>
      <c r="N494" s="108">
        <v>8499.85</v>
      </c>
      <c r="O494" s="41"/>
      <c r="P494" s="144">
        <f t="shared" si="524"/>
        <v>1.1188456533447519</v>
      </c>
      <c r="Q494" s="40">
        <f t="shared" si="511"/>
        <v>119572.4</v>
      </c>
      <c r="R494" s="51">
        <v>133783.06</v>
      </c>
      <c r="S494" s="41">
        <f t="shared" si="554"/>
        <v>24894.395036628506</v>
      </c>
      <c r="T494" s="41">
        <f t="shared" si="555"/>
        <v>73219.264526291357</v>
      </c>
      <c r="U494" s="41">
        <f t="shared" si="556"/>
        <v>20521.414960005492</v>
      </c>
      <c r="V494" s="41">
        <f t="shared" si="557"/>
        <v>5505.7454770746435</v>
      </c>
      <c r="W494" s="51">
        <v>9642.24</v>
      </c>
      <c r="X494" s="51"/>
      <c r="Y494" s="41"/>
      <c r="Z494" s="40">
        <f t="shared" si="558"/>
        <v>133783.06</v>
      </c>
      <c r="AA494" s="54">
        <f>Z494-AF494-AE494-AD494-AC494-AB494</f>
        <v>25479.224513703142</v>
      </c>
      <c r="AB494" s="54">
        <f t="shared" si="559"/>
        <v>73219.264526291357</v>
      </c>
      <c r="AC494" s="54">
        <f t="shared" si="559"/>
        <v>20521.414960005492</v>
      </c>
      <c r="AD494" s="54">
        <f t="shared" si="560"/>
        <v>4920.9160000000002</v>
      </c>
      <c r="AE494" s="54">
        <f t="shared" si="559"/>
        <v>9642.24</v>
      </c>
      <c r="AF494" s="54">
        <f t="shared" si="559"/>
        <v>0</v>
      </c>
      <c r="AG494" s="54"/>
      <c r="AH494" s="42">
        <f t="shared" si="561"/>
        <v>133783.06</v>
      </c>
      <c r="AI494" s="56">
        <f t="shared" si="562"/>
        <v>-14210.660000000003</v>
      </c>
    </row>
    <row r="495" spans="1:35" x14ac:dyDescent="0.25">
      <c r="A495" s="31">
        <v>15</v>
      </c>
      <c r="B495" s="38">
        <v>13644.5</v>
      </c>
      <c r="C495" s="33">
        <v>2.59</v>
      </c>
      <c r="D495" s="33">
        <v>10.02</v>
      </c>
      <c r="E495" s="33">
        <v>3.31</v>
      </c>
      <c r="F495" s="35">
        <v>0.77</v>
      </c>
      <c r="G495" s="35">
        <v>1.33</v>
      </c>
      <c r="H495" s="35"/>
      <c r="I495" s="75">
        <v>259109.23</v>
      </c>
      <c r="J495" s="41">
        <f>I495-K495-L495-M495-N495</f>
        <v>48574.560000000027</v>
      </c>
      <c r="K495" s="41">
        <f t="shared" ref="K495:K496" si="563">B495*D495</f>
        <v>136717.88999999998</v>
      </c>
      <c r="L495" s="41">
        <f t="shared" si="553"/>
        <v>45163.294999999998</v>
      </c>
      <c r="M495" s="41">
        <f t="shared" ref="M495:M496" si="564">F495*B495</f>
        <v>10506.264999999999</v>
      </c>
      <c r="N495" s="108">
        <v>18147.22</v>
      </c>
      <c r="O495" s="41"/>
      <c r="P495" s="144">
        <f t="shared" si="524"/>
        <v>0.97211785932905581</v>
      </c>
      <c r="Q495" s="40">
        <f t="shared" si="511"/>
        <v>259109.23</v>
      </c>
      <c r="R495" s="51">
        <v>251884.71</v>
      </c>
      <c r="S495" s="41">
        <f t="shared" si="554"/>
        <v>47217.40394422425</v>
      </c>
      <c r="T495" s="41">
        <f t="shared" si="555"/>
        <v>132905.90255878531</v>
      </c>
      <c r="U495" s="41">
        <f t="shared" si="556"/>
        <v>43904.045655646645</v>
      </c>
      <c r="V495" s="41">
        <f t="shared" si="557"/>
        <v>10213.327841343782</v>
      </c>
      <c r="W495" s="51">
        <v>17644.03</v>
      </c>
      <c r="X495" s="51"/>
      <c r="Y495" s="41"/>
      <c r="Z495" s="40">
        <f t="shared" si="558"/>
        <v>251884.71000000002</v>
      </c>
      <c r="AA495" s="54">
        <f t="shared" ref="AA495:AA496" si="565">Z495-AF495-AE495-AD495-AC495-AB495</f>
        <v>46924.466785568075</v>
      </c>
      <c r="AB495" s="54">
        <f t="shared" si="559"/>
        <v>132905.90255878531</v>
      </c>
      <c r="AC495" s="54">
        <f t="shared" si="559"/>
        <v>43904.045655646645</v>
      </c>
      <c r="AD495" s="54">
        <f t="shared" si="560"/>
        <v>10506.264999999999</v>
      </c>
      <c r="AE495" s="54">
        <f t="shared" si="559"/>
        <v>17644.03</v>
      </c>
      <c r="AF495" s="54">
        <f t="shared" si="559"/>
        <v>0</v>
      </c>
      <c r="AG495" s="54"/>
      <c r="AH495" s="42">
        <f t="shared" si="561"/>
        <v>251884.71000000005</v>
      </c>
      <c r="AI495" s="56">
        <f t="shared" si="562"/>
        <v>7224.5199999999895</v>
      </c>
    </row>
    <row r="496" spans="1:35" x14ac:dyDescent="0.25">
      <c r="A496" s="31">
        <v>16</v>
      </c>
      <c r="B496" s="38">
        <v>10087.700000000001</v>
      </c>
      <c r="C496" s="33">
        <v>2.63</v>
      </c>
      <c r="D496" s="33">
        <v>10.31</v>
      </c>
      <c r="E496" s="33">
        <v>2.74</v>
      </c>
      <c r="F496" s="35">
        <v>0.77</v>
      </c>
      <c r="G496" s="35">
        <v>1.33</v>
      </c>
      <c r="H496" s="35"/>
      <c r="I496" s="75">
        <v>191162.63</v>
      </c>
      <c r="J496" s="41">
        <f>I496-K496-L496-M496-N496</f>
        <v>38333.775999999998</v>
      </c>
      <c r="K496" s="41">
        <f t="shared" si="563"/>
        <v>104004.18700000001</v>
      </c>
      <c r="L496" s="41">
        <f t="shared" si="553"/>
        <v>27640.298000000003</v>
      </c>
      <c r="M496" s="41">
        <f t="shared" si="564"/>
        <v>7767.5290000000005</v>
      </c>
      <c r="N496" s="108">
        <v>13416.84</v>
      </c>
      <c r="O496" s="41"/>
      <c r="P496" s="144">
        <f t="shared" si="524"/>
        <v>1.0152923717360447</v>
      </c>
      <c r="Q496" s="40">
        <f t="shared" si="511"/>
        <v>191162.63</v>
      </c>
      <c r="R496" s="51">
        <v>194085.96</v>
      </c>
      <c r="S496" s="41">
        <f t="shared" si="554"/>
        <v>38909.415657441306</v>
      </c>
      <c r="T496" s="41">
        <f t="shared" si="555"/>
        <v>105594.65768970911</v>
      </c>
      <c r="U496" s="41">
        <f t="shared" si="556"/>
        <v>28062.983711911056</v>
      </c>
      <c r="V496" s="41">
        <f t="shared" si="557"/>
        <v>7886.3129409385083</v>
      </c>
      <c r="W496" s="51">
        <v>13632.59</v>
      </c>
      <c r="X496" s="51"/>
      <c r="Y496" s="41"/>
      <c r="Z496" s="40">
        <f t="shared" si="558"/>
        <v>194085.95999999996</v>
      </c>
      <c r="AA496" s="54">
        <f t="shared" si="565"/>
        <v>39028.199598379797</v>
      </c>
      <c r="AB496" s="54">
        <f t="shared" si="559"/>
        <v>105594.65768970911</v>
      </c>
      <c r="AC496" s="54">
        <f t="shared" si="559"/>
        <v>28062.983711911056</v>
      </c>
      <c r="AD496" s="54">
        <f t="shared" si="560"/>
        <v>7767.5290000000005</v>
      </c>
      <c r="AE496" s="54">
        <f t="shared" si="559"/>
        <v>13632.59</v>
      </c>
      <c r="AF496" s="54">
        <f t="shared" si="559"/>
        <v>0</v>
      </c>
      <c r="AG496" s="54"/>
      <c r="AH496" s="42">
        <f t="shared" si="561"/>
        <v>194085.95999999996</v>
      </c>
      <c r="AI496" s="56">
        <f t="shared" si="562"/>
        <v>-2923.3299999999581</v>
      </c>
    </row>
    <row r="497" spans="1:35" x14ac:dyDescent="0.25">
      <c r="A497" s="31">
        <v>17</v>
      </c>
      <c r="B497" s="38">
        <v>6466.1</v>
      </c>
      <c r="C497" s="33">
        <v>2.63</v>
      </c>
      <c r="D497" s="33">
        <v>10.37</v>
      </c>
      <c r="E497" s="33">
        <v>2.85</v>
      </c>
      <c r="F497" s="35">
        <v>0.77</v>
      </c>
      <c r="G497" s="35">
        <v>1.33</v>
      </c>
      <c r="H497" s="35"/>
      <c r="I497" s="75">
        <v>122145.49</v>
      </c>
      <c r="J497" s="41">
        <f>I497-K497-L497-M497-N497</f>
        <v>23084.811000000009</v>
      </c>
      <c r="K497" s="41">
        <f>B497*D497</f>
        <v>67053.456999999995</v>
      </c>
      <c r="L497" s="41">
        <f t="shared" si="553"/>
        <v>18428.385000000002</v>
      </c>
      <c r="M497" s="41">
        <f>F497*B497</f>
        <v>4978.8970000000008</v>
      </c>
      <c r="N497" s="108">
        <v>8599.94</v>
      </c>
      <c r="O497" s="41"/>
      <c r="P497" s="144">
        <f t="shared" si="524"/>
        <v>0.99209360902314114</v>
      </c>
      <c r="Q497" s="40">
        <f t="shared" si="511"/>
        <v>122145.49</v>
      </c>
      <c r="R497" s="51">
        <v>121179.76</v>
      </c>
      <c r="S497" s="41">
        <f t="shared" si="554"/>
        <v>22825.528970589585</v>
      </c>
      <c r="T497" s="41">
        <f t="shared" si="555"/>
        <v>66523.306152607998</v>
      </c>
      <c r="U497" s="41">
        <f t="shared" si="556"/>
        <v>18282.68298311792</v>
      </c>
      <c r="V497" s="41">
        <f t="shared" si="557"/>
        <v>4939.5318936844915</v>
      </c>
      <c r="W497" s="51">
        <v>8608.7099999999991</v>
      </c>
      <c r="X497" s="51"/>
      <c r="Y497" s="41"/>
      <c r="Z497" s="40">
        <f t="shared" si="558"/>
        <v>121179.75999999998</v>
      </c>
      <c r="AA497" s="54">
        <f>Z497-AF497-AE497-AD497-AC497-AB497</f>
        <v>22786.163864274073</v>
      </c>
      <c r="AB497" s="54">
        <f t="shared" si="559"/>
        <v>66523.306152607998</v>
      </c>
      <c r="AC497" s="54">
        <f t="shared" si="559"/>
        <v>18282.68298311792</v>
      </c>
      <c r="AD497" s="54">
        <f t="shared" si="560"/>
        <v>4978.8970000000008</v>
      </c>
      <c r="AE497" s="54">
        <f t="shared" si="559"/>
        <v>8608.7099999999991</v>
      </c>
      <c r="AF497" s="54">
        <f t="shared" si="559"/>
        <v>0</v>
      </c>
      <c r="AG497" s="54"/>
      <c r="AH497" s="42">
        <f t="shared" si="561"/>
        <v>121179.75999999998</v>
      </c>
      <c r="AI497" s="56">
        <f t="shared" si="562"/>
        <v>965.73000000002503</v>
      </c>
    </row>
    <row r="498" spans="1:35" x14ac:dyDescent="0.25">
      <c r="A498" s="31" t="s">
        <v>38</v>
      </c>
      <c r="B498" s="38">
        <v>5386.3</v>
      </c>
      <c r="C498" s="33">
        <v>2.33</v>
      </c>
      <c r="D498" s="33">
        <v>11.01</v>
      </c>
      <c r="E498" s="33">
        <v>1.35</v>
      </c>
      <c r="F498" s="35">
        <v>0.77</v>
      </c>
      <c r="G498" s="35">
        <v>1.33</v>
      </c>
      <c r="H498" s="35"/>
      <c r="I498" s="75">
        <v>94745.26</v>
      </c>
      <c r="J498" s="41">
        <f>I498-K498-L498-M498-N498</f>
        <v>16859.280999999992</v>
      </c>
      <c r="K498" s="41">
        <f>B498*D498</f>
        <v>59303.163</v>
      </c>
      <c r="L498" s="41">
        <f t="shared" si="553"/>
        <v>7271.505000000001</v>
      </c>
      <c r="M498" s="41">
        <f>F498*B498</f>
        <v>4147.451</v>
      </c>
      <c r="N498" s="108">
        <v>7163.86</v>
      </c>
      <c r="O498" s="41"/>
      <c r="P498" s="144">
        <f t="shared" si="524"/>
        <v>0.93096340650709075</v>
      </c>
      <c r="Q498" s="40">
        <f t="shared" si="511"/>
        <v>94745.26</v>
      </c>
      <c r="R498" s="51">
        <v>88204.37</v>
      </c>
      <c r="S498" s="41">
        <f t="shared" si="554"/>
        <v>15627.375180360148</v>
      </c>
      <c r="T498" s="41">
        <f t="shared" si="555"/>
        <v>55209.074643125263</v>
      </c>
      <c r="U498" s="41">
        <f t="shared" si="556"/>
        <v>6769.5050652333439</v>
      </c>
      <c r="V498" s="41">
        <f t="shared" si="557"/>
        <v>3861.1251112812402</v>
      </c>
      <c r="W498" s="51">
        <v>6737.29</v>
      </c>
      <c r="X498" s="51"/>
      <c r="Y498" s="41"/>
      <c r="Z498" s="40">
        <f t="shared" si="558"/>
        <v>88204.37</v>
      </c>
      <c r="AA498" s="54">
        <f>Z498-AF498-AE498-AD498-AC498-AB498</f>
        <v>15341.049291641393</v>
      </c>
      <c r="AB498" s="54">
        <f t="shared" si="559"/>
        <v>55209.074643125263</v>
      </c>
      <c r="AC498" s="54">
        <f t="shared" si="559"/>
        <v>6769.5050652333439</v>
      </c>
      <c r="AD498" s="54">
        <f t="shared" si="560"/>
        <v>4147.451</v>
      </c>
      <c r="AE498" s="54">
        <f t="shared" si="559"/>
        <v>6737.29</v>
      </c>
      <c r="AF498" s="54">
        <f t="shared" si="559"/>
        <v>0</v>
      </c>
      <c r="AG498" s="54"/>
      <c r="AH498" s="42">
        <f t="shared" si="561"/>
        <v>88204.37</v>
      </c>
      <c r="AI498" s="56">
        <f t="shared" si="562"/>
        <v>6540.8899999999994</v>
      </c>
    </row>
    <row r="499" spans="1:35" x14ac:dyDescent="0.25">
      <c r="A499" s="32" t="s">
        <v>37</v>
      </c>
      <c r="B499" s="53">
        <f>SUM(B493:B498)</f>
        <v>54896.9</v>
      </c>
      <c r="C499" s="33"/>
      <c r="D499" s="34"/>
      <c r="E499" s="34"/>
      <c r="F499" s="35"/>
      <c r="G499" s="35"/>
      <c r="H499" s="35"/>
      <c r="I499" s="182">
        <f t="shared" ref="I499:O499" si="566">SUM(I493:I498)</f>
        <v>1113520.5699999998</v>
      </c>
      <c r="J499" s="43">
        <f t="shared" si="566"/>
        <v>197418.56900000002</v>
      </c>
      <c r="K499" s="43">
        <f t="shared" si="566"/>
        <v>557988.25400000007</v>
      </c>
      <c r="L499" s="43">
        <f t="shared" si="566"/>
        <v>167885.00400000002</v>
      </c>
      <c r="M499" s="43">
        <f t="shared" si="566"/>
        <v>42270.612999999998</v>
      </c>
      <c r="N499" s="43">
        <f t="shared" si="566"/>
        <v>73013.430000000008</v>
      </c>
      <c r="O499" s="43">
        <f t="shared" si="566"/>
        <v>74944.7</v>
      </c>
      <c r="P499" s="144">
        <f t="shared" si="524"/>
        <v>1.0005544307097982</v>
      </c>
      <c r="Q499" s="40">
        <f t="shared" si="511"/>
        <v>1113520.5699999998</v>
      </c>
      <c r="R499" s="43">
        <f t="shared" ref="R499:W499" si="567">SUM(R493:R498)</f>
        <v>1114137.94</v>
      </c>
      <c r="S499" s="43">
        <f t="shared" si="567"/>
        <v>198146.34264077508</v>
      </c>
      <c r="T499" s="43">
        <f t="shared" si="567"/>
        <v>558234.4439975206</v>
      </c>
      <c r="U499" s="43">
        <f t="shared" si="567"/>
        <v>168301.68714282027</v>
      </c>
      <c r="V499" s="43">
        <f t="shared" si="567"/>
        <v>42301.236218884056</v>
      </c>
      <c r="W499" s="43">
        <f t="shared" si="567"/>
        <v>73289.89999999998</v>
      </c>
      <c r="X499" s="43">
        <f>SUM(X487:X498)</f>
        <v>73864.33</v>
      </c>
      <c r="Y499" s="41"/>
      <c r="Z499" s="40">
        <f t="shared" ref="Z499:AF499" si="568">SUM(Z493:Z498)</f>
        <v>1114137.94</v>
      </c>
      <c r="AA499" s="55">
        <f t="shared" si="568"/>
        <v>198176.9658596591</v>
      </c>
      <c r="AB499" s="55">
        <f t="shared" si="568"/>
        <v>558234.4439975206</v>
      </c>
      <c r="AC499" s="55">
        <f t="shared" si="568"/>
        <v>168301.68714282027</v>
      </c>
      <c r="AD499" s="55">
        <f t="shared" si="568"/>
        <v>42270.612999999998</v>
      </c>
      <c r="AE499" s="55">
        <f t="shared" si="568"/>
        <v>73289.89999999998</v>
      </c>
      <c r="AF499" s="55">
        <f t="shared" si="568"/>
        <v>73864.33</v>
      </c>
      <c r="AG499" s="54"/>
      <c r="AH499" s="42">
        <f>SUM(AH493:AH498)</f>
        <v>1114137.94</v>
      </c>
      <c r="AI499" s="56">
        <f>SUM(AI493:AI498)</f>
        <v>-617.36999999996624</v>
      </c>
    </row>
    <row r="500" spans="1:35" x14ac:dyDescent="0.25">
      <c r="A500" t="s">
        <v>40</v>
      </c>
      <c r="I500" s="183"/>
      <c r="P500" s="144"/>
      <c r="Q500" s="40">
        <f t="shared" si="511"/>
        <v>0</v>
      </c>
    </row>
    <row r="501" spans="1:35" x14ac:dyDescent="0.25">
      <c r="A501" s="31">
        <v>2</v>
      </c>
      <c r="B501" s="38">
        <v>14818.4</v>
      </c>
      <c r="C501" s="33">
        <v>2.57</v>
      </c>
      <c r="D501" s="33">
        <v>10.15</v>
      </c>
      <c r="E501" s="33">
        <v>2.88</v>
      </c>
      <c r="F501" s="35">
        <v>0.77</v>
      </c>
      <c r="G501" s="35">
        <v>1.33</v>
      </c>
      <c r="H501" s="35"/>
      <c r="I501" s="75">
        <v>276660.15000000002</v>
      </c>
      <c r="J501" s="41">
        <f>I501-K501-L501-M501-N501</f>
        <v>52457.55000000001</v>
      </c>
      <c r="K501" s="41">
        <f>B501*D501</f>
        <v>150406.76</v>
      </c>
      <c r="L501" s="41">
        <f>E501*B501</f>
        <v>42676.991999999998</v>
      </c>
      <c r="M501" s="41">
        <f>F501*B501</f>
        <v>11410.168</v>
      </c>
      <c r="N501" s="108">
        <v>19708.68</v>
      </c>
      <c r="O501" s="41"/>
      <c r="P501" s="144">
        <f t="shared" si="524"/>
        <v>1.0279566825941502</v>
      </c>
      <c r="Q501" s="40">
        <f t="shared" si="511"/>
        <v>276660.15000000002</v>
      </c>
      <c r="R501" s="51">
        <v>284394.65000000002</v>
      </c>
      <c r="S501" s="41">
        <f>R501-T501-U501-V501-W501-X501</f>
        <v>53919.798386126487</v>
      </c>
      <c r="T501" s="41">
        <f>P501*K501</f>
        <v>154611.63404933453</v>
      </c>
      <c r="U501" s="41">
        <f>L501*P501</f>
        <v>43870.099119417086</v>
      </c>
      <c r="V501" s="41">
        <f>P501*M501</f>
        <v>11729.15844512193</v>
      </c>
      <c r="W501" s="51">
        <v>20263.96</v>
      </c>
      <c r="X501" s="51"/>
      <c r="Y501" s="41"/>
      <c r="Z501" s="40">
        <f>SUM(S501:Y501)</f>
        <v>284394.65000000008</v>
      </c>
      <c r="AA501" s="54">
        <f>Z501-AF501-AE501-AD501-AC501-AB501</f>
        <v>54238.788831248443</v>
      </c>
      <c r="AB501" s="54">
        <f t="shared" ref="AB501:AF504" si="569">T501</f>
        <v>154611.63404933453</v>
      </c>
      <c r="AC501" s="54">
        <f t="shared" si="569"/>
        <v>43870.099119417086</v>
      </c>
      <c r="AD501" s="54">
        <f>M501</f>
        <v>11410.168</v>
      </c>
      <c r="AE501" s="54">
        <f t="shared" si="569"/>
        <v>20263.96</v>
      </c>
      <c r="AF501" s="54">
        <f t="shared" si="569"/>
        <v>0</v>
      </c>
      <c r="AG501" s="54"/>
      <c r="AH501" s="42">
        <f>SUM(AA501:AG501)</f>
        <v>284394.65000000008</v>
      </c>
      <c r="AI501" s="56">
        <f>I501-Z501</f>
        <v>-7734.5000000000582</v>
      </c>
    </row>
    <row r="502" spans="1:35" x14ac:dyDescent="0.25">
      <c r="A502" s="31">
        <v>6</v>
      </c>
      <c r="B502" s="38">
        <v>7878.8</v>
      </c>
      <c r="C502" s="33">
        <v>2.35</v>
      </c>
      <c r="D502" s="33">
        <v>10.23</v>
      </c>
      <c r="E502" s="33">
        <v>2.82</v>
      </c>
      <c r="F502" s="35">
        <v>0.77</v>
      </c>
      <c r="G502" s="35">
        <v>1.33</v>
      </c>
      <c r="H502" s="35"/>
      <c r="I502" s="75">
        <v>144347.85999999999</v>
      </c>
      <c r="J502" s="41">
        <f>I502-K502-L502-M502-N502</f>
        <v>24983.543999999976</v>
      </c>
      <c r="K502" s="41">
        <f>B502*D502</f>
        <v>80600.124000000011</v>
      </c>
      <c r="L502" s="41">
        <f>E502*B502</f>
        <v>22218.216</v>
      </c>
      <c r="M502" s="41">
        <f>F502*B502</f>
        <v>6066.6760000000004</v>
      </c>
      <c r="N502" s="108">
        <v>10479.299999999999</v>
      </c>
      <c r="O502" s="41"/>
      <c r="P502" s="144">
        <f t="shared" si="524"/>
        <v>0.9109346685153491</v>
      </c>
      <c r="Q502" s="40">
        <f t="shared" si="511"/>
        <v>144347.85999999999</v>
      </c>
      <c r="R502" s="51">
        <v>131491.47</v>
      </c>
      <c r="S502" s="41">
        <f>R502-T502-U502-V502-W502-X502</f>
        <v>22847.154043751514</v>
      </c>
      <c r="T502" s="41">
        <f>P502*K502</f>
        <v>73421.44723823604</v>
      </c>
      <c r="U502" s="41">
        <f>L502*P502</f>
        <v>20239.343226962425</v>
      </c>
      <c r="V502" s="41">
        <f>P502*M502</f>
        <v>5526.3454910500241</v>
      </c>
      <c r="W502" s="51">
        <v>9457.18</v>
      </c>
      <c r="X502" s="51"/>
      <c r="Y502" s="41"/>
      <c r="Z502" s="40">
        <f>SUM(S502:Y502)</f>
        <v>131491.47000000003</v>
      </c>
      <c r="AA502" s="54">
        <f>Z502-AF502-AE502-AD502-AC502-AB502</f>
        <v>22306.823534801559</v>
      </c>
      <c r="AB502" s="54">
        <f t="shared" si="569"/>
        <v>73421.44723823604</v>
      </c>
      <c r="AC502" s="54">
        <f t="shared" si="569"/>
        <v>20239.343226962425</v>
      </c>
      <c r="AD502" s="54">
        <f>M502</f>
        <v>6066.6760000000004</v>
      </c>
      <c r="AE502" s="54">
        <f t="shared" si="569"/>
        <v>9457.18</v>
      </c>
      <c r="AF502" s="54">
        <f t="shared" si="569"/>
        <v>0</v>
      </c>
      <c r="AG502" s="54"/>
      <c r="AH502" s="42">
        <f>SUM(AA502:AG502)</f>
        <v>131491.47000000003</v>
      </c>
      <c r="AI502" s="56">
        <f>I502-Z502</f>
        <v>12856.389999999956</v>
      </c>
    </row>
    <row r="503" spans="1:35" x14ac:dyDescent="0.25">
      <c r="A503" s="31">
        <v>14</v>
      </c>
      <c r="B503" s="38">
        <v>9268.9</v>
      </c>
      <c r="C503" s="33">
        <v>2.37</v>
      </c>
      <c r="D503" s="33">
        <v>10.58</v>
      </c>
      <c r="E503" s="33">
        <v>2.84</v>
      </c>
      <c r="F503" s="35">
        <v>0.77</v>
      </c>
      <c r="G503" s="35">
        <v>1.33</v>
      </c>
      <c r="H503" s="35"/>
      <c r="I503" s="75">
        <v>172772.49</v>
      </c>
      <c r="J503" s="41">
        <f>I503-K503-L503-M503-N503</f>
        <v>28919.118999999999</v>
      </c>
      <c r="K503" s="41">
        <f>B503*D503</f>
        <v>98064.962</v>
      </c>
      <c r="L503" s="41">
        <f>E503*B503</f>
        <v>26323.675999999996</v>
      </c>
      <c r="M503" s="41">
        <f>F503*B503</f>
        <v>7137.0529999999999</v>
      </c>
      <c r="N503" s="108">
        <v>12327.68</v>
      </c>
      <c r="O503" s="41"/>
      <c r="P503" s="144">
        <f t="shared" si="524"/>
        <v>1.0322514886484533</v>
      </c>
      <c r="Q503" s="40">
        <f t="shared" si="511"/>
        <v>172772.49</v>
      </c>
      <c r="R503" s="51">
        <v>178344.66</v>
      </c>
      <c r="S503" s="41">
        <f>R503-T503-U503-V503-W503-X503</f>
        <v>29880.179669733538</v>
      </c>
      <c r="T503" s="41">
        <f>P503*K503</f>
        <v>101227.703008754</v>
      </c>
      <c r="U503" s="41">
        <f>L503*P503</f>
        <v>27172.653737699558</v>
      </c>
      <c r="V503" s="41">
        <f>P503*M503</f>
        <v>7367.2335838129093</v>
      </c>
      <c r="W503" s="51">
        <v>12696.89</v>
      </c>
      <c r="X503" s="51"/>
      <c r="Y503" s="41"/>
      <c r="Z503" s="40">
        <f>SUM(S503:Y503)</f>
        <v>178344.66000000003</v>
      </c>
      <c r="AA503" s="54">
        <f>Z503-AF503-AE503-AD503-AC503-AB503</f>
        <v>30110.360253546445</v>
      </c>
      <c r="AB503" s="54">
        <f t="shared" si="569"/>
        <v>101227.703008754</v>
      </c>
      <c r="AC503" s="54">
        <f t="shared" si="569"/>
        <v>27172.653737699558</v>
      </c>
      <c r="AD503" s="54">
        <f>M503</f>
        <v>7137.0529999999999</v>
      </c>
      <c r="AE503" s="54">
        <f t="shared" si="569"/>
        <v>12696.89</v>
      </c>
      <c r="AF503" s="54">
        <f t="shared" si="569"/>
        <v>0</v>
      </c>
      <c r="AG503" s="54"/>
      <c r="AH503" s="42">
        <f>SUM(AA503:AG503)</f>
        <v>178344.66000000003</v>
      </c>
      <c r="AI503" s="56">
        <f>I503-Z503</f>
        <v>-5572.1700000000419</v>
      </c>
    </row>
    <row r="504" spans="1:35" x14ac:dyDescent="0.25">
      <c r="A504" s="31">
        <v>24</v>
      </c>
      <c r="B504" s="38">
        <v>3990.9</v>
      </c>
      <c r="C504" s="33">
        <v>2.2400000000000002</v>
      </c>
      <c r="D504" s="33">
        <v>11.63</v>
      </c>
      <c r="E504" s="33">
        <v>2.4900000000000002</v>
      </c>
      <c r="F504" s="35">
        <v>0.77</v>
      </c>
      <c r="G504" s="35">
        <v>1.33</v>
      </c>
      <c r="H504" s="35"/>
      <c r="I504" s="75">
        <v>78180.98</v>
      </c>
      <c r="J504" s="41">
        <f>I504-K504-L504-M504-N504</f>
        <v>13448.608999999997</v>
      </c>
      <c r="K504" s="41">
        <f>B504*D504</f>
        <v>46414.167000000001</v>
      </c>
      <c r="L504" s="41">
        <f>E504*B504</f>
        <v>9937.3410000000003</v>
      </c>
      <c r="M504" s="41">
        <f>F504*B504</f>
        <v>3072.9929999999999</v>
      </c>
      <c r="N504" s="108">
        <v>5307.87</v>
      </c>
      <c r="O504" s="41"/>
      <c r="P504" s="144">
        <f t="shared" si="524"/>
        <v>0.9689034340577467</v>
      </c>
      <c r="Q504" s="40">
        <f t="shared" si="511"/>
        <v>78180.98</v>
      </c>
      <c r="R504" s="51">
        <v>75749.820000000007</v>
      </c>
      <c r="S504" s="41">
        <f>R504-T504-U504-V504-W504-X504</f>
        <v>12954.866913931999</v>
      </c>
      <c r="T504" s="41">
        <f>P504*K504</f>
        <v>44970.845795229747</v>
      </c>
      <c r="U504" s="41">
        <f>L504*P504</f>
        <v>9628.3238203028432</v>
      </c>
      <c r="V504" s="41">
        <f>P504*M504</f>
        <v>2977.4334705354172</v>
      </c>
      <c r="W504" s="51">
        <v>5218.3500000000004</v>
      </c>
      <c r="X504" s="51"/>
      <c r="Y504" s="41"/>
      <c r="Z504" s="40">
        <f>SUM(S504:Y504)</f>
        <v>75749.820000000007</v>
      </c>
      <c r="AA504" s="54">
        <f>Z504-AF504-AE504-AD504-AC504-AB504</f>
        <v>12859.307384467407</v>
      </c>
      <c r="AB504" s="54">
        <f t="shared" si="569"/>
        <v>44970.845795229747</v>
      </c>
      <c r="AC504" s="54">
        <f t="shared" si="569"/>
        <v>9628.3238203028432</v>
      </c>
      <c r="AD504" s="54">
        <f>M504</f>
        <v>3072.9929999999999</v>
      </c>
      <c r="AE504" s="54">
        <f t="shared" si="569"/>
        <v>5218.3500000000004</v>
      </c>
      <c r="AF504" s="54">
        <f t="shared" si="569"/>
        <v>0</v>
      </c>
      <c r="AG504" s="54"/>
      <c r="AH504" s="42">
        <f>SUM(AA504:AG504)</f>
        <v>75749.820000000007</v>
      </c>
      <c r="AI504" s="56">
        <f>I504-Z504</f>
        <v>2431.1599999999889</v>
      </c>
    </row>
    <row r="505" spans="1:35" x14ac:dyDescent="0.25">
      <c r="A505" s="32" t="s">
        <v>37</v>
      </c>
      <c r="B505" s="53">
        <f>SUM(B501:B504)</f>
        <v>35957</v>
      </c>
      <c r="C505" s="33"/>
      <c r="D505" s="34"/>
      <c r="E505" s="34"/>
      <c r="F505" s="35"/>
      <c r="G505" s="35"/>
      <c r="H505" s="35"/>
      <c r="I505" s="182">
        <f t="shared" ref="I505:O505" si="570">SUM(I501:I504)</f>
        <v>671961.48</v>
      </c>
      <c r="J505" s="43">
        <f t="shared" si="570"/>
        <v>119808.82199999999</v>
      </c>
      <c r="K505" s="43">
        <f t="shared" si="570"/>
        <v>375486.01300000004</v>
      </c>
      <c r="L505" s="43">
        <f t="shared" si="570"/>
        <v>101156.22499999999</v>
      </c>
      <c r="M505" s="43">
        <f t="shared" si="570"/>
        <v>27686.89</v>
      </c>
      <c r="N505" s="43">
        <f>SUM(N501:N504)</f>
        <v>47823.530000000006</v>
      </c>
      <c r="O505" s="43">
        <f t="shared" si="570"/>
        <v>0</v>
      </c>
      <c r="P505" s="144">
        <f t="shared" si="524"/>
        <v>0.99705209292651731</v>
      </c>
      <c r="Q505" s="40">
        <f t="shared" si="511"/>
        <v>671961.48</v>
      </c>
      <c r="R505" s="43">
        <f t="shared" ref="R505:X505" si="571">SUM(R501:R504)</f>
        <v>669980.60000000009</v>
      </c>
      <c r="S505" s="43">
        <f t="shared" si="571"/>
        <v>119601.99901354354</v>
      </c>
      <c r="T505" s="43">
        <f t="shared" si="571"/>
        <v>374231.63009155437</v>
      </c>
      <c r="U505" s="43">
        <f t="shared" si="571"/>
        <v>100910.41990438191</v>
      </c>
      <c r="V505" s="43">
        <f t="shared" si="571"/>
        <v>27600.170990520277</v>
      </c>
      <c r="W505" s="43">
        <f t="shared" si="571"/>
        <v>47636.38</v>
      </c>
      <c r="X505" s="43">
        <f t="shared" si="571"/>
        <v>0</v>
      </c>
      <c r="Y505" s="41"/>
      <c r="Z505" s="40">
        <f>SUM(Z501:Z504)</f>
        <v>669980.60000000009</v>
      </c>
      <c r="AA505" s="55">
        <f>SUM(AA501:AA504)</f>
        <v>119515.28000406385</v>
      </c>
      <c r="AB505" s="55">
        <f>SUM(AB501:AB504)</f>
        <v>374231.63009155437</v>
      </c>
      <c r="AC505" s="55">
        <f>SUM(AC501:AC504)</f>
        <v>100910.41990438191</v>
      </c>
      <c r="AD505" s="55">
        <f>SUM(AD501:AD504)</f>
        <v>27686.89</v>
      </c>
      <c r="AE505" s="55">
        <f>SUM(AE503:AE504)</f>
        <v>17915.239999999998</v>
      </c>
      <c r="AF505" s="55">
        <f>SUM(AF501:AF504)</f>
        <v>0</v>
      </c>
      <c r="AG505" s="54"/>
      <c r="AH505" s="42">
        <f>SUM(AH501:AH504)</f>
        <v>669980.60000000009</v>
      </c>
      <c r="AI505" s="56">
        <f>SUM(AI501:AI504)</f>
        <v>1980.8799999998446</v>
      </c>
    </row>
    <row r="506" spans="1:35" x14ac:dyDescent="0.25">
      <c r="A506" t="s">
        <v>41</v>
      </c>
      <c r="I506" s="183" t="s">
        <v>59</v>
      </c>
      <c r="P506" s="144"/>
      <c r="Q506" s="40" t="str">
        <f t="shared" si="511"/>
        <v xml:space="preserve"> </v>
      </c>
    </row>
    <row r="507" spans="1:35" x14ac:dyDescent="0.25">
      <c r="A507" s="31">
        <v>15</v>
      </c>
      <c r="B507" s="38">
        <v>3317.9</v>
      </c>
      <c r="C507" s="33">
        <v>2.76</v>
      </c>
      <c r="D507" s="33">
        <v>12.86</v>
      </c>
      <c r="E507" s="33">
        <v>9.59</v>
      </c>
      <c r="F507" s="35">
        <v>0.77</v>
      </c>
      <c r="G507" s="35">
        <v>1.33</v>
      </c>
      <c r="H507" s="35"/>
      <c r="I507" s="75">
        <v>95593.63</v>
      </c>
      <c r="J507" s="41">
        <f>I507-K507-L507-M507-N507</f>
        <v>14139.132000000009</v>
      </c>
      <c r="K507" s="41">
        <f>B507*D507</f>
        <v>42668.193999999996</v>
      </c>
      <c r="L507" s="41">
        <f>E507*B507</f>
        <v>31818.661</v>
      </c>
      <c r="M507" s="41">
        <f>F507*B507</f>
        <v>2554.7829999999999</v>
      </c>
      <c r="N507" s="108">
        <v>4412.8599999999997</v>
      </c>
      <c r="O507" s="41"/>
      <c r="P507" s="144">
        <f t="shared" si="524"/>
        <v>0.84729495051082371</v>
      </c>
      <c r="Q507" s="40">
        <f t="shared" si="511"/>
        <v>95593.63</v>
      </c>
      <c r="R507" s="51">
        <v>80996</v>
      </c>
      <c r="S507" s="41">
        <f>R507-T507-U507-V507-W507-X507</f>
        <v>12089.489143517209</v>
      </c>
      <c r="T507" s="41">
        <f>P507*K507</f>
        <v>36152.545323616221</v>
      </c>
      <c r="U507" s="41">
        <f>L507*P507</f>
        <v>26959.790797315676</v>
      </c>
      <c r="V507" s="41">
        <f t="shared" ref="V507:V518" si="572">P507*M507</f>
        <v>2164.6547355508937</v>
      </c>
      <c r="W507" s="51">
        <v>3629.52</v>
      </c>
      <c r="X507" s="51"/>
      <c r="Y507" s="41"/>
      <c r="Z507" s="40">
        <f>SUM(S507:Y507)</f>
        <v>80996.000000000015</v>
      </c>
      <c r="AA507" s="54">
        <f t="shared" ref="AA507:AA518" si="573">Z507-AF507-AE507-AD507-AC507-AB507</f>
        <v>11699.360879068117</v>
      </c>
      <c r="AB507" s="54">
        <f t="shared" ref="AB507:AB518" si="574">T507</f>
        <v>36152.545323616221</v>
      </c>
      <c r="AC507" s="54">
        <f t="shared" ref="AC507:AC518" si="575">U507</f>
        <v>26959.790797315676</v>
      </c>
      <c r="AD507" s="54">
        <f t="shared" ref="AD507:AD518" si="576">M507</f>
        <v>2554.7829999999999</v>
      </c>
      <c r="AE507" s="54">
        <f t="shared" ref="AE507:AE518" si="577">W507</f>
        <v>3629.52</v>
      </c>
      <c r="AF507" s="54">
        <f t="shared" ref="AF507:AF518" si="578">X507</f>
        <v>0</v>
      </c>
      <c r="AG507" s="54"/>
      <c r="AH507" s="42">
        <f t="shared" ref="AH507:AH518" si="579">SUM(AA507:AG507)</f>
        <v>80996.000000000015</v>
      </c>
      <c r="AI507" s="56">
        <f t="shared" ref="AI507:AI518" si="580">I507-Z507</f>
        <v>14597.62999999999</v>
      </c>
    </row>
    <row r="508" spans="1:35" x14ac:dyDescent="0.25">
      <c r="A508" s="31">
        <v>17</v>
      </c>
      <c r="B508" s="38">
        <v>2783.6</v>
      </c>
      <c r="C508" s="33">
        <v>2.88</v>
      </c>
      <c r="D508" s="33">
        <v>12.36</v>
      </c>
      <c r="E508" s="33">
        <v>8.02</v>
      </c>
      <c r="F508" s="35">
        <v>0.77</v>
      </c>
      <c r="G508" s="35">
        <v>1.33</v>
      </c>
      <c r="H508" s="35"/>
      <c r="I508" s="75">
        <v>73848.95</v>
      </c>
      <c r="J508" s="41">
        <f>I508-K508-L508-M508-N508</f>
        <v>11273.640000000005</v>
      </c>
      <c r="K508" s="41">
        <f t="shared" ref="K508:K518" si="581">B508*D508</f>
        <v>34405.295999999995</v>
      </c>
      <c r="L508" s="41">
        <f t="shared" ref="L508:L518" si="582">E508*B508</f>
        <v>22324.471999999998</v>
      </c>
      <c r="M508" s="41">
        <f t="shared" ref="M508:M518" si="583">F508*B508</f>
        <v>2143.3719999999998</v>
      </c>
      <c r="N508" s="108">
        <v>3702.17</v>
      </c>
      <c r="O508" s="41"/>
      <c r="P508" s="144">
        <f t="shared" si="524"/>
        <v>0.87613689835806741</v>
      </c>
      <c r="Q508" s="40">
        <f t="shared" si="511"/>
        <v>73848.95</v>
      </c>
      <c r="R508" s="51">
        <v>64701.79</v>
      </c>
      <c r="S508" s="41">
        <f t="shared" ref="S508:S518" si="584">R508-T508-U508-V508-W508-X508</f>
        <v>9860.5897237997378</v>
      </c>
      <c r="T508" s="41">
        <f t="shared" ref="T508:T518" si="585">P508*K508</f>
        <v>30143.749324531218</v>
      </c>
      <c r="U508" s="41">
        <f t="shared" ref="U508:U518" si="586">L508*P508</f>
        <v>19559.29365556152</v>
      </c>
      <c r="V508" s="41">
        <f t="shared" si="572"/>
        <v>1877.8872961075276</v>
      </c>
      <c r="W508" s="51">
        <v>3260.27</v>
      </c>
      <c r="X508" s="51"/>
      <c r="Y508" s="41"/>
      <c r="Z508" s="40">
        <f t="shared" ref="Z508:Z518" si="587">SUM(S508:Y508)</f>
        <v>64701.79</v>
      </c>
      <c r="AA508" s="54">
        <f t="shared" si="573"/>
        <v>9595.105019907267</v>
      </c>
      <c r="AB508" s="54">
        <f t="shared" si="574"/>
        <v>30143.749324531218</v>
      </c>
      <c r="AC508" s="54">
        <f t="shared" si="575"/>
        <v>19559.29365556152</v>
      </c>
      <c r="AD508" s="54">
        <f t="shared" si="576"/>
        <v>2143.3719999999998</v>
      </c>
      <c r="AE508" s="54">
        <f t="shared" si="577"/>
        <v>3260.27</v>
      </c>
      <c r="AF508" s="54">
        <f t="shared" si="578"/>
        <v>0</v>
      </c>
      <c r="AG508" s="54"/>
      <c r="AH508" s="42">
        <f t="shared" si="579"/>
        <v>64701.79</v>
      </c>
      <c r="AI508" s="56">
        <f t="shared" si="580"/>
        <v>9147.1599999999962</v>
      </c>
    </row>
    <row r="509" spans="1:35" x14ac:dyDescent="0.25">
      <c r="A509" s="31">
        <v>18</v>
      </c>
      <c r="B509" s="38">
        <v>5655.7</v>
      </c>
      <c r="C509" s="33">
        <v>2.62</v>
      </c>
      <c r="D509" s="33">
        <v>10.029999999999999</v>
      </c>
      <c r="E509" s="33">
        <v>3.31</v>
      </c>
      <c r="F509" s="35">
        <v>0.77</v>
      </c>
      <c r="G509" s="35">
        <v>1.33</v>
      </c>
      <c r="H509" s="35">
        <v>5.8</v>
      </c>
      <c r="I509" s="75">
        <v>142976.85999999999</v>
      </c>
      <c r="J509" s="41">
        <f>I509-K509-L509-M509-N509-O509</f>
        <v>22849.702999999987</v>
      </c>
      <c r="K509" s="41">
        <f t="shared" si="581"/>
        <v>56726.670999999995</v>
      </c>
      <c r="L509" s="41">
        <f t="shared" si="582"/>
        <v>18720.366999999998</v>
      </c>
      <c r="M509" s="41">
        <f t="shared" si="583"/>
        <v>4354.8890000000001</v>
      </c>
      <c r="N509" s="108">
        <v>7522.17</v>
      </c>
      <c r="O509" s="41">
        <v>32803.06</v>
      </c>
      <c r="P509" s="144">
        <f t="shared" si="524"/>
        <v>0.8497507918414211</v>
      </c>
      <c r="Q509" s="40">
        <f t="shared" si="511"/>
        <v>142976.85999999999</v>
      </c>
      <c r="R509" s="51">
        <v>121494.7</v>
      </c>
      <c r="S509" s="41">
        <f t="shared" si="584"/>
        <v>19678.279341278718</v>
      </c>
      <c r="T509" s="41">
        <f t="shared" si="585"/>
        <v>48203.533600777773</v>
      </c>
      <c r="U509" s="41">
        <f t="shared" si="586"/>
        <v>15907.646681812008</v>
      </c>
      <c r="V509" s="41">
        <f t="shared" si="572"/>
        <v>3700.5703761314944</v>
      </c>
      <c r="W509" s="51">
        <v>6130.98</v>
      </c>
      <c r="X509" s="51">
        <v>27873.69</v>
      </c>
      <c r="Y509" s="41"/>
      <c r="Z509" s="40">
        <f t="shared" si="587"/>
        <v>121494.7</v>
      </c>
      <c r="AA509" s="54">
        <f t="shared" si="573"/>
        <v>19023.96071741022</v>
      </c>
      <c r="AB509" s="54">
        <f t="shared" si="574"/>
        <v>48203.533600777773</v>
      </c>
      <c r="AC509" s="54">
        <f t="shared" si="575"/>
        <v>15907.646681812008</v>
      </c>
      <c r="AD509" s="54">
        <f t="shared" si="576"/>
        <v>4354.8890000000001</v>
      </c>
      <c r="AE509" s="54">
        <f t="shared" si="577"/>
        <v>6130.98</v>
      </c>
      <c r="AF509" s="54">
        <f t="shared" si="578"/>
        <v>27873.69</v>
      </c>
      <c r="AG509" s="54"/>
      <c r="AH509" s="42">
        <f t="shared" si="579"/>
        <v>121494.7</v>
      </c>
      <c r="AI509" s="56">
        <f t="shared" si="580"/>
        <v>21482.159999999989</v>
      </c>
    </row>
    <row r="510" spans="1:35" x14ac:dyDescent="0.25">
      <c r="A510" s="31">
        <v>19</v>
      </c>
      <c r="B510" s="38">
        <v>3708.2</v>
      </c>
      <c r="C510" s="33">
        <v>2.69</v>
      </c>
      <c r="D510" s="33">
        <v>11.05</v>
      </c>
      <c r="E510" s="33">
        <v>3.83</v>
      </c>
      <c r="F510" s="35">
        <v>0.77</v>
      </c>
      <c r="G510" s="35">
        <v>1.33</v>
      </c>
      <c r="H510" s="35">
        <v>5.8</v>
      </c>
      <c r="I510" s="75">
        <v>100279.67</v>
      </c>
      <c r="J510" s="41">
        <f t="shared" ref="J510:J516" si="588">I510-K510-L510-M510-N510-O510</f>
        <v>15656.649999999994</v>
      </c>
      <c r="K510" s="41">
        <f t="shared" si="581"/>
        <v>40975.61</v>
      </c>
      <c r="L510" s="41">
        <f t="shared" si="582"/>
        <v>14202.405999999999</v>
      </c>
      <c r="M510" s="41">
        <f t="shared" si="583"/>
        <v>2855.3139999999999</v>
      </c>
      <c r="N510" s="108">
        <v>4962.9399999999996</v>
      </c>
      <c r="O510" s="41">
        <v>21626.75</v>
      </c>
      <c r="P510" s="144">
        <f t="shared" si="524"/>
        <v>1.0067925034057252</v>
      </c>
      <c r="Q510" s="40">
        <f t="shared" si="511"/>
        <v>100279.67</v>
      </c>
      <c r="R510" s="51">
        <v>100960.82</v>
      </c>
      <c r="S510" s="41">
        <f t="shared" si="584"/>
        <v>15855.828408329424</v>
      </c>
      <c r="T510" s="41">
        <f t="shared" si="585"/>
        <v>41253.936970476672</v>
      </c>
      <c r="U510" s="41">
        <f t="shared" si="586"/>
        <v>14298.875891124491</v>
      </c>
      <c r="V510" s="41">
        <f t="shared" si="572"/>
        <v>2874.7087300694147</v>
      </c>
      <c r="W510" s="51">
        <v>4958.91</v>
      </c>
      <c r="X510" s="51">
        <v>21718.560000000001</v>
      </c>
      <c r="Y510" s="41"/>
      <c r="Z510" s="40">
        <f t="shared" si="587"/>
        <v>100960.82</v>
      </c>
      <c r="AA510" s="54">
        <f t="shared" si="573"/>
        <v>15875.22313839884</v>
      </c>
      <c r="AB510" s="54">
        <f t="shared" si="574"/>
        <v>41253.936970476672</v>
      </c>
      <c r="AC510" s="54">
        <f t="shared" si="575"/>
        <v>14298.875891124491</v>
      </c>
      <c r="AD510" s="54">
        <f t="shared" si="576"/>
        <v>2855.3139999999999</v>
      </c>
      <c r="AE510" s="54">
        <f t="shared" si="577"/>
        <v>4958.91</v>
      </c>
      <c r="AF510" s="54">
        <f t="shared" si="578"/>
        <v>21718.560000000001</v>
      </c>
      <c r="AG510" s="54"/>
      <c r="AH510" s="42">
        <f t="shared" si="579"/>
        <v>100960.82</v>
      </c>
      <c r="AI510" s="56">
        <f t="shared" si="580"/>
        <v>-681.15000000000873</v>
      </c>
    </row>
    <row r="511" spans="1:35" x14ac:dyDescent="0.25">
      <c r="A511" s="31">
        <v>20</v>
      </c>
      <c r="B511" s="38">
        <v>5659.3</v>
      </c>
      <c r="C511" s="33">
        <v>2.63</v>
      </c>
      <c r="D511" s="33">
        <v>10.3</v>
      </c>
      <c r="E511" s="33">
        <v>3.15</v>
      </c>
      <c r="F511" s="35">
        <v>0.77</v>
      </c>
      <c r="G511" s="35">
        <v>1.33</v>
      </c>
      <c r="H511" s="35">
        <v>5.8</v>
      </c>
      <c r="I511" s="75">
        <v>141040.76</v>
      </c>
      <c r="J511" s="41">
        <f t="shared" si="588"/>
        <v>20741.974000000002</v>
      </c>
      <c r="K511" s="41">
        <f t="shared" si="581"/>
        <v>58290.790000000008</v>
      </c>
      <c r="L511" s="41">
        <f t="shared" si="582"/>
        <v>17826.794999999998</v>
      </c>
      <c r="M511" s="41">
        <f t="shared" si="583"/>
        <v>4357.6610000000001</v>
      </c>
      <c r="N511" s="108">
        <v>7526.82</v>
      </c>
      <c r="O511" s="41">
        <v>32296.720000000001</v>
      </c>
      <c r="P511" s="144">
        <f t="shared" si="524"/>
        <v>1.0667543198150662</v>
      </c>
      <c r="Q511" s="40">
        <f t="shared" si="511"/>
        <v>141040.76</v>
      </c>
      <c r="R511" s="51">
        <v>150455.84</v>
      </c>
      <c r="S511" s="41">
        <f t="shared" si="584"/>
        <v>22364.723691319858</v>
      </c>
      <c r="T511" s="41">
        <f t="shared" si="585"/>
        <v>62181.952037932868</v>
      </c>
      <c r="U511" s="41">
        <f t="shared" si="586"/>
        <v>19016.810574707622</v>
      </c>
      <c r="V511" s="41">
        <f t="shared" si="572"/>
        <v>4648.5536960396412</v>
      </c>
      <c r="W511" s="51">
        <v>7985.05</v>
      </c>
      <c r="X511" s="51">
        <v>34258.75</v>
      </c>
      <c r="Y511" s="41"/>
      <c r="Z511" s="40">
        <f t="shared" si="587"/>
        <v>150455.83999999997</v>
      </c>
      <c r="AA511" s="54">
        <f t="shared" si="573"/>
        <v>22655.616387359471</v>
      </c>
      <c r="AB511" s="54">
        <f t="shared" si="574"/>
        <v>62181.952037932868</v>
      </c>
      <c r="AC511" s="54">
        <f t="shared" si="575"/>
        <v>19016.810574707622</v>
      </c>
      <c r="AD511" s="54">
        <f t="shared" si="576"/>
        <v>4357.6610000000001</v>
      </c>
      <c r="AE511" s="54">
        <f t="shared" si="577"/>
        <v>7985.05</v>
      </c>
      <c r="AF511" s="54">
        <f t="shared" si="578"/>
        <v>34258.75</v>
      </c>
      <c r="AG511" s="54"/>
      <c r="AH511" s="42">
        <f t="shared" si="579"/>
        <v>150455.83999999997</v>
      </c>
      <c r="AI511" s="56">
        <f t="shared" si="580"/>
        <v>-9415.0799999999581</v>
      </c>
    </row>
    <row r="512" spans="1:35" x14ac:dyDescent="0.25">
      <c r="A512" s="31">
        <v>42</v>
      </c>
      <c r="B512" s="38">
        <v>4035.7</v>
      </c>
      <c r="C512" s="33">
        <v>2.65</v>
      </c>
      <c r="D512" s="33">
        <v>10.33</v>
      </c>
      <c r="E512" s="33">
        <v>3.65</v>
      </c>
      <c r="F512" s="35">
        <v>0.77</v>
      </c>
      <c r="G512" s="35">
        <v>1.33</v>
      </c>
      <c r="H512" s="35">
        <v>5.8</v>
      </c>
      <c r="I512" s="75">
        <v>105090</v>
      </c>
      <c r="J512" s="41">
        <f t="shared" si="588"/>
        <v>16788.785</v>
      </c>
      <c r="K512" s="41">
        <f t="shared" si="581"/>
        <v>41688.780999999995</v>
      </c>
      <c r="L512" s="41">
        <f t="shared" si="582"/>
        <v>14730.304999999998</v>
      </c>
      <c r="M512" s="41">
        <f t="shared" si="583"/>
        <v>3107.489</v>
      </c>
      <c r="N512" s="108">
        <v>5367.58</v>
      </c>
      <c r="O512" s="41">
        <v>23407.06</v>
      </c>
      <c r="P512" s="144">
        <f t="shared" si="524"/>
        <v>1.0176007231896469</v>
      </c>
      <c r="Q512" s="40">
        <f t="shared" si="511"/>
        <v>105090</v>
      </c>
      <c r="R512" s="51">
        <v>106939.66</v>
      </c>
      <c r="S512" s="41">
        <f t="shared" si="584"/>
        <v>17294.104230997258</v>
      </c>
      <c r="T512" s="41">
        <f t="shared" si="585"/>
        <v>42422.533694494807</v>
      </c>
      <c r="U512" s="41">
        <f t="shared" si="586"/>
        <v>14989.569020804071</v>
      </c>
      <c r="V512" s="41">
        <f t="shared" si="572"/>
        <v>3162.1830537038727</v>
      </c>
      <c r="W512" s="51">
        <v>5473.22</v>
      </c>
      <c r="X512" s="51">
        <v>23598.05</v>
      </c>
      <c r="Y512" s="41"/>
      <c r="Z512" s="40">
        <f t="shared" si="587"/>
        <v>106939.66000000002</v>
      </c>
      <c r="AA512" s="54">
        <f t="shared" si="573"/>
        <v>17348.798284701137</v>
      </c>
      <c r="AB512" s="54">
        <f t="shared" si="574"/>
        <v>42422.533694494807</v>
      </c>
      <c r="AC512" s="54">
        <f t="shared" si="575"/>
        <v>14989.569020804071</v>
      </c>
      <c r="AD512" s="54">
        <f t="shared" si="576"/>
        <v>3107.489</v>
      </c>
      <c r="AE512" s="54">
        <f t="shared" si="577"/>
        <v>5473.22</v>
      </c>
      <c r="AF512" s="54">
        <f t="shared" si="578"/>
        <v>23598.05</v>
      </c>
      <c r="AG512" s="54"/>
      <c r="AH512" s="42">
        <f t="shared" si="579"/>
        <v>106939.66000000002</v>
      </c>
      <c r="AI512" s="56">
        <f t="shared" si="580"/>
        <v>-1849.660000000018</v>
      </c>
    </row>
    <row r="513" spans="1:35" x14ac:dyDescent="0.25">
      <c r="A513" s="31">
        <v>43</v>
      </c>
      <c r="B513" s="38">
        <v>4116.7</v>
      </c>
      <c r="C513" s="33">
        <v>2.93</v>
      </c>
      <c r="D513" s="33">
        <v>10.78</v>
      </c>
      <c r="E513" s="33">
        <v>3.79</v>
      </c>
      <c r="F513" s="35">
        <v>0.77</v>
      </c>
      <c r="G513" s="35">
        <v>1.33</v>
      </c>
      <c r="H513" s="35">
        <v>5.8</v>
      </c>
      <c r="I513" s="75">
        <v>111578.93</v>
      </c>
      <c r="J513" s="41">
        <f t="shared" si="588"/>
        <v>19091.681999999997</v>
      </c>
      <c r="K513" s="41">
        <f t="shared" si="581"/>
        <v>44378.025999999998</v>
      </c>
      <c r="L513" s="41">
        <f t="shared" si="582"/>
        <v>15602.293</v>
      </c>
      <c r="M513" s="41">
        <f t="shared" si="583"/>
        <v>3169.8589999999999</v>
      </c>
      <c r="N513" s="108">
        <v>5475.23</v>
      </c>
      <c r="O513" s="41">
        <v>23861.84</v>
      </c>
      <c r="P513" s="144">
        <f t="shared" si="524"/>
        <v>0.81242713117969501</v>
      </c>
      <c r="Q513" s="40">
        <f t="shared" si="511"/>
        <v>111578.93</v>
      </c>
      <c r="R513" s="51">
        <v>90649.75</v>
      </c>
      <c r="S513" s="41">
        <f t="shared" si="584"/>
        <v>15762.322053972908</v>
      </c>
      <c r="T513" s="41">
        <f t="shared" si="585"/>
        <v>36053.912350597915</v>
      </c>
      <c r="U513" s="41">
        <f t="shared" si="586"/>
        <v>12675.726141815037</v>
      </c>
      <c r="V513" s="41">
        <f t="shared" si="572"/>
        <v>2575.2794536141369</v>
      </c>
      <c r="W513" s="51">
        <v>4441.51</v>
      </c>
      <c r="X513" s="51">
        <v>19141</v>
      </c>
      <c r="Y513" s="41"/>
      <c r="Z513" s="40">
        <f t="shared" si="587"/>
        <v>90649.749999999985</v>
      </c>
      <c r="AA513" s="54">
        <f t="shared" si="573"/>
        <v>15167.742507587041</v>
      </c>
      <c r="AB513" s="54">
        <f t="shared" si="574"/>
        <v>36053.912350597915</v>
      </c>
      <c r="AC513" s="54">
        <f t="shared" si="575"/>
        <v>12675.726141815037</v>
      </c>
      <c r="AD513" s="54">
        <f t="shared" si="576"/>
        <v>3169.8589999999999</v>
      </c>
      <c r="AE513" s="54">
        <f t="shared" si="577"/>
        <v>4441.51</v>
      </c>
      <c r="AF513" s="54">
        <f t="shared" si="578"/>
        <v>19141</v>
      </c>
      <c r="AG513" s="54"/>
      <c r="AH513" s="42">
        <f t="shared" si="579"/>
        <v>90649.749999999985</v>
      </c>
      <c r="AI513" s="56">
        <f t="shared" si="580"/>
        <v>20929.180000000008</v>
      </c>
    </row>
    <row r="514" spans="1:35" x14ac:dyDescent="0.25">
      <c r="A514" s="31">
        <v>44</v>
      </c>
      <c r="B514" s="38">
        <v>4127.7</v>
      </c>
      <c r="C514" s="33">
        <v>2.9</v>
      </c>
      <c r="D514" s="33">
        <v>10.36</v>
      </c>
      <c r="E514" s="33">
        <v>3.73</v>
      </c>
      <c r="F514" s="35">
        <v>0.77</v>
      </c>
      <c r="G514" s="35">
        <v>1.33</v>
      </c>
      <c r="H514" s="35">
        <v>5.8</v>
      </c>
      <c r="I514" s="75">
        <v>108726.7</v>
      </c>
      <c r="J514" s="41">
        <f t="shared" si="588"/>
        <v>17976.928000000007</v>
      </c>
      <c r="K514" s="41">
        <f t="shared" si="581"/>
        <v>42762.971999999994</v>
      </c>
      <c r="L514" s="41">
        <f t="shared" si="582"/>
        <v>15396.321</v>
      </c>
      <c r="M514" s="41">
        <f t="shared" si="583"/>
        <v>3178.3289999999997</v>
      </c>
      <c r="N514" s="108">
        <v>5489.9</v>
      </c>
      <c r="O514" s="41">
        <v>23922.25</v>
      </c>
      <c r="P514" s="144">
        <f t="shared" si="524"/>
        <v>0.95034973010309343</v>
      </c>
      <c r="Q514" s="40">
        <f t="shared" si="511"/>
        <v>108726.7</v>
      </c>
      <c r="R514" s="51">
        <v>103328.39</v>
      </c>
      <c r="S514" s="41">
        <f t="shared" si="584"/>
        <v>17225.627487134443</v>
      </c>
      <c r="T514" s="41">
        <f t="shared" si="585"/>
        <v>40639.778898606135</v>
      </c>
      <c r="U514" s="41">
        <f t="shared" si="586"/>
        <v>14631.889506930589</v>
      </c>
      <c r="V514" s="41">
        <f t="shared" si="572"/>
        <v>3020.5241073288344</v>
      </c>
      <c r="W514" s="51">
        <v>5301.24</v>
      </c>
      <c r="X514" s="51">
        <v>22509.33</v>
      </c>
      <c r="Y514" s="41"/>
      <c r="Z514" s="40">
        <f t="shared" si="587"/>
        <v>103328.39000000001</v>
      </c>
      <c r="AA514" s="54">
        <f t="shared" si="573"/>
        <v>17067.822594463287</v>
      </c>
      <c r="AB514" s="54">
        <f t="shared" si="574"/>
        <v>40639.778898606135</v>
      </c>
      <c r="AC514" s="54">
        <f t="shared" si="575"/>
        <v>14631.889506930589</v>
      </c>
      <c r="AD514" s="54">
        <f t="shared" si="576"/>
        <v>3178.3289999999997</v>
      </c>
      <c r="AE514" s="54">
        <f t="shared" si="577"/>
        <v>5301.24</v>
      </c>
      <c r="AF514" s="54">
        <f t="shared" si="578"/>
        <v>22509.33</v>
      </c>
      <c r="AG514" s="54"/>
      <c r="AH514" s="42">
        <f t="shared" si="579"/>
        <v>103328.39000000001</v>
      </c>
      <c r="AI514" s="56">
        <f t="shared" si="580"/>
        <v>5398.3099999999831</v>
      </c>
    </row>
    <row r="515" spans="1:35" x14ac:dyDescent="0.25">
      <c r="A515" s="31">
        <v>65</v>
      </c>
      <c r="B515" s="75">
        <v>10693</v>
      </c>
      <c r="C515" s="33">
        <v>2.4</v>
      </c>
      <c r="D515" s="33">
        <v>10.06</v>
      </c>
      <c r="E515" s="33">
        <v>4.32</v>
      </c>
      <c r="F515" s="35">
        <v>0.77</v>
      </c>
      <c r="G515" s="35">
        <v>1.33</v>
      </c>
      <c r="H515" s="35"/>
      <c r="I515" s="75">
        <v>211509.06</v>
      </c>
      <c r="J515" s="41">
        <f t="shared" si="588"/>
        <v>35288.259999999995</v>
      </c>
      <c r="K515" s="41">
        <f t="shared" si="581"/>
        <v>107571.58</v>
      </c>
      <c r="L515" s="41">
        <f t="shared" si="582"/>
        <v>46193.760000000002</v>
      </c>
      <c r="M515" s="41">
        <f t="shared" si="583"/>
        <v>8233.61</v>
      </c>
      <c r="N515" s="108">
        <v>14221.85</v>
      </c>
      <c r="O515" s="41"/>
      <c r="P515" s="144">
        <f t="shared" si="524"/>
        <v>0.96361820150872035</v>
      </c>
      <c r="Q515" s="40">
        <f t="shared" si="511"/>
        <v>211509.06</v>
      </c>
      <c r="R515" s="51">
        <v>203813.98</v>
      </c>
      <c r="S515" s="41">
        <f t="shared" si="584"/>
        <v>33949.043154698898</v>
      </c>
      <c r="T515" s="41">
        <f t="shared" si="585"/>
        <v>103657.93245305143</v>
      </c>
      <c r="U515" s="41">
        <f t="shared" si="586"/>
        <v>44513.147932125466</v>
      </c>
      <c r="V515" s="41">
        <f t="shared" si="572"/>
        <v>7934.0564601242158</v>
      </c>
      <c r="W515" s="51">
        <v>13759.8</v>
      </c>
      <c r="X515" s="51"/>
      <c r="Y515" s="41"/>
      <c r="Z515" s="40">
        <f t="shared" si="587"/>
        <v>203813.97999999998</v>
      </c>
      <c r="AA515" s="54">
        <f t="shared" si="573"/>
        <v>33649.48961482312</v>
      </c>
      <c r="AB515" s="54">
        <f t="shared" si="574"/>
        <v>103657.93245305143</v>
      </c>
      <c r="AC515" s="54">
        <f t="shared" si="575"/>
        <v>44513.147932125466</v>
      </c>
      <c r="AD515" s="54">
        <f t="shared" si="576"/>
        <v>8233.61</v>
      </c>
      <c r="AE515" s="54">
        <f t="shared" si="577"/>
        <v>13759.8</v>
      </c>
      <c r="AF515" s="54">
        <f t="shared" si="578"/>
        <v>0</v>
      </c>
      <c r="AG515" s="54"/>
      <c r="AH515" s="42">
        <f t="shared" si="579"/>
        <v>203813.97999999998</v>
      </c>
      <c r="AI515" s="56">
        <f t="shared" si="580"/>
        <v>7695.0800000000163</v>
      </c>
    </row>
    <row r="516" spans="1:35" x14ac:dyDescent="0.25">
      <c r="A516" s="31">
        <v>66</v>
      </c>
      <c r="B516" s="75">
        <v>3540.7</v>
      </c>
      <c r="C516" s="33">
        <v>2.86</v>
      </c>
      <c r="D516" s="33">
        <v>12.69</v>
      </c>
      <c r="E516" s="33">
        <v>12.16</v>
      </c>
      <c r="F516" s="35">
        <v>0.77</v>
      </c>
      <c r="G516" s="35">
        <v>1.33</v>
      </c>
      <c r="H516" s="35"/>
      <c r="I516" s="75">
        <v>110257.83</v>
      </c>
      <c r="J516" s="41">
        <f t="shared" si="588"/>
        <v>14835.816000000013</v>
      </c>
      <c r="K516" s="41">
        <f t="shared" si="581"/>
        <v>44931.482999999993</v>
      </c>
      <c r="L516" s="41">
        <f t="shared" si="582"/>
        <v>43054.911999999997</v>
      </c>
      <c r="M516" s="41">
        <f t="shared" si="583"/>
        <v>2726.3389999999999</v>
      </c>
      <c r="N516" s="108">
        <v>4709.28</v>
      </c>
      <c r="O516" s="41"/>
      <c r="P516" s="144">
        <f t="shared" si="524"/>
        <v>1.0662402842501071</v>
      </c>
      <c r="Q516" s="40">
        <f t="shared" si="511"/>
        <v>110257.83</v>
      </c>
      <c r="R516" s="51">
        <v>117561.34</v>
      </c>
      <c r="S516" s="41">
        <f t="shared" si="584"/>
        <v>15763.388714735658</v>
      </c>
      <c r="T516" s="41">
        <f t="shared" si="585"/>
        <v>47907.75720569885</v>
      </c>
      <c r="U516" s="41">
        <f t="shared" si="586"/>
        <v>45906.881609243341</v>
      </c>
      <c r="V516" s="41">
        <f t="shared" si="572"/>
        <v>2906.9324703221528</v>
      </c>
      <c r="W516" s="51">
        <v>5076.38</v>
      </c>
      <c r="X516" s="51"/>
      <c r="Y516" s="41"/>
      <c r="Z516" s="40">
        <f t="shared" si="587"/>
        <v>117561.34</v>
      </c>
      <c r="AA516" s="54">
        <f t="shared" si="573"/>
        <v>15943.982185057794</v>
      </c>
      <c r="AB516" s="54">
        <f t="shared" si="574"/>
        <v>47907.75720569885</v>
      </c>
      <c r="AC516" s="54">
        <f t="shared" si="575"/>
        <v>45906.881609243341</v>
      </c>
      <c r="AD516" s="54">
        <f t="shared" si="576"/>
        <v>2726.3389999999999</v>
      </c>
      <c r="AE516" s="54">
        <f t="shared" si="577"/>
        <v>5076.38</v>
      </c>
      <c r="AF516" s="54">
        <f t="shared" si="578"/>
        <v>0</v>
      </c>
      <c r="AG516" s="54"/>
      <c r="AH516" s="42">
        <f t="shared" si="579"/>
        <v>117561.34</v>
      </c>
      <c r="AI516" s="56">
        <f t="shared" si="580"/>
        <v>-7303.5099999999948</v>
      </c>
    </row>
    <row r="517" spans="1:35" x14ac:dyDescent="0.25">
      <c r="A517" s="31" t="s">
        <v>58</v>
      </c>
      <c r="B517" s="75">
        <v>3538.5</v>
      </c>
      <c r="C517" s="33">
        <v>2.86</v>
      </c>
      <c r="D517" s="33">
        <v>12.59</v>
      </c>
      <c r="E517" s="33">
        <v>12.18</v>
      </c>
      <c r="F517" s="35">
        <v>0.77</v>
      </c>
      <c r="G517" s="35">
        <v>1.33</v>
      </c>
      <c r="H517" s="35"/>
      <c r="I517" s="75">
        <v>109799.97</v>
      </c>
      <c r="J517" s="41">
        <f>I517-K517-L517-M517-N517</f>
        <v>14720.390000000003</v>
      </c>
      <c r="K517" s="41">
        <f t="shared" si="581"/>
        <v>44549.714999999997</v>
      </c>
      <c r="L517" s="41">
        <f t="shared" si="582"/>
        <v>43098.93</v>
      </c>
      <c r="M517" s="41">
        <f t="shared" si="583"/>
        <v>2724.645</v>
      </c>
      <c r="N517" s="108">
        <v>4706.29</v>
      </c>
      <c r="O517" s="41"/>
      <c r="P517" s="144">
        <f t="shared" si="524"/>
        <v>0.9569093689187711</v>
      </c>
      <c r="Q517" s="40">
        <f t="shared" si="511"/>
        <v>109799.97</v>
      </c>
      <c r="R517" s="51">
        <v>105068.62</v>
      </c>
      <c r="S517" s="41">
        <f t="shared" si="584"/>
        <v>14022.532098986911</v>
      </c>
      <c r="T517" s="41">
        <f t="shared" si="585"/>
        <v>42630.039666161108</v>
      </c>
      <c r="U517" s="41">
        <f t="shared" si="586"/>
        <v>41241.769907374292</v>
      </c>
      <c r="V517" s="41">
        <f t="shared" si="572"/>
        <v>2607.2383274776848</v>
      </c>
      <c r="W517" s="51">
        <v>4567.04</v>
      </c>
      <c r="X517" s="51"/>
      <c r="Y517" s="41"/>
      <c r="Z517" s="40">
        <f t="shared" si="587"/>
        <v>105068.61999999998</v>
      </c>
      <c r="AA517" s="54">
        <f t="shared" si="573"/>
        <v>13905.125426464583</v>
      </c>
      <c r="AB517" s="54">
        <f t="shared" si="574"/>
        <v>42630.039666161108</v>
      </c>
      <c r="AC517" s="54">
        <f t="shared" si="575"/>
        <v>41241.769907374292</v>
      </c>
      <c r="AD517" s="54">
        <f t="shared" si="576"/>
        <v>2724.645</v>
      </c>
      <c r="AE517" s="54">
        <f t="shared" si="577"/>
        <v>4567.04</v>
      </c>
      <c r="AF517" s="54">
        <f t="shared" si="578"/>
        <v>0</v>
      </c>
      <c r="AG517" s="54"/>
      <c r="AH517" s="42">
        <f t="shared" si="579"/>
        <v>105068.61999999998</v>
      </c>
      <c r="AI517" s="56">
        <f t="shared" si="580"/>
        <v>4731.3500000000204</v>
      </c>
    </row>
    <row r="518" spans="1:35" x14ac:dyDescent="0.25">
      <c r="A518" s="31">
        <v>67</v>
      </c>
      <c r="B518" s="75">
        <v>13915.3</v>
      </c>
      <c r="C518" s="33">
        <v>2.58</v>
      </c>
      <c r="D518" s="33">
        <v>10.75</v>
      </c>
      <c r="E518" s="33">
        <v>2.12</v>
      </c>
      <c r="F518" s="35">
        <v>0.77</v>
      </c>
      <c r="G518" s="35">
        <v>1.33</v>
      </c>
      <c r="H518" s="35"/>
      <c r="I518" s="75">
        <v>259381.61</v>
      </c>
      <c r="J518" s="41">
        <f>I518-K518-L518-M518-N518</f>
        <v>51069.347999999976</v>
      </c>
      <c r="K518" s="41">
        <f t="shared" si="581"/>
        <v>149589.47500000001</v>
      </c>
      <c r="L518" s="41">
        <f t="shared" si="582"/>
        <v>29500.436000000002</v>
      </c>
      <c r="M518" s="41">
        <f t="shared" si="583"/>
        <v>10714.780999999999</v>
      </c>
      <c r="N518" s="108">
        <v>18507.57</v>
      </c>
      <c r="O518" s="41"/>
      <c r="P518" s="144">
        <f t="shared" si="524"/>
        <v>1.1396850378097354</v>
      </c>
      <c r="Q518" s="40">
        <f t="shared" si="511"/>
        <v>259381.61</v>
      </c>
      <c r="R518" s="51">
        <v>295613.34000000003</v>
      </c>
      <c r="S518" s="41">
        <f t="shared" si="584"/>
        <v>58293.722421514831</v>
      </c>
      <c r="T518" s="41">
        <f t="shared" si="585"/>
        <v>170484.88647131348</v>
      </c>
      <c r="U518" s="41">
        <f t="shared" si="586"/>
        <v>33621.205518063682</v>
      </c>
      <c r="V518" s="41">
        <f t="shared" si="572"/>
        <v>12211.475589108033</v>
      </c>
      <c r="W518" s="51">
        <v>21002.05</v>
      </c>
      <c r="X518" s="51"/>
      <c r="Y518" s="41"/>
      <c r="Z518" s="40">
        <f t="shared" si="587"/>
        <v>295613.33999999997</v>
      </c>
      <c r="AA518" s="54">
        <f t="shared" si="573"/>
        <v>59790.417010622798</v>
      </c>
      <c r="AB518" s="54">
        <f t="shared" si="574"/>
        <v>170484.88647131348</v>
      </c>
      <c r="AC518" s="54">
        <f t="shared" si="575"/>
        <v>33621.205518063682</v>
      </c>
      <c r="AD518" s="54">
        <f t="shared" si="576"/>
        <v>10714.780999999999</v>
      </c>
      <c r="AE518" s="54">
        <f t="shared" si="577"/>
        <v>21002.05</v>
      </c>
      <c r="AF518" s="54">
        <f t="shared" si="578"/>
        <v>0</v>
      </c>
      <c r="AG518" s="54"/>
      <c r="AH518" s="42">
        <f t="shared" si="579"/>
        <v>295613.33999999997</v>
      </c>
      <c r="AI518" s="56">
        <f t="shared" si="580"/>
        <v>-36231.729999999981</v>
      </c>
    </row>
    <row r="519" spans="1:35" x14ac:dyDescent="0.25">
      <c r="A519" s="32" t="s">
        <v>37</v>
      </c>
      <c r="B519" s="53">
        <f>SUM(B507:B518)</f>
        <v>65092.3</v>
      </c>
      <c r="C519" s="33"/>
      <c r="D519" s="34"/>
      <c r="E519" s="34"/>
      <c r="F519" s="35"/>
      <c r="G519" s="35"/>
      <c r="H519" s="35"/>
      <c r="I519" s="182">
        <f t="shared" ref="I519:O519" si="589">SUM(I507:I518)</f>
        <v>1570083.9700000002</v>
      </c>
      <c r="J519" s="43">
        <f t="shared" si="589"/>
        <v>254432.30800000002</v>
      </c>
      <c r="K519" s="43">
        <f t="shared" si="589"/>
        <v>708538.59299999999</v>
      </c>
      <c r="L519" s="43">
        <f t="shared" si="589"/>
        <v>312469.658</v>
      </c>
      <c r="M519" s="43">
        <f t="shared" si="589"/>
        <v>50121.070999999996</v>
      </c>
      <c r="N519" s="43">
        <f t="shared" si="589"/>
        <v>86604.66</v>
      </c>
      <c r="O519" s="43">
        <f t="shared" si="589"/>
        <v>157917.68</v>
      </c>
      <c r="P519" s="144">
        <f t="shared" si="524"/>
        <v>0.98184827019156184</v>
      </c>
      <c r="Q519" s="40">
        <f t="shared" si="511"/>
        <v>1570083.9700000002</v>
      </c>
      <c r="R519" s="43">
        <f t="shared" ref="R519:X519" si="590">SUM(R507:R518)</f>
        <v>1541584.2300000002</v>
      </c>
      <c r="S519" s="43">
        <f t="shared" si="590"/>
        <v>252159.65047028585</v>
      </c>
      <c r="T519" s="43">
        <f t="shared" si="590"/>
        <v>701732.55799725861</v>
      </c>
      <c r="U519" s="43">
        <f t="shared" si="590"/>
        <v>303322.60723687784</v>
      </c>
      <c r="V519" s="43">
        <f t="shared" si="590"/>
        <v>49684.064295577904</v>
      </c>
      <c r="W519" s="43">
        <f t="shared" si="590"/>
        <v>85585.97</v>
      </c>
      <c r="X519" s="43">
        <f t="shared" si="590"/>
        <v>149099.38</v>
      </c>
      <c r="Y519" s="41"/>
      <c r="Z519" s="40">
        <f t="shared" ref="Z519:AF519" si="591">SUM(Z507:Z518)</f>
        <v>1541584.23</v>
      </c>
      <c r="AA519" s="55">
        <f t="shared" si="591"/>
        <v>251722.64376586367</v>
      </c>
      <c r="AB519" s="55">
        <f t="shared" si="591"/>
        <v>701732.55799725861</v>
      </c>
      <c r="AC519" s="55">
        <f t="shared" si="591"/>
        <v>303322.60723687784</v>
      </c>
      <c r="AD519" s="55">
        <f t="shared" si="591"/>
        <v>50121.070999999996</v>
      </c>
      <c r="AE519" s="55">
        <f t="shared" si="591"/>
        <v>85585.97</v>
      </c>
      <c r="AF519" s="55">
        <f t="shared" si="591"/>
        <v>149099.38</v>
      </c>
      <c r="AG519" s="54"/>
      <c r="AH519" s="42">
        <f>SUM(AH507:AH518)</f>
        <v>1541584.23</v>
      </c>
      <c r="AI519" s="56">
        <f>SUM(AI507:AI518)</f>
        <v>28499.740000000049</v>
      </c>
    </row>
    <row r="520" spans="1:35" x14ac:dyDescent="0.25">
      <c r="A520" t="s">
        <v>60</v>
      </c>
      <c r="I520" s="183"/>
      <c r="P520" s="144"/>
      <c r="Q520" s="40">
        <f t="shared" si="511"/>
        <v>0</v>
      </c>
    </row>
    <row r="521" spans="1:35" x14ac:dyDescent="0.25">
      <c r="A521" s="31">
        <v>1</v>
      </c>
      <c r="B521" s="38">
        <v>3396.5</v>
      </c>
      <c r="C521" s="33">
        <v>2.73</v>
      </c>
      <c r="D521" s="33">
        <v>12.71</v>
      </c>
      <c r="E521" s="33">
        <v>9.32</v>
      </c>
      <c r="F521" s="35">
        <v>0.77</v>
      </c>
      <c r="G521" s="35">
        <v>1.33</v>
      </c>
      <c r="H521" s="35"/>
      <c r="I521" s="75">
        <v>95155.98</v>
      </c>
      <c r="J521" s="41">
        <f>I521-K521-L521-M521-N521</f>
        <v>13197.459999999995</v>
      </c>
      <c r="K521" s="41">
        <f>B521*D521</f>
        <v>43169.514999999999</v>
      </c>
      <c r="L521" s="41">
        <f>E521*B521</f>
        <v>31655.38</v>
      </c>
      <c r="M521" s="41">
        <f>F521*B521</f>
        <v>2615.3049999999998</v>
      </c>
      <c r="N521" s="108">
        <v>4518.32</v>
      </c>
      <c r="O521" s="41"/>
      <c r="P521" s="144">
        <f t="shared" si="524"/>
        <v>0.6008575603971501</v>
      </c>
      <c r="Q521" s="40">
        <f t="shared" si="511"/>
        <v>95155.98</v>
      </c>
      <c r="R521" s="51">
        <v>57175.19</v>
      </c>
      <c r="S521" s="41">
        <f>R521-T521-U521-V521-W521-X521</f>
        <v>7941.1003513326195</v>
      </c>
      <c r="T521" s="41">
        <f>P521*K521</f>
        <v>25938.729466428176</v>
      </c>
      <c r="U521" s="41">
        <f>L521*P521</f>
        <v>19020.374400244738</v>
      </c>
      <c r="V521" s="41">
        <f>P521*M521</f>
        <v>1571.4257819944685</v>
      </c>
      <c r="W521" s="51">
        <v>2703.56</v>
      </c>
      <c r="X521" s="51"/>
      <c r="Y521" s="41"/>
      <c r="Z521" s="40">
        <f>SUM(S521:Y521)</f>
        <v>57175.189999999995</v>
      </c>
      <c r="AA521" s="54">
        <f>Z521-AF521-AE521-AD521-AC521-AB521</f>
        <v>6897.2211333270861</v>
      </c>
      <c r="AB521" s="54">
        <f t="shared" ref="AB521:AF523" si="592">T521</f>
        <v>25938.729466428176</v>
      </c>
      <c r="AC521" s="54">
        <f t="shared" si="592"/>
        <v>19020.374400244738</v>
      </c>
      <c r="AD521" s="54">
        <f>M521</f>
        <v>2615.3049999999998</v>
      </c>
      <c r="AE521" s="54">
        <f t="shared" si="592"/>
        <v>2703.56</v>
      </c>
      <c r="AF521" s="54">
        <f t="shared" si="592"/>
        <v>0</v>
      </c>
      <c r="AG521" s="54"/>
      <c r="AH521" s="42">
        <f>SUM(AA521:AG521)</f>
        <v>57175.189999999995</v>
      </c>
      <c r="AI521" s="56">
        <f>I521-Z521</f>
        <v>37980.79</v>
      </c>
    </row>
    <row r="522" spans="1:35" x14ac:dyDescent="0.25">
      <c r="A522" s="31">
        <v>2</v>
      </c>
      <c r="B522" s="38">
        <v>3241.2</v>
      </c>
      <c r="C522" s="33">
        <v>2.78</v>
      </c>
      <c r="D522" s="33">
        <v>12.94</v>
      </c>
      <c r="E522" s="33">
        <v>10.11</v>
      </c>
      <c r="F522" s="35">
        <v>0.77</v>
      </c>
      <c r="G522" s="35">
        <v>1.33</v>
      </c>
      <c r="H522" s="35"/>
      <c r="I522" s="75">
        <v>94837.86</v>
      </c>
      <c r="J522" s="41">
        <f>I522-K522-L522-M522-N522</f>
        <v>13321.556000000006</v>
      </c>
      <c r="K522" s="41">
        <f>B522*D522</f>
        <v>41941.127999999997</v>
      </c>
      <c r="L522" s="41">
        <f>E522*B522</f>
        <v>32768.531999999999</v>
      </c>
      <c r="M522" s="41">
        <f>F522*B522</f>
        <v>2495.7239999999997</v>
      </c>
      <c r="N522" s="108">
        <v>4310.92</v>
      </c>
      <c r="O522" s="41"/>
      <c r="P522" s="144">
        <f t="shared" si="524"/>
        <v>0.7122867386505769</v>
      </c>
      <c r="Q522" s="40">
        <f t="shared" si="511"/>
        <v>94837.86</v>
      </c>
      <c r="R522" s="51">
        <v>67551.75</v>
      </c>
      <c r="S522" s="41">
        <f>R522-T522-U522-V522-W522-X522</f>
        <v>9378.3088243745697</v>
      </c>
      <c r="T522" s="41">
        <f>P522*K522</f>
        <v>29874.109278446391</v>
      </c>
      <c r="U522" s="41">
        <f>L522*P522</f>
        <v>23340.590788647067</v>
      </c>
      <c r="V522" s="41">
        <f>P522*M522</f>
        <v>1777.6711085319721</v>
      </c>
      <c r="W522" s="51">
        <v>3181.07</v>
      </c>
      <c r="X522" s="51"/>
      <c r="Y522" s="41"/>
      <c r="Z522" s="40">
        <f>SUM(S522:Y522)</f>
        <v>67551.75</v>
      </c>
      <c r="AA522" s="54">
        <f>Z522-AF522-AE522-AD522-AC522-AB522</f>
        <v>8660.2559329065407</v>
      </c>
      <c r="AB522" s="54">
        <f t="shared" si="592"/>
        <v>29874.109278446391</v>
      </c>
      <c r="AC522" s="54">
        <f t="shared" si="592"/>
        <v>23340.590788647067</v>
      </c>
      <c r="AD522" s="54">
        <f>M522</f>
        <v>2495.7239999999997</v>
      </c>
      <c r="AE522" s="54">
        <f t="shared" si="592"/>
        <v>3181.07</v>
      </c>
      <c r="AF522" s="54">
        <f t="shared" si="592"/>
        <v>0</v>
      </c>
      <c r="AG522" s="54"/>
      <c r="AH522" s="42">
        <f>SUM(AA522:AG522)</f>
        <v>67551.75</v>
      </c>
      <c r="AI522" s="56">
        <f>I522-Z522</f>
        <v>27286.11</v>
      </c>
    </row>
    <row r="523" spans="1:35" x14ac:dyDescent="0.25">
      <c r="A523" s="31">
        <v>3</v>
      </c>
      <c r="B523" s="38">
        <v>3409.9</v>
      </c>
      <c r="C523" s="33">
        <v>2.75</v>
      </c>
      <c r="D523" s="33">
        <v>12.94</v>
      </c>
      <c r="E523" s="33">
        <v>9.35</v>
      </c>
      <c r="F523" s="35">
        <v>0.77</v>
      </c>
      <c r="G523" s="35">
        <v>1.33</v>
      </c>
      <c r="H523" s="35"/>
      <c r="I523" s="75">
        <v>96909.74</v>
      </c>
      <c r="J523" s="41">
        <f>I523-K523-L523-M523-N523</f>
        <v>13742.266000000007</v>
      </c>
      <c r="K523" s="41">
        <f>B523*D523</f>
        <v>44124.106</v>
      </c>
      <c r="L523" s="41">
        <f>E523*B523</f>
        <v>31882.564999999999</v>
      </c>
      <c r="M523" s="41">
        <f>F523*B523</f>
        <v>2625.623</v>
      </c>
      <c r="N523" s="108">
        <v>4535.18</v>
      </c>
      <c r="O523" s="41"/>
      <c r="P523" s="144">
        <f t="shared" si="524"/>
        <v>0.93487011728645641</v>
      </c>
      <c r="Q523" s="40">
        <f t="shared" si="511"/>
        <v>96909.74</v>
      </c>
      <c r="R523" s="51">
        <v>90598.02</v>
      </c>
      <c r="S523" s="41">
        <f>R523-T523-U523-V523-W523-X523</f>
        <v>12828.618085716882</v>
      </c>
      <c r="T523" s="41">
        <f>P523*K523</f>
        <v>41250.308151380035</v>
      </c>
      <c r="U523" s="41">
        <f>L523*P523</f>
        <v>29806.057280943071</v>
      </c>
      <c r="V523" s="41">
        <f>P523*M523</f>
        <v>2454.6164819600176</v>
      </c>
      <c r="W523" s="51">
        <v>4258.42</v>
      </c>
      <c r="X523" s="51"/>
      <c r="Y523" s="41"/>
      <c r="Z523" s="40">
        <f>SUM(S523:Y523)</f>
        <v>90598.02</v>
      </c>
      <c r="AA523" s="54">
        <f>Z523-AF523-AE523-AD523-AC523-AB523</f>
        <v>12657.61156767689</v>
      </c>
      <c r="AB523" s="54">
        <f t="shared" si="592"/>
        <v>41250.308151380035</v>
      </c>
      <c r="AC523" s="54">
        <f t="shared" si="592"/>
        <v>29806.057280943071</v>
      </c>
      <c r="AD523" s="54">
        <f>M523</f>
        <v>2625.623</v>
      </c>
      <c r="AE523" s="54">
        <f t="shared" si="592"/>
        <v>4258.42</v>
      </c>
      <c r="AF523" s="54">
        <f t="shared" si="592"/>
        <v>0</v>
      </c>
      <c r="AG523" s="54"/>
      <c r="AH523" s="42">
        <f>SUM(AA523:AG523)</f>
        <v>90598.02</v>
      </c>
      <c r="AI523" s="56">
        <f>I523-Z523</f>
        <v>6311.7200000000012</v>
      </c>
    </row>
    <row r="524" spans="1:35" x14ac:dyDescent="0.25">
      <c r="A524" s="32" t="s">
        <v>37</v>
      </c>
      <c r="B524" s="53">
        <f>SUM(B520:B523)</f>
        <v>10047.6</v>
      </c>
      <c r="C524" s="33"/>
      <c r="D524" s="34"/>
      <c r="E524" s="34"/>
      <c r="F524" s="35"/>
      <c r="G524" s="35"/>
      <c r="H524" s="35"/>
      <c r="I524" s="182">
        <f t="shared" ref="I524:O524" si="593">SUM(I521:I523)</f>
        <v>286903.58</v>
      </c>
      <c r="J524" s="43">
        <f t="shared" si="593"/>
        <v>40261.282000000007</v>
      </c>
      <c r="K524" s="43">
        <f t="shared" si="593"/>
        <v>129234.749</v>
      </c>
      <c r="L524" s="43">
        <f t="shared" si="593"/>
        <v>96306.476999999999</v>
      </c>
      <c r="M524" s="43">
        <f t="shared" si="593"/>
        <v>7736.652</v>
      </c>
      <c r="N524" s="43">
        <f>SUM(N521:N523)</f>
        <v>13364.42</v>
      </c>
      <c r="O524" s="43">
        <f t="shared" si="593"/>
        <v>0</v>
      </c>
      <c r="P524" s="144">
        <f t="shared" si="524"/>
        <v>0.75051332576609886</v>
      </c>
      <c r="Q524" s="40">
        <f t="shared" si="511"/>
        <v>286903.58</v>
      </c>
      <c r="R524" s="43">
        <f t="shared" ref="R524:X524" si="594">SUM(R521:R523)</f>
        <v>215324.96000000002</v>
      </c>
      <c r="S524" s="43">
        <f t="shared" si="594"/>
        <v>30148.027261424068</v>
      </c>
      <c r="T524" s="43">
        <f t="shared" si="594"/>
        <v>97063.146896254591</v>
      </c>
      <c r="U524" s="43">
        <f t="shared" si="594"/>
        <v>72167.022469834876</v>
      </c>
      <c r="V524" s="43">
        <f t="shared" si="594"/>
        <v>5803.713372486458</v>
      </c>
      <c r="W524" s="43">
        <f t="shared" si="594"/>
        <v>10143.049999999999</v>
      </c>
      <c r="X524" s="43">
        <f t="shared" si="594"/>
        <v>0</v>
      </c>
      <c r="Y524" s="41"/>
      <c r="Z524" s="40">
        <f>SUM(Z521:Z523)</f>
        <v>215324.96000000002</v>
      </c>
      <c r="AA524" s="55">
        <f>SUM(AA521:AA523)</f>
        <v>28215.088633910516</v>
      </c>
      <c r="AB524" s="55">
        <f>SUM(AB521:AB523)</f>
        <v>97063.146896254591</v>
      </c>
      <c r="AC524" s="55">
        <f>SUM(AC521:AC523)</f>
        <v>72167.022469834876</v>
      </c>
      <c r="AD524" s="55">
        <f>SUM(AD521:AD523)</f>
        <v>7736.652</v>
      </c>
      <c r="AE524" s="55">
        <f>SUM(AE522:AE523)</f>
        <v>7439.49</v>
      </c>
      <c r="AF524" s="55">
        <f>SUM(AF521:AF523)</f>
        <v>0</v>
      </c>
      <c r="AG524" s="54"/>
      <c r="AH524" s="42">
        <f>SUM(AH521:AH523)</f>
        <v>215324.96000000002</v>
      </c>
      <c r="AI524" s="56">
        <f>SUM(AI521:AI523)</f>
        <v>71578.62</v>
      </c>
    </row>
    <row r="525" spans="1:35" x14ac:dyDescent="0.25">
      <c r="A525" s="67" t="s">
        <v>61</v>
      </c>
      <c r="B525" s="68">
        <f>B473+B491+B499+B505+B519+B524</f>
        <v>323266.59999999998</v>
      </c>
      <c r="C525" s="67"/>
      <c r="D525" s="67"/>
      <c r="E525" s="67"/>
      <c r="F525" s="67"/>
      <c r="G525" s="67"/>
      <c r="H525" s="67"/>
      <c r="I525" s="68">
        <f t="shared" ref="I525:AI525" si="595">I473+I491+I499+I505+I519+I524</f>
        <v>6716747.6500000004</v>
      </c>
      <c r="J525" s="68">
        <f t="shared" si="595"/>
        <v>1173260.713</v>
      </c>
      <c r="K525" s="68">
        <f t="shared" si="595"/>
        <v>3381883.3629999994</v>
      </c>
      <c r="L525" s="68">
        <f t="shared" si="595"/>
        <v>1179606.7519999999</v>
      </c>
      <c r="M525" s="68">
        <f t="shared" si="595"/>
        <v>248915.28200000001</v>
      </c>
      <c r="N525" s="68">
        <f t="shared" si="595"/>
        <v>427366.69</v>
      </c>
      <c r="O525" s="68">
        <f t="shared" si="595"/>
        <v>305714.84999999998</v>
      </c>
      <c r="P525" s="148">
        <f>R525/I525</f>
        <v>0.97054108025035002</v>
      </c>
      <c r="Q525" s="83">
        <f t="shared" si="511"/>
        <v>6716747.6500000004</v>
      </c>
      <c r="R525" s="68">
        <f t="shared" si="595"/>
        <v>6518879.5200000005</v>
      </c>
      <c r="S525" s="68">
        <f t="shared" si="595"/>
        <v>1138633.3994225913</v>
      </c>
      <c r="T525" s="68">
        <f t="shared" si="595"/>
        <v>3287735.333492734</v>
      </c>
      <c r="U525" s="68">
        <f t="shared" si="595"/>
        <v>1133697.7550404097</v>
      </c>
      <c r="V525" s="68">
        <f t="shared" si="595"/>
        <v>242668.99204426591</v>
      </c>
      <c r="W525" s="68">
        <f t="shared" si="595"/>
        <v>420255.68</v>
      </c>
      <c r="X525" s="68">
        <f t="shared" si="595"/>
        <v>295888.36</v>
      </c>
      <c r="Y525" s="68">
        <f t="shared" si="595"/>
        <v>0</v>
      </c>
      <c r="Z525" s="68">
        <f t="shared" si="595"/>
        <v>6506125.3799999999</v>
      </c>
      <c r="AA525" s="68">
        <f t="shared" si="595"/>
        <v>1131406.1994182952</v>
      </c>
      <c r="AB525" s="68">
        <f t="shared" si="595"/>
        <v>3279282.6126591177</v>
      </c>
      <c r="AC525" s="68">
        <f t="shared" si="595"/>
        <v>1131876.6669225881</v>
      </c>
      <c r="AD525" s="68">
        <f t="shared" si="595"/>
        <v>247415.86099999998</v>
      </c>
      <c r="AE525" s="68">
        <f t="shared" si="595"/>
        <v>387830.98</v>
      </c>
      <c r="AF525" s="68">
        <f t="shared" si="595"/>
        <v>295888.36</v>
      </c>
      <c r="AG525" s="68">
        <f t="shared" si="595"/>
        <v>0</v>
      </c>
      <c r="AH525" s="68">
        <f t="shared" si="595"/>
        <v>6506125.3799999999</v>
      </c>
      <c r="AI525" s="68">
        <f t="shared" si="595"/>
        <v>172572.03999999998</v>
      </c>
    </row>
    <row r="526" spans="1:35" x14ac:dyDescent="0.25">
      <c r="I526" s="184">
        <f>J526+K526+N526+O526</f>
        <v>6716747.6499999994</v>
      </c>
      <c r="J526" s="78">
        <f>J525+M525</f>
        <v>1422175.9950000001</v>
      </c>
      <c r="K526" s="78">
        <f>K525+L525</f>
        <v>4561490.1149999993</v>
      </c>
      <c r="N526" s="78">
        <f>N525</f>
        <v>427366.69</v>
      </c>
      <c r="O526" s="78">
        <f>O525</f>
        <v>305714.84999999998</v>
      </c>
      <c r="P526" s="145">
        <f>R526/I526</f>
        <v>0.97054108025035024</v>
      </c>
      <c r="Q526" s="106">
        <f t="shared" si="511"/>
        <v>6716747.6499999994</v>
      </c>
      <c r="R526" s="78">
        <f>S526+T526+W526+X526</f>
        <v>6518879.5200000005</v>
      </c>
      <c r="S526" s="78">
        <f>S525+V525+X525</f>
        <v>1677190.7514668573</v>
      </c>
      <c r="T526" s="78">
        <f>T525+U525</f>
        <v>4421433.0885331435</v>
      </c>
      <c r="W526" s="78">
        <f>W525</f>
        <v>420255.68</v>
      </c>
      <c r="X526" s="78"/>
    </row>
    <row r="527" spans="1:35" x14ac:dyDescent="0.25">
      <c r="N527" s="78"/>
    </row>
    <row r="528" spans="1:35" ht="18.75" x14ac:dyDescent="0.3">
      <c r="A528" s="8"/>
      <c r="B528" s="69" t="s">
        <v>71</v>
      </c>
      <c r="C528" s="9"/>
      <c r="D528" s="9"/>
      <c r="E528" s="10" t="s">
        <v>96</v>
      </c>
      <c r="F528" s="10"/>
      <c r="G528" s="10"/>
      <c r="H528" s="10"/>
      <c r="I528" s="10"/>
      <c r="J528" s="10"/>
      <c r="K528" s="10"/>
      <c r="L528" s="10"/>
      <c r="M528" s="11"/>
      <c r="N528" s="11"/>
      <c r="O528" s="11"/>
      <c r="P528" s="141"/>
      <c r="Q528" s="11"/>
      <c r="R528" s="12"/>
      <c r="S528" s="13"/>
      <c r="T528" s="13"/>
      <c r="U528" s="13"/>
      <c r="V528" s="13"/>
      <c r="W528" s="13"/>
      <c r="X528" s="13"/>
      <c r="Y528" s="13"/>
      <c r="Z528" s="12"/>
      <c r="AA528" s="12"/>
      <c r="AB528" s="12"/>
      <c r="AC528" s="12"/>
      <c r="AD528" s="12"/>
      <c r="AE528" s="12"/>
      <c r="AF528" s="12"/>
      <c r="AG528" s="12"/>
      <c r="AH528" s="11"/>
    </row>
    <row r="529" spans="1:35" ht="18.75" x14ac:dyDescent="0.3">
      <c r="A529" s="15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7"/>
      <c r="M529" s="11" t="s">
        <v>52</v>
      </c>
      <c r="N529" s="11"/>
      <c r="O529" s="11"/>
      <c r="P529" s="150" t="s">
        <v>90</v>
      </c>
      <c r="Q529" s="11"/>
      <c r="R529" s="12"/>
      <c r="S529" s="13"/>
      <c r="T529" s="14" t="s">
        <v>53</v>
      </c>
      <c r="U529" s="13"/>
      <c r="V529" s="13"/>
      <c r="W529" s="13"/>
      <c r="X529" s="13"/>
      <c r="Y529" s="13"/>
      <c r="Z529" s="12"/>
      <c r="AA529" s="12"/>
      <c r="AB529" s="12"/>
      <c r="AC529" s="12"/>
      <c r="AD529" s="12"/>
      <c r="AE529" s="12"/>
      <c r="AF529" s="12"/>
      <c r="AG529" s="12"/>
      <c r="AH529" s="11"/>
    </row>
    <row r="530" spans="1:35" ht="21.75" customHeight="1" x14ac:dyDescent="0.25">
      <c r="A530" s="206" t="s">
        <v>1</v>
      </c>
      <c r="B530" s="206" t="s">
        <v>39</v>
      </c>
      <c r="C530" s="215" t="s">
        <v>2</v>
      </c>
      <c r="D530" s="216"/>
      <c r="E530" s="216"/>
      <c r="F530" s="216"/>
      <c r="G530" s="216"/>
      <c r="H530" s="217"/>
      <c r="I530" s="44" t="s">
        <v>51</v>
      </c>
      <c r="J530" s="44" t="s">
        <v>55</v>
      </c>
      <c r="K530" s="218" t="s">
        <v>46</v>
      </c>
      <c r="L530" s="211"/>
      <c r="M530" s="46" t="s">
        <v>47</v>
      </c>
      <c r="N530" s="46" t="s">
        <v>48</v>
      </c>
      <c r="O530" s="47" t="s">
        <v>49</v>
      </c>
      <c r="P530" s="219" t="s">
        <v>54</v>
      </c>
      <c r="Q530" s="212" t="s">
        <v>50</v>
      </c>
      <c r="R530" s="45" t="s">
        <v>51</v>
      </c>
      <c r="S530" s="48" t="s">
        <v>55</v>
      </c>
      <c r="T530" s="210" t="s">
        <v>46</v>
      </c>
      <c r="U530" s="211"/>
      <c r="V530" s="49" t="s">
        <v>47</v>
      </c>
      <c r="W530" s="49" t="s">
        <v>48</v>
      </c>
      <c r="X530" s="50" t="s">
        <v>49</v>
      </c>
      <c r="Y530" s="45"/>
      <c r="Z530" s="212" t="s">
        <v>42</v>
      </c>
      <c r="AA530" s="222" t="s">
        <v>3</v>
      </c>
      <c r="AB530" s="223"/>
      <c r="AC530" s="223"/>
      <c r="AD530" s="223"/>
      <c r="AE530" s="223"/>
      <c r="AF530" s="223"/>
      <c r="AG530" s="224"/>
      <c r="AH530" s="200" t="s">
        <v>44</v>
      </c>
      <c r="AI530" s="203" t="s">
        <v>43</v>
      </c>
    </row>
    <row r="531" spans="1:35" x14ac:dyDescent="0.25">
      <c r="A531" s="214"/>
      <c r="B531" s="214"/>
      <c r="C531" s="206" t="s">
        <v>4</v>
      </c>
      <c r="D531" s="206" t="s">
        <v>5</v>
      </c>
      <c r="E531" s="206" t="s">
        <v>6</v>
      </c>
      <c r="F531" s="206" t="s">
        <v>7</v>
      </c>
      <c r="G531" s="206" t="s">
        <v>8</v>
      </c>
      <c r="H531" s="206" t="s">
        <v>9</v>
      </c>
      <c r="I531" s="208"/>
      <c r="J531" s="208" t="s">
        <v>4</v>
      </c>
      <c r="K531" s="208" t="s">
        <v>5</v>
      </c>
      <c r="L531" s="208" t="s">
        <v>6</v>
      </c>
      <c r="M531" s="208" t="s">
        <v>7</v>
      </c>
      <c r="N531" s="208" t="s">
        <v>8</v>
      </c>
      <c r="O531" s="208" t="s">
        <v>9</v>
      </c>
      <c r="P531" s="220"/>
      <c r="Q531" s="212"/>
      <c r="R531" s="208"/>
      <c r="S531" s="208" t="s">
        <v>4</v>
      </c>
      <c r="T531" s="208" t="s">
        <v>5</v>
      </c>
      <c r="U531" s="208" t="s">
        <v>6</v>
      </c>
      <c r="V531" s="208" t="s">
        <v>7</v>
      </c>
      <c r="W531" s="208" t="s">
        <v>8</v>
      </c>
      <c r="X531" s="208" t="s">
        <v>9</v>
      </c>
      <c r="Y531" s="208"/>
      <c r="Z531" s="212"/>
      <c r="AA531" s="213" t="s">
        <v>4</v>
      </c>
      <c r="AB531" s="213" t="s">
        <v>5</v>
      </c>
      <c r="AC531" s="213" t="s">
        <v>6</v>
      </c>
      <c r="AD531" s="213" t="s">
        <v>7</v>
      </c>
      <c r="AE531" s="213" t="s">
        <v>8</v>
      </c>
      <c r="AF531" s="213" t="s">
        <v>9</v>
      </c>
      <c r="AG531" s="213" t="s">
        <v>10</v>
      </c>
      <c r="AH531" s="201"/>
      <c r="AI531" s="204"/>
    </row>
    <row r="532" spans="1:35" ht="30.75" customHeight="1" x14ac:dyDescent="0.25">
      <c r="A532" s="207"/>
      <c r="B532" s="207"/>
      <c r="C532" s="207"/>
      <c r="D532" s="207"/>
      <c r="E532" s="207"/>
      <c r="F532" s="207"/>
      <c r="G532" s="207"/>
      <c r="H532" s="207"/>
      <c r="I532" s="209"/>
      <c r="J532" s="209"/>
      <c r="K532" s="209"/>
      <c r="L532" s="209"/>
      <c r="M532" s="209"/>
      <c r="N532" s="209"/>
      <c r="O532" s="209"/>
      <c r="P532" s="221"/>
      <c r="Q532" s="212"/>
      <c r="R532" s="209"/>
      <c r="S532" s="209"/>
      <c r="T532" s="209"/>
      <c r="U532" s="209"/>
      <c r="V532" s="209"/>
      <c r="W532" s="209"/>
      <c r="X532" s="209"/>
      <c r="Y532" s="209"/>
      <c r="Z532" s="212"/>
      <c r="AA532" s="213"/>
      <c r="AB532" s="213"/>
      <c r="AC532" s="213"/>
      <c r="AD532" s="213"/>
      <c r="AE532" s="213"/>
      <c r="AF532" s="213"/>
      <c r="AG532" s="213"/>
      <c r="AH532" s="201"/>
      <c r="AI532" s="204"/>
    </row>
    <row r="533" spans="1:35" x14ac:dyDescent="0.25">
      <c r="A533" s="19" t="s">
        <v>11</v>
      </c>
      <c r="B533" s="19">
        <v>2</v>
      </c>
      <c r="C533" s="20">
        <v>3</v>
      </c>
      <c r="D533" s="21" t="s">
        <v>12</v>
      </c>
      <c r="E533" s="21" t="s">
        <v>13</v>
      </c>
      <c r="F533" s="21" t="s">
        <v>14</v>
      </c>
      <c r="G533" s="21" t="s">
        <v>15</v>
      </c>
      <c r="H533" s="21" t="s">
        <v>16</v>
      </c>
      <c r="I533" s="22" t="s">
        <v>17</v>
      </c>
      <c r="J533" s="22" t="s">
        <v>18</v>
      </c>
      <c r="K533" s="22" t="s">
        <v>19</v>
      </c>
      <c r="L533" s="22" t="s">
        <v>20</v>
      </c>
      <c r="M533" s="22" t="s">
        <v>21</v>
      </c>
      <c r="N533" s="22" t="s">
        <v>22</v>
      </c>
      <c r="O533" s="22" t="s">
        <v>23</v>
      </c>
      <c r="P533" s="142" t="s">
        <v>24</v>
      </c>
      <c r="Q533" s="23" t="s">
        <v>25</v>
      </c>
      <c r="R533" s="22" t="s">
        <v>26</v>
      </c>
      <c r="S533" s="22" t="s">
        <v>27</v>
      </c>
      <c r="T533" s="22" t="s">
        <v>28</v>
      </c>
      <c r="U533" s="22" t="s">
        <v>29</v>
      </c>
      <c r="V533" s="22" t="s">
        <v>30</v>
      </c>
      <c r="W533" s="22" t="s">
        <v>31</v>
      </c>
      <c r="X533" s="22" t="s">
        <v>32</v>
      </c>
      <c r="Y533" s="22" t="s">
        <v>33</v>
      </c>
      <c r="Z533" s="23" t="s">
        <v>34</v>
      </c>
      <c r="AA533" s="66">
        <v>36</v>
      </c>
      <c r="AB533" s="66">
        <v>37</v>
      </c>
      <c r="AC533" s="66">
        <v>38</v>
      </c>
      <c r="AD533" s="66">
        <v>39</v>
      </c>
      <c r="AE533" s="66">
        <v>40</v>
      </c>
      <c r="AF533" s="66">
        <v>41</v>
      </c>
      <c r="AG533" s="66">
        <v>42</v>
      </c>
      <c r="AH533" s="202"/>
      <c r="AI533" s="205"/>
    </row>
    <row r="534" spans="1:35" x14ac:dyDescent="0.25">
      <c r="A534" s="6" t="s">
        <v>35</v>
      </c>
      <c r="B534" s="37"/>
      <c r="C534" s="7"/>
      <c r="D534" s="24"/>
      <c r="E534" s="24"/>
      <c r="F534" s="24"/>
      <c r="G534" s="25"/>
      <c r="H534" s="25"/>
      <c r="I534" s="26"/>
      <c r="J534" s="26"/>
      <c r="K534" s="26"/>
      <c r="L534" s="26"/>
      <c r="M534" s="26"/>
      <c r="N534" s="26"/>
      <c r="O534" s="27"/>
      <c r="P534" s="143"/>
      <c r="Q534" s="28"/>
      <c r="R534" s="26"/>
      <c r="S534" s="26"/>
      <c r="T534" s="26"/>
      <c r="U534" s="26"/>
      <c r="V534" s="26"/>
      <c r="W534" s="26"/>
      <c r="X534" s="27"/>
      <c r="Y534" s="27"/>
      <c r="Z534" s="28"/>
      <c r="AA534" s="29"/>
      <c r="AB534" s="29"/>
      <c r="AC534" s="29"/>
      <c r="AD534" s="29"/>
      <c r="AE534" s="29"/>
      <c r="AF534" s="29"/>
      <c r="AG534" s="29"/>
      <c r="AH534" s="30"/>
      <c r="AI534" s="36"/>
    </row>
    <row r="535" spans="1:35" x14ac:dyDescent="0.25">
      <c r="A535" s="31">
        <v>1</v>
      </c>
      <c r="B535" s="52">
        <v>9597.4</v>
      </c>
      <c r="C535" s="33">
        <v>2.42</v>
      </c>
      <c r="D535" s="33">
        <v>10.93</v>
      </c>
      <c r="E535" s="33">
        <v>3.23</v>
      </c>
      <c r="F535" s="35">
        <v>0.77</v>
      </c>
      <c r="G535" s="35">
        <v>1.33</v>
      </c>
      <c r="H535" s="35"/>
      <c r="I535" s="51">
        <v>186573.45</v>
      </c>
      <c r="J535" s="41">
        <f t="shared" ref="J535:J540" si="596">I535-K535-L535-M535-N535</f>
        <v>30519.748000000018</v>
      </c>
      <c r="K535" s="41">
        <f>B535*D535</f>
        <v>104899.58199999999</v>
      </c>
      <c r="L535" s="41">
        <f>E535*B535</f>
        <v>30999.601999999999</v>
      </c>
      <c r="M535" s="41">
        <f>F535*B535</f>
        <v>7389.9979999999996</v>
      </c>
      <c r="N535" s="41">
        <v>12764.52</v>
      </c>
      <c r="O535" s="41"/>
      <c r="P535" s="144">
        <f>R535/I535</f>
        <v>0.94092058650359944</v>
      </c>
      <c r="Q535" s="40">
        <f t="shared" ref="Q535:Q600" si="597">I535</f>
        <v>186573.45</v>
      </c>
      <c r="R535" s="51">
        <v>175550.8</v>
      </c>
      <c r="S535" s="41">
        <f>R535-T535-U535-V535-W535-X535</f>
        <v>28694.298832938985</v>
      </c>
      <c r="T535" s="41">
        <f>P535*K535</f>
        <v>98702.176219422414</v>
      </c>
      <c r="U535" s="41">
        <f>L535*P535</f>
        <v>29168.163695218154</v>
      </c>
      <c r="V535" s="41">
        <f t="shared" ref="V535:V546" si="598">P535*M535</f>
        <v>6953.4012524204263</v>
      </c>
      <c r="W535" s="51">
        <v>12032.76</v>
      </c>
      <c r="X535" s="51"/>
      <c r="Y535" s="41"/>
      <c r="Z535" s="40">
        <f>SUM(S535:Y535)</f>
        <v>175550.8</v>
      </c>
      <c r="AA535" s="54">
        <f t="shared" ref="AA535:AA546" si="599">Z535-AF535-AE535-AD535-AC535-AB535</f>
        <v>28257.702085359415</v>
      </c>
      <c r="AB535" s="54">
        <f t="shared" ref="AB535:AB546" si="600">T535</f>
        <v>98702.176219422414</v>
      </c>
      <c r="AC535" s="54">
        <f t="shared" ref="AC535:AC546" si="601">U535</f>
        <v>29168.163695218154</v>
      </c>
      <c r="AD535" s="54">
        <f t="shared" ref="AD535:AD546" si="602">M535</f>
        <v>7389.9979999999996</v>
      </c>
      <c r="AE535" s="54">
        <f t="shared" ref="AE535:AE546" si="603">W535</f>
        <v>12032.76</v>
      </c>
      <c r="AF535" s="54">
        <f t="shared" ref="AF535:AF546" si="604">X535</f>
        <v>0</v>
      </c>
      <c r="AG535" s="54"/>
      <c r="AH535" s="42">
        <f t="shared" ref="AH535:AH546" si="605">SUM(AA535:AG535)</f>
        <v>175550.8</v>
      </c>
      <c r="AI535" s="56">
        <f t="shared" ref="AI535:AI546" si="606">I535-Z535</f>
        <v>11022.650000000023</v>
      </c>
    </row>
    <row r="536" spans="1:35" x14ac:dyDescent="0.25">
      <c r="A536" s="31">
        <v>2</v>
      </c>
      <c r="B536" s="52">
        <v>7614.5</v>
      </c>
      <c r="C536" s="33">
        <v>2.38</v>
      </c>
      <c r="D536" s="33">
        <v>9.4600000000000009</v>
      </c>
      <c r="E536" s="33">
        <v>3.55</v>
      </c>
      <c r="F536" s="35">
        <v>0.77</v>
      </c>
      <c r="G536" s="35">
        <v>1.33</v>
      </c>
      <c r="H536" s="35"/>
      <c r="I536" s="51">
        <v>140211.49</v>
      </c>
      <c r="J536" s="41">
        <f t="shared" si="596"/>
        <v>25255.209999999977</v>
      </c>
      <c r="K536" s="41">
        <f t="shared" ref="K536:K546" si="607">B536*D536</f>
        <v>72033.170000000013</v>
      </c>
      <c r="L536" s="41">
        <f t="shared" ref="L536:L546" si="608">E536*B536</f>
        <v>27031.474999999999</v>
      </c>
      <c r="M536" s="41">
        <f t="shared" ref="M536:M546" si="609">F536*B536</f>
        <v>5863.165</v>
      </c>
      <c r="N536" s="41">
        <v>10028.469999999999</v>
      </c>
      <c r="O536" s="41"/>
      <c r="P536" s="144">
        <f t="shared" ref="P536:P547" si="610">R536/I536</f>
        <v>1.046586552928009</v>
      </c>
      <c r="Q536" s="40">
        <f t="shared" si="597"/>
        <v>140211.49</v>
      </c>
      <c r="R536" s="51">
        <v>146743.46</v>
      </c>
      <c r="S536" s="41">
        <f t="shared" ref="S536:S546" si="611">R536-T536-U536-V536-W536-X536</f>
        <v>26280.38502581491</v>
      </c>
      <c r="T536" s="41">
        <f t="shared" ref="T536:T546" si="612">P536*K536</f>
        <v>75388.947086777276</v>
      </c>
      <c r="U536" s="41">
        <f t="shared" ref="U536:U546" si="613">L536*P536</f>
        <v>28290.77824080965</v>
      </c>
      <c r="V536" s="41">
        <f t="shared" si="598"/>
        <v>6136.3096465981498</v>
      </c>
      <c r="W536" s="51">
        <v>10647.04</v>
      </c>
      <c r="X536" s="51"/>
      <c r="Y536" s="41"/>
      <c r="Z536" s="40">
        <f t="shared" ref="Z536:Z546" si="614">SUM(S536:Y536)</f>
        <v>146743.46</v>
      </c>
      <c r="AA536" s="54">
        <f t="shared" si="599"/>
        <v>26553.52967241306</v>
      </c>
      <c r="AB536" s="54">
        <f t="shared" si="600"/>
        <v>75388.947086777276</v>
      </c>
      <c r="AC536" s="54">
        <f t="shared" si="601"/>
        <v>28290.77824080965</v>
      </c>
      <c r="AD536" s="54">
        <f t="shared" si="602"/>
        <v>5863.165</v>
      </c>
      <c r="AE536" s="54">
        <f t="shared" si="603"/>
        <v>10647.04</v>
      </c>
      <c r="AF536" s="54">
        <f t="shared" si="604"/>
        <v>0</v>
      </c>
      <c r="AG536" s="54"/>
      <c r="AH536" s="42">
        <f t="shared" si="605"/>
        <v>146743.46</v>
      </c>
      <c r="AI536" s="56">
        <f t="shared" si="606"/>
        <v>-6531.9700000000012</v>
      </c>
    </row>
    <row r="537" spans="1:35" x14ac:dyDescent="0.25">
      <c r="A537" s="31">
        <v>5</v>
      </c>
      <c r="B537" s="52">
        <v>7603.1</v>
      </c>
      <c r="C537" s="33">
        <v>2.39</v>
      </c>
      <c r="D537" s="33">
        <v>10.16</v>
      </c>
      <c r="E537" s="33">
        <v>3</v>
      </c>
      <c r="F537" s="35">
        <v>0.77</v>
      </c>
      <c r="G537" s="35">
        <v>1.33</v>
      </c>
      <c r="H537" s="35"/>
      <c r="I537" s="51">
        <v>142064.07</v>
      </c>
      <c r="J537" s="41">
        <f t="shared" si="596"/>
        <v>26032.437000000002</v>
      </c>
      <c r="K537" s="41">
        <f t="shared" si="607"/>
        <v>77247.495999999999</v>
      </c>
      <c r="L537" s="41">
        <f t="shared" si="608"/>
        <v>22809.300000000003</v>
      </c>
      <c r="M537" s="41">
        <f t="shared" si="609"/>
        <v>5854.3870000000006</v>
      </c>
      <c r="N537" s="41">
        <v>10120.450000000001</v>
      </c>
      <c r="O537" s="41"/>
      <c r="P537" s="144">
        <f t="shared" si="610"/>
        <v>1.0170714523383708</v>
      </c>
      <c r="Q537" s="40">
        <f t="shared" si="597"/>
        <v>142064.07</v>
      </c>
      <c r="R537" s="51">
        <v>144489.31</v>
      </c>
      <c r="S537" s="41">
        <f t="shared" si="611"/>
        <v>26385.409287315018</v>
      </c>
      <c r="T537" s="41">
        <f t="shared" si="612"/>
        <v>78566.222946222493</v>
      </c>
      <c r="U537" s="41">
        <f t="shared" si="613"/>
        <v>23198.687877821605</v>
      </c>
      <c r="V537" s="41">
        <f t="shared" si="598"/>
        <v>5954.3298886408784</v>
      </c>
      <c r="W537" s="51">
        <v>10384.66</v>
      </c>
      <c r="X537" s="51"/>
      <c r="Y537" s="41"/>
      <c r="Z537" s="40">
        <f t="shared" si="614"/>
        <v>144489.31</v>
      </c>
      <c r="AA537" s="54">
        <f t="shared" si="599"/>
        <v>26485.352175955893</v>
      </c>
      <c r="AB537" s="54">
        <f t="shared" si="600"/>
        <v>78566.222946222493</v>
      </c>
      <c r="AC537" s="54">
        <f t="shared" si="601"/>
        <v>23198.687877821605</v>
      </c>
      <c r="AD537" s="54">
        <f t="shared" si="602"/>
        <v>5854.3870000000006</v>
      </c>
      <c r="AE537" s="54">
        <f t="shared" si="603"/>
        <v>10384.66</v>
      </c>
      <c r="AF537" s="54">
        <f t="shared" si="604"/>
        <v>0</v>
      </c>
      <c r="AG537" s="54"/>
      <c r="AH537" s="42">
        <f t="shared" si="605"/>
        <v>144489.31</v>
      </c>
      <c r="AI537" s="56">
        <f t="shared" si="606"/>
        <v>-2425.2399999999907</v>
      </c>
    </row>
    <row r="538" spans="1:35" x14ac:dyDescent="0.25">
      <c r="A538" s="31">
        <v>7</v>
      </c>
      <c r="B538" s="52">
        <v>9017.7999999999993</v>
      </c>
      <c r="C538" s="33">
        <v>2.4</v>
      </c>
      <c r="D538" s="33">
        <v>10.54</v>
      </c>
      <c r="E538" s="33">
        <v>2.87</v>
      </c>
      <c r="F538" s="35">
        <v>0.77</v>
      </c>
      <c r="G538" s="35">
        <v>1.33</v>
      </c>
      <c r="H538" s="35"/>
      <c r="I538" s="51">
        <v>170977.69</v>
      </c>
      <c r="J538" s="41">
        <f t="shared" si="596"/>
        <v>31111.536000000029</v>
      </c>
      <c r="K538" s="41">
        <f t="shared" si="607"/>
        <v>95047.611999999979</v>
      </c>
      <c r="L538" s="41">
        <f t="shared" si="608"/>
        <v>25881.085999999999</v>
      </c>
      <c r="M538" s="41">
        <f t="shared" si="609"/>
        <v>6943.7059999999992</v>
      </c>
      <c r="N538" s="41">
        <v>11993.75</v>
      </c>
      <c r="O538" s="41"/>
      <c r="P538" s="144">
        <f t="shared" si="610"/>
        <v>1.1516429424213181</v>
      </c>
      <c r="Q538" s="40">
        <f t="shared" si="597"/>
        <v>170977.69</v>
      </c>
      <c r="R538" s="51">
        <v>196905.25</v>
      </c>
      <c r="S538" s="41">
        <f t="shared" si="611"/>
        <v>35578.818402952493</v>
      </c>
      <c r="T538" s="41">
        <f t="shared" si="612"/>
        <v>109460.91155379976</v>
      </c>
      <c r="U538" s="41">
        <f t="shared" si="613"/>
        <v>29805.770034099183</v>
      </c>
      <c r="V538" s="41">
        <f t="shared" si="598"/>
        <v>7996.6700091485609</v>
      </c>
      <c r="W538" s="51">
        <v>14063.08</v>
      </c>
      <c r="X538" s="51"/>
      <c r="Y538" s="41"/>
      <c r="Z538" s="40">
        <f t="shared" si="614"/>
        <v>196905.24999999997</v>
      </c>
      <c r="AA538" s="54">
        <f t="shared" si="599"/>
        <v>36631.782412101049</v>
      </c>
      <c r="AB538" s="54">
        <f t="shared" si="600"/>
        <v>109460.91155379976</v>
      </c>
      <c r="AC538" s="54">
        <f t="shared" si="601"/>
        <v>29805.770034099183</v>
      </c>
      <c r="AD538" s="54">
        <f t="shared" si="602"/>
        <v>6943.7059999999992</v>
      </c>
      <c r="AE538" s="54">
        <f t="shared" si="603"/>
        <v>14063.08</v>
      </c>
      <c r="AF538" s="54">
        <f t="shared" si="604"/>
        <v>0</v>
      </c>
      <c r="AG538" s="54"/>
      <c r="AH538" s="42">
        <f t="shared" si="605"/>
        <v>196905.24999999997</v>
      </c>
      <c r="AI538" s="56">
        <f t="shared" si="606"/>
        <v>-25927.559999999969</v>
      </c>
    </row>
    <row r="539" spans="1:35" x14ac:dyDescent="0.25">
      <c r="A539" s="31" t="s">
        <v>36</v>
      </c>
      <c r="B539" s="52">
        <v>2970.7</v>
      </c>
      <c r="C539" s="33">
        <v>2.38</v>
      </c>
      <c r="D539" s="33">
        <v>10.24</v>
      </c>
      <c r="E539" s="33">
        <v>2.92</v>
      </c>
      <c r="F539" s="35">
        <v>0.77</v>
      </c>
      <c r="G539" s="35">
        <v>1.33</v>
      </c>
      <c r="H539" s="35"/>
      <c r="I539" s="51">
        <v>54631.32</v>
      </c>
      <c r="J539" s="41">
        <f t="shared" si="596"/>
        <v>9298.4090000000033</v>
      </c>
      <c r="K539" s="41">
        <f t="shared" si="607"/>
        <v>30419.967999999997</v>
      </c>
      <c r="L539" s="41">
        <f t="shared" si="608"/>
        <v>8674.4439999999995</v>
      </c>
      <c r="M539" s="41">
        <f t="shared" si="609"/>
        <v>2287.4389999999999</v>
      </c>
      <c r="N539" s="41">
        <v>3951.06</v>
      </c>
      <c r="O539" s="41"/>
      <c r="P539" s="144">
        <f t="shared" si="610"/>
        <v>0.85986774619394146</v>
      </c>
      <c r="Q539" s="40">
        <f t="shared" si="597"/>
        <v>54631.32</v>
      </c>
      <c r="R539" s="51">
        <v>46975.71</v>
      </c>
      <c r="S539" s="41">
        <f t="shared" si="611"/>
        <v>7989.0010472964977</v>
      </c>
      <c r="T539" s="41">
        <f t="shared" si="612"/>
        <v>26157.14932345182</v>
      </c>
      <c r="U539" s="41">
        <f t="shared" si="613"/>
        <v>7458.8746117655583</v>
      </c>
      <c r="V539" s="41">
        <f t="shared" si="598"/>
        <v>1966.8950174861232</v>
      </c>
      <c r="W539" s="51">
        <v>3403.79</v>
      </c>
      <c r="X539" s="51"/>
      <c r="Y539" s="41"/>
      <c r="Z539" s="40">
        <f t="shared" si="614"/>
        <v>46975.710000000006</v>
      </c>
      <c r="AA539" s="54">
        <f t="shared" si="599"/>
        <v>7668.4570647826258</v>
      </c>
      <c r="AB539" s="54">
        <f t="shared" si="600"/>
        <v>26157.14932345182</v>
      </c>
      <c r="AC539" s="54">
        <f t="shared" si="601"/>
        <v>7458.8746117655583</v>
      </c>
      <c r="AD539" s="54">
        <f t="shared" si="602"/>
        <v>2287.4389999999999</v>
      </c>
      <c r="AE539" s="54">
        <f t="shared" si="603"/>
        <v>3403.79</v>
      </c>
      <c r="AF539" s="54">
        <f t="shared" si="604"/>
        <v>0</v>
      </c>
      <c r="AG539" s="54"/>
      <c r="AH539" s="42">
        <f t="shared" si="605"/>
        <v>46975.710000000006</v>
      </c>
      <c r="AI539" s="56">
        <f t="shared" si="606"/>
        <v>7655.6099999999933</v>
      </c>
    </row>
    <row r="540" spans="1:35" x14ac:dyDescent="0.25">
      <c r="A540" s="31">
        <v>8</v>
      </c>
      <c r="B540" s="52">
        <v>11006.5</v>
      </c>
      <c r="C540" s="33">
        <v>2.39</v>
      </c>
      <c r="D540" s="33">
        <v>10.4</v>
      </c>
      <c r="E540" s="33">
        <v>2.57</v>
      </c>
      <c r="F540" s="35">
        <v>0.77</v>
      </c>
      <c r="G540" s="35">
        <v>1.33</v>
      </c>
      <c r="H540" s="35"/>
      <c r="I540" s="51">
        <v>204835.93</v>
      </c>
      <c r="J540" s="41">
        <f t="shared" si="596"/>
        <v>38943.869999999981</v>
      </c>
      <c r="K540" s="41">
        <f t="shared" si="607"/>
        <v>114467.6</v>
      </c>
      <c r="L540" s="41">
        <f t="shared" si="608"/>
        <v>28286.704999999998</v>
      </c>
      <c r="M540" s="41">
        <f t="shared" si="609"/>
        <v>8475.005000000001</v>
      </c>
      <c r="N540" s="41">
        <v>14662.75</v>
      </c>
      <c r="O540" s="41"/>
      <c r="P540" s="144">
        <f t="shared" si="610"/>
        <v>0.87470611235050411</v>
      </c>
      <c r="Q540" s="40">
        <f t="shared" si="597"/>
        <v>204835.93</v>
      </c>
      <c r="R540" s="51">
        <v>179171.24</v>
      </c>
      <c r="S540" s="41">
        <f t="shared" si="611"/>
        <v>34043.698176450765</v>
      </c>
      <c r="T540" s="41">
        <f t="shared" si="612"/>
        <v>100125.50938609257</v>
      </c>
      <c r="U540" s="41">
        <f t="shared" si="613"/>
        <v>24742.553761755564</v>
      </c>
      <c r="V540" s="41">
        <f t="shared" si="598"/>
        <v>7413.138675701085</v>
      </c>
      <c r="W540" s="51">
        <v>12846.34</v>
      </c>
      <c r="X540" s="51"/>
      <c r="Y540" s="41"/>
      <c r="Z540" s="40">
        <f t="shared" si="614"/>
        <v>179171.23999999996</v>
      </c>
      <c r="AA540" s="54">
        <f t="shared" si="599"/>
        <v>32981.831852151838</v>
      </c>
      <c r="AB540" s="54">
        <f t="shared" si="600"/>
        <v>100125.50938609257</v>
      </c>
      <c r="AC540" s="54">
        <f t="shared" si="601"/>
        <v>24742.553761755564</v>
      </c>
      <c r="AD540" s="54">
        <f t="shared" si="602"/>
        <v>8475.005000000001</v>
      </c>
      <c r="AE540" s="54">
        <f t="shared" si="603"/>
        <v>12846.34</v>
      </c>
      <c r="AF540" s="54">
        <f t="shared" si="604"/>
        <v>0</v>
      </c>
      <c r="AG540" s="54"/>
      <c r="AH540" s="42">
        <f t="shared" si="605"/>
        <v>179171.23999999996</v>
      </c>
      <c r="AI540" s="56">
        <f t="shared" si="606"/>
        <v>25664.690000000031</v>
      </c>
    </row>
    <row r="541" spans="1:35" x14ac:dyDescent="0.25">
      <c r="A541" s="31">
        <v>9</v>
      </c>
      <c r="B541" s="52">
        <v>4225.3999999999996</v>
      </c>
      <c r="C541" s="33">
        <v>2.67</v>
      </c>
      <c r="D541" s="33">
        <v>9.84</v>
      </c>
      <c r="E541" s="33">
        <v>3.65</v>
      </c>
      <c r="F541" s="35">
        <v>0.77</v>
      </c>
      <c r="G541" s="35">
        <v>1.33</v>
      </c>
      <c r="H541" s="35">
        <v>5.8</v>
      </c>
      <c r="I541" s="51">
        <v>108635.63</v>
      </c>
      <c r="J541" s="41">
        <f>I541-K541-L541-M541-N541-O541</f>
        <v>18254.256000000023</v>
      </c>
      <c r="K541" s="41">
        <f t="shared" si="607"/>
        <v>41577.935999999994</v>
      </c>
      <c r="L541" s="41">
        <f t="shared" si="608"/>
        <v>15422.71</v>
      </c>
      <c r="M541" s="41">
        <f t="shared" si="609"/>
        <v>3253.558</v>
      </c>
      <c r="N541" s="41">
        <v>5619.85</v>
      </c>
      <c r="O541" s="41">
        <v>24507.32</v>
      </c>
      <c r="P541" s="144">
        <f t="shared" si="610"/>
        <v>1.0295727101688461</v>
      </c>
      <c r="Q541" s="40">
        <f t="shared" si="597"/>
        <v>108635.63</v>
      </c>
      <c r="R541" s="51">
        <v>111848.28</v>
      </c>
      <c r="S541" s="41">
        <f t="shared" si="611"/>
        <v>18790.295888653491</v>
      </c>
      <c r="T541" s="41">
        <f t="shared" si="612"/>
        <v>42807.508250746825</v>
      </c>
      <c r="U541" s="41">
        <f t="shared" si="613"/>
        <v>15878.801332848163</v>
      </c>
      <c r="V541" s="41">
        <f t="shared" si="598"/>
        <v>3349.7745277515305</v>
      </c>
      <c r="W541" s="51">
        <v>5823.22</v>
      </c>
      <c r="X541" s="51">
        <v>25198.68</v>
      </c>
      <c r="Y541" s="41"/>
      <c r="Z541" s="40">
        <f t="shared" si="614"/>
        <v>111848.28000000003</v>
      </c>
      <c r="AA541" s="54">
        <f t="shared" si="599"/>
        <v>18886.512416405043</v>
      </c>
      <c r="AB541" s="54">
        <f t="shared" si="600"/>
        <v>42807.508250746825</v>
      </c>
      <c r="AC541" s="54">
        <f t="shared" si="601"/>
        <v>15878.801332848163</v>
      </c>
      <c r="AD541" s="54">
        <f t="shared" si="602"/>
        <v>3253.558</v>
      </c>
      <c r="AE541" s="54">
        <f t="shared" si="603"/>
        <v>5823.22</v>
      </c>
      <c r="AF541" s="54">
        <f t="shared" si="604"/>
        <v>25198.68</v>
      </c>
      <c r="AG541" s="54"/>
      <c r="AH541" s="42">
        <f t="shared" si="605"/>
        <v>111848.28000000003</v>
      </c>
      <c r="AI541" s="56">
        <f t="shared" si="606"/>
        <v>-3212.6500000000233</v>
      </c>
    </row>
    <row r="542" spans="1:35" x14ac:dyDescent="0.25">
      <c r="A542" s="31">
        <v>10</v>
      </c>
      <c r="B542" s="52">
        <v>4147.5</v>
      </c>
      <c r="C542" s="33">
        <v>1.52</v>
      </c>
      <c r="D542" s="33">
        <v>12.8</v>
      </c>
      <c r="E542" s="33">
        <v>3.77</v>
      </c>
      <c r="F542" s="35">
        <v>0.82</v>
      </c>
      <c r="G542" s="35">
        <v>1.33</v>
      </c>
      <c r="H542" s="35">
        <v>5.8</v>
      </c>
      <c r="I542" s="51">
        <v>115840.31</v>
      </c>
      <c r="J542" s="41">
        <f>I542-K542-L542-M542-N542-O542</f>
        <v>14143.485000000001</v>
      </c>
      <c r="K542" s="41">
        <f t="shared" si="607"/>
        <v>53088</v>
      </c>
      <c r="L542" s="41">
        <f t="shared" si="608"/>
        <v>15636.075000000001</v>
      </c>
      <c r="M542" s="41">
        <f t="shared" si="609"/>
        <v>3400.95</v>
      </c>
      <c r="N542" s="41">
        <v>5516.3</v>
      </c>
      <c r="O542" s="41">
        <v>24055.5</v>
      </c>
      <c r="P542" s="144">
        <f t="shared" si="610"/>
        <v>0.9654631449104375</v>
      </c>
      <c r="Q542" s="40">
        <f t="shared" si="597"/>
        <v>115840.31</v>
      </c>
      <c r="R542" s="51">
        <v>111839.55</v>
      </c>
      <c r="S542" s="41">
        <f t="shared" si="611"/>
        <v>13639.216536756077</v>
      </c>
      <c r="T542" s="41">
        <f t="shared" si="612"/>
        <v>51254.507437005304</v>
      </c>
      <c r="U542" s="41">
        <f t="shared" si="613"/>
        <v>15096.05414355547</v>
      </c>
      <c r="V542" s="41">
        <f t="shared" si="598"/>
        <v>3283.4918826831522</v>
      </c>
      <c r="W542" s="51">
        <v>5343.91</v>
      </c>
      <c r="X542" s="51">
        <v>23222.37</v>
      </c>
      <c r="Y542" s="41"/>
      <c r="Z542" s="40">
        <f t="shared" si="614"/>
        <v>111839.55000000002</v>
      </c>
      <c r="AA542" s="54">
        <f t="shared" si="599"/>
        <v>13521.758419439248</v>
      </c>
      <c r="AB542" s="54">
        <f t="shared" si="600"/>
        <v>51254.507437005304</v>
      </c>
      <c r="AC542" s="54">
        <f t="shared" si="601"/>
        <v>15096.05414355547</v>
      </c>
      <c r="AD542" s="54">
        <f t="shared" si="602"/>
        <v>3400.95</v>
      </c>
      <c r="AE542" s="54">
        <f t="shared" si="603"/>
        <v>5343.91</v>
      </c>
      <c r="AF542" s="54">
        <f t="shared" si="604"/>
        <v>23222.37</v>
      </c>
      <c r="AG542" s="54"/>
      <c r="AH542" s="42">
        <f t="shared" si="605"/>
        <v>111839.55000000002</v>
      </c>
      <c r="AI542" s="56">
        <f t="shared" si="606"/>
        <v>4000.7599999999802</v>
      </c>
    </row>
    <row r="543" spans="1:35" ht="18" customHeight="1" x14ac:dyDescent="0.25">
      <c r="A543" s="31">
        <v>11</v>
      </c>
      <c r="B543" s="52">
        <v>4203.1000000000004</v>
      </c>
      <c r="C543" s="33">
        <v>1.48</v>
      </c>
      <c r="D543" s="33">
        <v>12.41</v>
      </c>
      <c r="E543" s="33">
        <v>3.48</v>
      </c>
      <c r="F543" s="35">
        <v>0.82</v>
      </c>
      <c r="G543" s="35">
        <v>1.33</v>
      </c>
      <c r="H543" s="35">
        <v>5.8</v>
      </c>
      <c r="I543" s="51">
        <v>114198.82</v>
      </c>
      <c r="J543" s="41">
        <f>I543-K543-L543-M543-N543-O543</f>
        <v>13996.689000000002</v>
      </c>
      <c r="K543" s="41">
        <f t="shared" si="607"/>
        <v>52160.471000000005</v>
      </c>
      <c r="L543" s="41">
        <f t="shared" si="608"/>
        <v>14626.788</v>
      </c>
      <c r="M543" s="41">
        <f t="shared" si="609"/>
        <v>3446.5419999999999</v>
      </c>
      <c r="N543" s="41">
        <v>5590.35</v>
      </c>
      <c r="O543" s="41">
        <v>24377.98</v>
      </c>
      <c r="P543" s="144">
        <f t="shared" si="610"/>
        <v>0.88533690628326966</v>
      </c>
      <c r="Q543" s="40">
        <f t="shared" si="597"/>
        <v>114198.82</v>
      </c>
      <c r="R543" s="51">
        <v>101104.43</v>
      </c>
      <c r="S543" s="41">
        <f t="shared" si="611"/>
        <v>11844.383906145176</v>
      </c>
      <c r="T543" s="41">
        <f t="shared" si="612"/>
        <v>46179.590025418212</v>
      </c>
      <c r="U543" s="41">
        <f t="shared" si="613"/>
        <v>12949.635236781254</v>
      </c>
      <c r="V543" s="41">
        <f t="shared" si="598"/>
        <v>3051.3508316553525</v>
      </c>
      <c r="W543" s="51">
        <v>5069.3500000000004</v>
      </c>
      <c r="X543" s="51">
        <v>22010.12</v>
      </c>
      <c r="Y543" s="41"/>
      <c r="Z543" s="40">
        <f t="shared" si="614"/>
        <v>101104.43</v>
      </c>
      <c r="AA543" s="54">
        <f t="shared" si="599"/>
        <v>11449.192737800528</v>
      </c>
      <c r="AB543" s="54">
        <f t="shared" si="600"/>
        <v>46179.590025418212</v>
      </c>
      <c r="AC543" s="54">
        <f t="shared" si="601"/>
        <v>12949.635236781254</v>
      </c>
      <c r="AD543" s="54">
        <f t="shared" si="602"/>
        <v>3446.5419999999999</v>
      </c>
      <c r="AE543" s="54">
        <f t="shared" si="603"/>
        <v>5069.3500000000004</v>
      </c>
      <c r="AF543" s="54">
        <f t="shared" si="604"/>
        <v>22010.12</v>
      </c>
      <c r="AG543" s="54"/>
      <c r="AH543" s="42">
        <f t="shared" si="605"/>
        <v>101104.43</v>
      </c>
      <c r="AI543" s="56">
        <f t="shared" si="606"/>
        <v>13094.390000000014</v>
      </c>
    </row>
    <row r="544" spans="1:35" x14ac:dyDescent="0.25">
      <c r="A544" s="31">
        <v>12</v>
      </c>
      <c r="B544" s="52">
        <v>8010.6</v>
      </c>
      <c r="C544" s="33">
        <v>2.37</v>
      </c>
      <c r="D544" s="33">
        <v>9.5299999999999994</v>
      </c>
      <c r="E544" s="33">
        <v>3.34</v>
      </c>
      <c r="F544" s="35">
        <v>0.77</v>
      </c>
      <c r="G544" s="35">
        <v>1.33</v>
      </c>
      <c r="H544" s="35"/>
      <c r="I544" s="51">
        <v>146834.42000000001</v>
      </c>
      <c r="J544" s="41">
        <f>I544-K544-L544-M544-N544</f>
        <v>26915.626000000026</v>
      </c>
      <c r="K544" s="41">
        <f t="shared" si="607"/>
        <v>76341.017999999996</v>
      </c>
      <c r="L544" s="41">
        <f t="shared" si="608"/>
        <v>26755.403999999999</v>
      </c>
      <c r="M544" s="41">
        <f t="shared" si="609"/>
        <v>6168.1620000000003</v>
      </c>
      <c r="N544" s="41">
        <v>10654.21</v>
      </c>
      <c r="O544" s="41"/>
      <c r="P544" s="144">
        <f t="shared" si="610"/>
        <v>1.0914264516453294</v>
      </c>
      <c r="Q544" s="40">
        <f t="shared" si="597"/>
        <v>146834.42000000001</v>
      </c>
      <c r="R544" s="51">
        <v>160258.97</v>
      </c>
      <c r="S544" s="41">
        <f t="shared" si="611"/>
        <v>29241.252794376982</v>
      </c>
      <c r="T544" s="41">
        <f t="shared" si="612"/>
        <v>83320.60639073221</v>
      </c>
      <c r="U544" s="41">
        <f t="shared" si="613"/>
        <v>29201.555650057249</v>
      </c>
      <c r="V544" s="41">
        <f t="shared" si="598"/>
        <v>6732.0951648335586</v>
      </c>
      <c r="W544" s="51">
        <v>11763.46</v>
      </c>
      <c r="X544" s="51"/>
      <c r="Y544" s="41"/>
      <c r="Z544" s="40">
        <f t="shared" si="614"/>
        <v>160258.97</v>
      </c>
      <c r="AA544" s="54">
        <f t="shared" si="599"/>
        <v>29805.185959210547</v>
      </c>
      <c r="AB544" s="54">
        <f t="shared" si="600"/>
        <v>83320.60639073221</v>
      </c>
      <c r="AC544" s="54">
        <f t="shared" si="601"/>
        <v>29201.555650057249</v>
      </c>
      <c r="AD544" s="54">
        <f t="shared" si="602"/>
        <v>6168.1620000000003</v>
      </c>
      <c r="AE544" s="54">
        <f t="shared" si="603"/>
        <v>11763.46</v>
      </c>
      <c r="AF544" s="54">
        <f t="shared" si="604"/>
        <v>0</v>
      </c>
      <c r="AG544" s="54"/>
      <c r="AH544" s="42">
        <f t="shared" si="605"/>
        <v>160258.97</v>
      </c>
      <c r="AI544" s="56">
        <f t="shared" si="606"/>
        <v>-13424.549999999988</v>
      </c>
    </row>
    <row r="545" spans="1:35" x14ac:dyDescent="0.25">
      <c r="A545" s="31">
        <v>16</v>
      </c>
      <c r="B545" s="52">
        <v>7003.3</v>
      </c>
      <c r="C545" s="33">
        <v>2.61</v>
      </c>
      <c r="D545" s="33">
        <v>10.53</v>
      </c>
      <c r="E545" s="33">
        <v>2.84</v>
      </c>
      <c r="F545" s="35">
        <v>0.77</v>
      </c>
      <c r="G545" s="35">
        <v>1.33</v>
      </c>
      <c r="H545" s="35"/>
      <c r="I545" s="51">
        <v>132642.43</v>
      </c>
      <c r="J545" s="41">
        <f>I545-K545-L545-M545-N545</f>
        <v>24301.367999999995</v>
      </c>
      <c r="K545" s="41">
        <f t="shared" si="607"/>
        <v>73744.748999999996</v>
      </c>
      <c r="L545" s="41">
        <f t="shared" si="608"/>
        <v>19889.371999999999</v>
      </c>
      <c r="M545" s="41">
        <f t="shared" si="609"/>
        <v>5392.5410000000002</v>
      </c>
      <c r="N545" s="41">
        <v>9314.4</v>
      </c>
      <c r="O545" s="41"/>
      <c r="P545" s="144">
        <f t="shared" si="610"/>
        <v>0.94202066412685603</v>
      </c>
      <c r="Q545" s="40">
        <f t="shared" si="597"/>
        <v>132642.43</v>
      </c>
      <c r="R545" s="51">
        <v>124951.91</v>
      </c>
      <c r="S545" s="41">
        <f t="shared" si="611"/>
        <v>22842.268096494317</v>
      </c>
      <c r="T545" s="41">
        <f t="shared" si="612"/>
        <v>69469.077428848293</v>
      </c>
      <c r="U545" s="41">
        <f t="shared" si="613"/>
        <v>18736.199420506095</v>
      </c>
      <c r="V545" s="41">
        <f t="shared" si="598"/>
        <v>5079.8850541513002</v>
      </c>
      <c r="W545" s="51">
        <v>8824.48</v>
      </c>
      <c r="X545" s="51"/>
      <c r="Y545" s="41"/>
      <c r="Z545" s="40">
        <f t="shared" si="614"/>
        <v>124951.90999999999</v>
      </c>
      <c r="AA545" s="54">
        <f t="shared" si="599"/>
        <v>22529.612150645611</v>
      </c>
      <c r="AB545" s="54">
        <f t="shared" si="600"/>
        <v>69469.077428848293</v>
      </c>
      <c r="AC545" s="54">
        <f t="shared" si="601"/>
        <v>18736.199420506095</v>
      </c>
      <c r="AD545" s="54">
        <f t="shared" si="602"/>
        <v>5392.5410000000002</v>
      </c>
      <c r="AE545" s="54">
        <f t="shared" si="603"/>
        <v>8824.48</v>
      </c>
      <c r="AF545" s="54">
        <f t="shared" si="604"/>
        <v>0</v>
      </c>
      <c r="AG545" s="54"/>
      <c r="AH545" s="42">
        <f t="shared" si="605"/>
        <v>124951.90999999999</v>
      </c>
      <c r="AI545" s="56">
        <f t="shared" si="606"/>
        <v>7690.5200000000041</v>
      </c>
    </row>
    <row r="546" spans="1:35" x14ac:dyDescent="0.25">
      <c r="A546" s="31">
        <v>17</v>
      </c>
      <c r="B546" s="139">
        <v>1947.3</v>
      </c>
      <c r="C546" s="33">
        <v>2.4700000000000002</v>
      </c>
      <c r="D546" s="33">
        <v>12.95</v>
      </c>
      <c r="E546" s="33">
        <v>2.76</v>
      </c>
      <c r="F546" s="35">
        <v>0.77</v>
      </c>
      <c r="G546" s="35">
        <v>1.33</v>
      </c>
      <c r="H546" s="35"/>
      <c r="I546" s="51">
        <v>38050.239999999998</v>
      </c>
      <c r="J546" s="41">
        <f>I546-K546-L546-M546-N546</f>
        <v>5958.7360000000017</v>
      </c>
      <c r="K546" s="41">
        <f t="shared" si="607"/>
        <v>25217.534999999996</v>
      </c>
      <c r="L546" s="41">
        <f t="shared" si="608"/>
        <v>5374.5479999999998</v>
      </c>
      <c r="M546" s="41">
        <f t="shared" si="609"/>
        <v>1499.421</v>
      </c>
      <c r="N546" s="41"/>
      <c r="O546" s="41"/>
      <c r="P546" s="144">
        <f t="shared" si="610"/>
        <v>0.81420248597643541</v>
      </c>
      <c r="Q546" s="40">
        <f t="shared" si="597"/>
        <v>38050.239999999998</v>
      </c>
      <c r="R546" s="51">
        <v>30980.6</v>
      </c>
      <c r="S546" s="41">
        <f t="shared" si="611"/>
        <v>4851.6176644772795</v>
      </c>
      <c r="T546" s="41">
        <f t="shared" si="612"/>
        <v>20532.179687197768</v>
      </c>
      <c r="U546" s="41">
        <f t="shared" si="613"/>
        <v>4375.9703425996786</v>
      </c>
      <c r="V546" s="41">
        <f t="shared" si="598"/>
        <v>1220.8323057252728</v>
      </c>
      <c r="W546" s="51"/>
      <c r="X546" s="51"/>
      <c r="Y546" s="41"/>
      <c r="Z546" s="40">
        <f t="shared" si="614"/>
        <v>30980.6</v>
      </c>
      <c r="AA546" s="54">
        <f t="shared" si="599"/>
        <v>4573.0289702025548</v>
      </c>
      <c r="AB546" s="54">
        <f t="shared" si="600"/>
        <v>20532.179687197768</v>
      </c>
      <c r="AC546" s="54">
        <f t="shared" si="601"/>
        <v>4375.9703425996786</v>
      </c>
      <c r="AD546" s="54">
        <f t="shared" si="602"/>
        <v>1499.421</v>
      </c>
      <c r="AE546" s="54">
        <f t="shared" si="603"/>
        <v>0</v>
      </c>
      <c r="AF546" s="54">
        <f t="shared" si="604"/>
        <v>0</v>
      </c>
      <c r="AG546" s="54"/>
      <c r="AH546" s="42">
        <f t="shared" si="605"/>
        <v>30980.6</v>
      </c>
      <c r="AI546" s="56">
        <f t="shared" si="606"/>
        <v>7069.6399999999994</v>
      </c>
    </row>
    <row r="547" spans="1:35" x14ac:dyDescent="0.25">
      <c r="A547" s="32" t="s">
        <v>37</v>
      </c>
      <c r="B547" s="53">
        <f>SUM(B535:B546)</f>
        <v>77347.200000000012</v>
      </c>
      <c r="C547" s="33"/>
      <c r="D547" s="34"/>
      <c r="E547" s="34"/>
      <c r="F547" s="35"/>
      <c r="G547" s="35"/>
      <c r="H547" s="35"/>
      <c r="I547" s="43">
        <f>SUM(I535:I546)</f>
        <v>1555495.7999999998</v>
      </c>
      <c r="J547" s="43">
        <f t="shared" ref="J547:O547" si="615">SUM(J535:J546)</f>
        <v>264731.37000000005</v>
      </c>
      <c r="K547" s="43">
        <f t="shared" si="615"/>
        <v>816245.13699999999</v>
      </c>
      <c r="L547" s="43">
        <f t="shared" si="615"/>
        <v>241387.50900000002</v>
      </c>
      <c r="M547" s="43">
        <f t="shared" si="615"/>
        <v>59974.873999999996</v>
      </c>
      <c r="N547" s="43">
        <f t="shared" si="615"/>
        <v>100216.11000000002</v>
      </c>
      <c r="O547" s="43">
        <f t="shared" si="615"/>
        <v>72940.800000000003</v>
      </c>
      <c r="P547" s="144">
        <f t="shared" si="610"/>
        <v>0.98413606131241249</v>
      </c>
      <c r="Q547" s="40">
        <f t="shared" si="597"/>
        <v>1555495.7999999998</v>
      </c>
      <c r="R547" s="43">
        <f>SUM(R535:R546)</f>
        <v>1530819.51</v>
      </c>
      <c r="S547" s="43">
        <f t="shared" ref="S547:X547" si="616">SUM(S535:S546)</f>
        <v>260180.64565967201</v>
      </c>
      <c r="T547" s="43">
        <f t="shared" si="616"/>
        <v>801964.38573571492</v>
      </c>
      <c r="U547" s="43">
        <f t="shared" si="616"/>
        <v>238903.04434781763</v>
      </c>
      <c r="V547" s="43">
        <f t="shared" si="616"/>
        <v>59138.174256795384</v>
      </c>
      <c r="W547" s="43">
        <f t="shared" si="616"/>
        <v>100202.09000000001</v>
      </c>
      <c r="X547" s="43">
        <f t="shared" si="616"/>
        <v>70431.17</v>
      </c>
      <c r="Y547" s="41"/>
      <c r="Z547" s="40">
        <f t="shared" ref="Z547:AF547" si="617">SUM(Z535:Z545)</f>
        <v>1499838.9099999997</v>
      </c>
      <c r="AA547" s="55">
        <f t="shared" si="617"/>
        <v>254770.91694626489</v>
      </c>
      <c r="AB547" s="55">
        <f t="shared" si="617"/>
        <v>781432.20604851714</v>
      </c>
      <c r="AC547" s="55">
        <f t="shared" si="617"/>
        <v>234527.07400521796</v>
      </c>
      <c r="AD547" s="55">
        <f t="shared" si="617"/>
        <v>58475.452999999994</v>
      </c>
      <c r="AE547" s="55">
        <f t="shared" si="617"/>
        <v>100202.09000000001</v>
      </c>
      <c r="AF547" s="55">
        <f t="shared" si="617"/>
        <v>70431.17</v>
      </c>
      <c r="AG547" s="54"/>
      <c r="AH547" s="42">
        <f>SUM(AH535:AH545)</f>
        <v>1499838.9099999997</v>
      </c>
      <c r="AI547" s="56">
        <f>SUM(AI535:AI545)</f>
        <v>17606.650000000074</v>
      </c>
    </row>
    <row r="548" spans="1:35" x14ac:dyDescent="0.25">
      <c r="A548" s="6" t="s">
        <v>56</v>
      </c>
      <c r="B548" s="37"/>
      <c r="C548" s="7"/>
      <c r="D548" s="24"/>
      <c r="E548" s="24"/>
      <c r="F548" s="24"/>
      <c r="G548" s="35"/>
      <c r="H548" s="25"/>
      <c r="I548" s="26"/>
      <c r="J548" s="26"/>
      <c r="K548" s="26"/>
      <c r="L548" s="26"/>
      <c r="M548" s="26"/>
      <c r="N548" s="26"/>
      <c r="O548" s="27"/>
      <c r="P548" s="144"/>
      <c r="Q548" s="40">
        <f t="shared" si="597"/>
        <v>0</v>
      </c>
      <c r="R548" s="26"/>
      <c r="S548" s="26"/>
      <c r="T548" s="26"/>
      <c r="U548" s="26"/>
      <c r="V548" s="26"/>
      <c r="W548" s="26"/>
      <c r="X548" s="27"/>
      <c r="Y548" s="27"/>
      <c r="Z548" s="28"/>
      <c r="AA548" s="29"/>
      <c r="AB548" s="29"/>
      <c r="AC548" s="29"/>
      <c r="AD548" s="29"/>
      <c r="AE548" s="29"/>
      <c r="AF548" s="29"/>
      <c r="AG548" s="29"/>
      <c r="AH548" s="30"/>
      <c r="AI548" s="36"/>
    </row>
    <row r="549" spans="1:35" x14ac:dyDescent="0.25">
      <c r="A549" s="31">
        <v>1</v>
      </c>
      <c r="B549" s="52">
        <v>3665.5</v>
      </c>
      <c r="C549" s="33">
        <v>2.8</v>
      </c>
      <c r="D549" s="33">
        <v>13.59</v>
      </c>
      <c r="E549" s="33">
        <v>9.5399999999999991</v>
      </c>
      <c r="F549" s="35">
        <v>0.82</v>
      </c>
      <c r="G549" s="35">
        <v>1.33</v>
      </c>
      <c r="H549" s="35"/>
      <c r="I549" s="51">
        <v>108205.53</v>
      </c>
      <c r="J549" s="41">
        <f t="shared" ref="J549:J554" si="618">I549-K549-L549-M549-N549</f>
        <v>15541.705000000007</v>
      </c>
      <c r="K549" s="41">
        <f>B549*D549</f>
        <v>49814.144999999997</v>
      </c>
      <c r="L549" s="41">
        <f>E549*B549</f>
        <v>34968.869999999995</v>
      </c>
      <c r="M549" s="41">
        <f>F549*B549</f>
        <v>3005.71</v>
      </c>
      <c r="N549" s="41">
        <v>4875.1000000000004</v>
      </c>
      <c r="O549" s="41"/>
      <c r="P549" s="144">
        <f t="shared" ref="P549:P565" si="619">R549/I549</f>
        <v>0.92335354764215849</v>
      </c>
      <c r="Q549" s="40">
        <f t="shared" si="597"/>
        <v>108205.53</v>
      </c>
      <c r="R549" s="51">
        <v>99911.96</v>
      </c>
      <c r="S549" s="41">
        <f>R549-T549-U549-V549-W549-X549</f>
        <v>14208.399328268162</v>
      </c>
      <c r="T549" s="41">
        <f>P549*K549</f>
        <v>45996.067508510889</v>
      </c>
      <c r="U549" s="41">
        <f>L549*P549</f>
        <v>32288.630171537443</v>
      </c>
      <c r="V549" s="41">
        <f t="shared" ref="V549:V564" si="620">P549*M549</f>
        <v>2775.3329916835123</v>
      </c>
      <c r="W549" s="51">
        <v>4643.53</v>
      </c>
      <c r="X549" s="51"/>
      <c r="Y549" s="41"/>
      <c r="Z549" s="40">
        <f>SUM(S549:Y549)</f>
        <v>99911.959999999992</v>
      </c>
      <c r="AA549" s="54">
        <f t="shared" ref="AA549:AA564" si="621">Z549-AF549-AE549-AD549-AC549-AB549</f>
        <v>13978.022319951655</v>
      </c>
      <c r="AB549" s="54">
        <f t="shared" ref="AB549:AB564" si="622">T549</f>
        <v>45996.067508510889</v>
      </c>
      <c r="AC549" s="54">
        <f t="shared" ref="AC549:AC564" si="623">U549</f>
        <v>32288.630171537443</v>
      </c>
      <c r="AD549" s="54">
        <f t="shared" ref="AD549:AD564" si="624">M549</f>
        <v>3005.71</v>
      </c>
      <c r="AE549" s="54">
        <f t="shared" ref="AE549:AE564" si="625">W549</f>
        <v>4643.53</v>
      </c>
      <c r="AF549" s="54">
        <f t="shared" ref="AF549:AF564" si="626">X549</f>
        <v>0</v>
      </c>
      <c r="AG549" s="54"/>
      <c r="AH549" s="42">
        <f t="shared" ref="AH549:AH564" si="627">SUM(AA549:AG549)</f>
        <v>99911.959999999992</v>
      </c>
      <c r="AI549" s="56">
        <f t="shared" ref="AI549:AI564" si="628">I549-Z549</f>
        <v>8293.570000000007</v>
      </c>
    </row>
    <row r="550" spans="1:35" x14ac:dyDescent="0.25">
      <c r="A550" s="31">
        <v>2</v>
      </c>
      <c r="B550" s="52">
        <v>1471.1</v>
      </c>
      <c r="C550" s="33">
        <v>2.65</v>
      </c>
      <c r="D550" s="33">
        <v>10.84</v>
      </c>
      <c r="E550" s="33">
        <v>2.37</v>
      </c>
      <c r="F550" s="35">
        <v>0.77</v>
      </c>
      <c r="G550" s="35">
        <v>1.33</v>
      </c>
      <c r="H550" s="35"/>
      <c r="I550" s="51">
        <v>27603.09</v>
      </c>
      <c r="J550" s="41">
        <f t="shared" si="618"/>
        <v>5080.1920000000027</v>
      </c>
      <c r="K550" s="41">
        <f t="shared" ref="K550:K564" si="629">B550*D550</f>
        <v>15946.723999999998</v>
      </c>
      <c r="L550" s="41">
        <f t="shared" ref="L550:L564" si="630">E550*B550</f>
        <v>3486.5070000000001</v>
      </c>
      <c r="M550" s="41">
        <f t="shared" ref="M550:M564" si="631">F550*B550</f>
        <v>1132.7469999999998</v>
      </c>
      <c r="N550" s="41">
        <v>1956.92</v>
      </c>
      <c r="O550" s="41"/>
      <c r="P550" s="144">
        <f t="shared" si="619"/>
        <v>0.9823277031665657</v>
      </c>
      <c r="Q550" s="40">
        <f t="shared" si="597"/>
        <v>27603.09</v>
      </c>
      <c r="R550" s="51">
        <v>27115.279999999999</v>
      </c>
      <c r="S550" s="41">
        <f t="shared" ref="S550:S564" si="632">R550-T550-U550-V550-W550-X550</f>
        <v>5074.8200678858793</v>
      </c>
      <c r="T550" s="41">
        <f t="shared" ref="T550:T564" si="633">P550*K550</f>
        <v>15664.908759951148</v>
      </c>
      <c r="U550" s="41">
        <f t="shared" ref="U550:U564" si="634">L550*P550</f>
        <v>3424.8924133841538</v>
      </c>
      <c r="V550" s="41">
        <f t="shared" si="620"/>
        <v>1112.7287587788176</v>
      </c>
      <c r="W550" s="51">
        <v>1837.93</v>
      </c>
      <c r="X550" s="51"/>
      <c r="Y550" s="41"/>
      <c r="Z550" s="40">
        <f t="shared" ref="Z550:Z564" si="635">SUM(S550:Y550)</f>
        <v>27115.279999999995</v>
      </c>
      <c r="AA550" s="54">
        <f t="shared" si="621"/>
        <v>5054.8018266646941</v>
      </c>
      <c r="AB550" s="54">
        <f t="shared" si="622"/>
        <v>15664.908759951148</v>
      </c>
      <c r="AC550" s="54">
        <f t="shared" si="623"/>
        <v>3424.8924133841538</v>
      </c>
      <c r="AD550" s="54">
        <f t="shared" si="624"/>
        <v>1132.7469999999998</v>
      </c>
      <c r="AE550" s="54">
        <f t="shared" si="625"/>
        <v>1837.93</v>
      </c>
      <c r="AF550" s="54">
        <f t="shared" si="626"/>
        <v>0</v>
      </c>
      <c r="AG550" s="54"/>
      <c r="AH550" s="42">
        <f t="shared" si="627"/>
        <v>27115.279999999995</v>
      </c>
      <c r="AI550" s="56">
        <f t="shared" si="628"/>
        <v>487.81000000000495</v>
      </c>
    </row>
    <row r="551" spans="1:35" x14ac:dyDescent="0.25">
      <c r="A551" s="31">
        <v>3</v>
      </c>
      <c r="B551" s="52">
        <v>1474.6</v>
      </c>
      <c r="C551" s="33">
        <v>2.34</v>
      </c>
      <c r="D551" s="33">
        <v>10.83</v>
      </c>
      <c r="E551" s="33">
        <v>2.15</v>
      </c>
      <c r="F551" s="35">
        <v>0.77</v>
      </c>
      <c r="G551" s="35">
        <v>1.33</v>
      </c>
      <c r="H551" s="35"/>
      <c r="I551" s="51">
        <v>26867.27</v>
      </c>
      <c r="J551" s="41">
        <f t="shared" si="618"/>
        <v>4630.3000000000011</v>
      </c>
      <c r="K551" s="41">
        <f t="shared" si="629"/>
        <v>15969.918</v>
      </c>
      <c r="L551" s="41">
        <f t="shared" si="630"/>
        <v>3170.39</v>
      </c>
      <c r="M551" s="41">
        <f t="shared" si="631"/>
        <v>1135.442</v>
      </c>
      <c r="N551" s="41">
        <v>1961.22</v>
      </c>
      <c r="O551" s="41"/>
      <c r="P551" s="144">
        <f t="shared" si="619"/>
        <v>0.90230045702447614</v>
      </c>
      <c r="Q551" s="40">
        <f t="shared" si="597"/>
        <v>26867.27</v>
      </c>
      <c r="R551" s="51">
        <v>24242.35</v>
      </c>
      <c r="S551" s="41">
        <f t="shared" si="632"/>
        <v>4174.2715084859756</v>
      </c>
      <c r="T551" s="41">
        <f t="shared" si="633"/>
        <v>14409.664310043408</v>
      </c>
      <c r="U551" s="41">
        <f t="shared" si="634"/>
        <v>2860.6443459458287</v>
      </c>
      <c r="V551" s="41">
        <f t="shared" si="620"/>
        <v>1024.5098355247853</v>
      </c>
      <c r="W551" s="51">
        <v>1773.26</v>
      </c>
      <c r="X551" s="51"/>
      <c r="Y551" s="41"/>
      <c r="Z551" s="40">
        <f t="shared" si="635"/>
        <v>24242.349999999995</v>
      </c>
      <c r="AA551" s="54">
        <f t="shared" si="621"/>
        <v>4063.3393440107611</v>
      </c>
      <c r="AB551" s="54">
        <f t="shared" si="622"/>
        <v>14409.664310043408</v>
      </c>
      <c r="AC551" s="54">
        <f t="shared" si="623"/>
        <v>2860.6443459458287</v>
      </c>
      <c r="AD551" s="54">
        <f t="shared" si="624"/>
        <v>1135.442</v>
      </c>
      <c r="AE551" s="54">
        <f t="shared" si="625"/>
        <v>1773.26</v>
      </c>
      <c r="AF551" s="54">
        <f t="shared" si="626"/>
        <v>0</v>
      </c>
      <c r="AG551" s="54"/>
      <c r="AH551" s="42">
        <f t="shared" si="627"/>
        <v>24242.349999999995</v>
      </c>
      <c r="AI551" s="56">
        <f t="shared" si="628"/>
        <v>2624.9200000000055</v>
      </c>
    </row>
    <row r="552" spans="1:35" x14ac:dyDescent="0.25">
      <c r="A552" s="31">
        <v>4</v>
      </c>
      <c r="B552" s="52">
        <v>1465.7</v>
      </c>
      <c r="C552" s="33">
        <v>2.75</v>
      </c>
      <c r="D552" s="33">
        <v>12.37</v>
      </c>
      <c r="E552" s="33">
        <v>10</v>
      </c>
      <c r="F552" s="35">
        <v>0.82</v>
      </c>
      <c r="G552" s="35">
        <v>1.33</v>
      </c>
      <c r="H552" s="35"/>
      <c r="I552" s="51">
        <v>41156.92</v>
      </c>
      <c r="J552" s="41">
        <f t="shared" si="618"/>
        <v>5217.9269999999997</v>
      </c>
      <c r="K552" s="41">
        <f t="shared" si="629"/>
        <v>18130.708999999999</v>
      </c>
      <c r="L552" s="41">
        <f t="shared" si="630"/>
        <v>14657</v>
      </c>
      <c r="M552" s="41">
        <f t="shared" si="631"/>
        <v>1201.874</v>
      </c>
      <c r="N552" s="41">
        <v>1949.41</v>
      </c>
      <c r="O552" s="41"/>
      <c r="P552" s="144">
        <f t="shared" si="619"/>
        <v>1.2965649518963034</v>
      </c>
      <c r="Q552" s="40">
        <f t="shared" si="597"/>
        <v>41156.92</v>
      </c>
      <c r="R552" s="51">
        <v>53362.62</v>
      </c>
      <c r="S552" s="41">
        <f t="shared" si="632"/>
        <v>6283.3179526295935</v>
      </c>
      <c r="T552" s="41">
        <f t="shared" si="633"/>
        <v>23507.641842430872</v>
      </c>
      <c r="U552" s="41">
        <f t="shared" si="634"/>
        <v>19003.752499944119</v>
      </c>
      <c r="V552" s="41">
        <f t="shared" si="620"/>
        <v>1558.3077049954177</v>
      </c>
      <c r="W552" s="51">
        <v>3009.6</v>
      </c>
      <c r="X552" s="51"/>
      <c r="Y552" s="41"/>
      <c r="Z552" s="40">
        <f t="shared" si="635"/>
        <v>53362.62</v>
      </c>
      <c r="AA552" s="54">
        <f t="shared" si="621"/>
        <v>6639.7516576250091</v>
      </c>
      <c r="AB552" s="54">
        <f t="shared" si="622"/>
        <v>23507.641842430872</v>
      </c>
      <c r="AC552" s="54">
        <f t="shared" si="623"/>
        <v>19003.752499944119</v>
      </c>
      <c r="AD552" s="54">
        <f t="shared" si="624"/>
        <v>1201.874</v>
      </c>
      <c r="AE552" s="54">
        <f t="shared" si="625"/>
        <v>3009.6</v>
      </c>
      <c r="AF552" s="54">
        <f t="shared" si="626"/>
        <v>0</v>
      </c>
      <c r="AG552" s="54"/>
      <c r="AH552" s="42">
        <f t="shared" si="627"/>
        <v>53362.62</v>
      </c>
      <c r="AI552" s="56">
        <f t="shared" si="628"/>
        <v>-12205.700000000004</v>
      </c>
    </row>
    <row r="553" spans="1:35" x14ac:dyDescent="0.25">
      <c r="A553" s="31">
        <v>5</v>
      </c>
      <c r="B553" s="52">
        <v>8487.7999999999993</v>
      </c>
      <c r="C553" s="33">
        <v>2.6</v>
      </c>
      <c r="D553" s="33">
        <v>9.85</v>
      </c>
      <c r="E553" s="33">
        <v>3.44</v>
      </c>
      <c r="F553" s="35">
        <v>0.77</v>
      </c>
      <c r="G553" s="35">
        <v>1.33</v>
      </c>
      <c r="H553" s="35"/>
      <c r="I553" s="51">
        <v>160588.12</v>
      </c>
      <c r="J553" s="41">
        <f t="shared" si="618"/>
        <v>29882.592000000019</v>
      </c>
      <c r="K553" s="41">
        <f t="shared" si="629"/>
        <v>83604.829999999987</v>
      </c>
      <c r="L553" s="41">
        <f t="shared" si="630"/>
        <v>29198.031999999996</v>
      </c>
      <c r="M553" s="41">
        <f t="shared" si="631"/>
        <v>6535.6059999999998</v>
      </c>
      <c r="N553" s="41">
        <v>11367.06</v>
      </c>
      <c r="O553" s="41"/>
      <c r="P553" s="144">
        <f t="shared" si="619"/>
        <v>0.97419491553920678</v>
      </c>
      <c r="Q553" s="40">
        <f t="shared" si="597"/>
        <v>160588.12</v>
      </c>
      <c r="R553" s="51">
        <v>156444.13</v>
      </c>
      <c r="S553" s="41">
        <f t="shared" si="632"/>
        <v>29083.701246161698</v>
      </c>
      <c r="T553" s="41">
        <f t="shared" si="633"/>
        <v>81447.40030051973</v>
      </c>
      <c r="U553" s="41">
        <f t="shared" si="634"/>
        <v>28444.574318151052</v>
      </c>
      <c r="V553" s="41">
        <f t="shared" si="620"/>
        <v>6366.9541351675325</v>
      </c>
      <c r="W553" s="51">
        <v>11101.5</v>
      </c>
      <c r="X553" s="51"/>
      <c r="Y553" s="41"/>
      <c r="Z553" s="40">
        <f t="shared" si="635"/>
        <v>156444.13</v>
      </c>
      <c r="AA553" s="54">
        <f t="shared" si="621"/>
        <v>28915.049381329227</v>
      </c>
      <c r="AB553" s="54">
        <f t="shared" si="622"/>
        <v>81447.40030051973</v>
      </c>
      <c r="AC553" s="54">
        <f t="shared" si="623"/>
        <v>28444.574318151052</v>
      </c>
      <c r="AD553" s="54">
        <f t="shared" si="624"/>
        <v>6535.6059999999998</v>
      </c>
      <c r="AE553" s="54">
        <f t="shared" si="625"/>
        <v>11101.5</v>
      </c>
      <c r="AF553" s="54">
        <f t="shared" si="626"/>
        <v>0</v>
      </c>
      <c r="AG553" s="54"/>
      <c r="AH553" s="42">
        <f t="shared" si="627"/>
        <v>156444.13</v>
      </c>
      <c r="AI553" s="56">
        <f t="shared" si="628"/>
        <v>4143.9899999999907</v>
      </c>
    </row>
    <row r="554" spans="1:35" x14ac:dyDescent="0.25">
      <c r="A554" s="31">
        <v>6</v>
      </c>
      <c r="B554" s="52">
        <v>10701.3</v>
      </c>
      <c r="C554" s="33">
        <v>2.36</v>
      </c>
      <c r="D554" s="33">
        <v>10.08</v>
      </c>
      <c r="E554" s="33">
        <v>2.4500000000000002</v>
      </c>
      <c r="F554" s="35">
        <v>0.77</v>
      </c>
      <c r="G554" s="35">
        <v>1.33</v>
      </c>
      <c r="H554" s="35"/>
      <c r="I554" s="51">
        <v>190483.71</v>
      </c>
      <c r="J554" s="41">
        <f t="shared" si="618"/>
        <v>33923.659999999996</v>
      </c>
      <c r="K554" s="41">
        <f t="shared" si="629"/>
        <v>107869.10399999999</v>
      </c>
      <c r="L554" s="41">
        <f t="shared" si="630"/>
        <v>26218.185000000001</v>
      </c>
      <c r="M554" s="41">
        <f t="shared" si="631"/>
        <v>8240.0010000000002</v>
      </c>
      <c r="N554" s="41">
        <v>14232.76</v>
      </c>
      <c r="O554" s="41"/>
      <c r="P554" s="144">
        <f t="shared" si="619"/>
        <v>1.0523170196548566</v>
      </c>
      <c r="Q554" s="40">
        <f t="shared" si="597"/>
        <v>190483.71</v>
      </c>
      <c r="R554" s="51">
        <v>200449.25</v>
      </c>
      <c r="S554" s="41">
        <f t="shared" si="632"/>
        <v>35610.63037164753</v>
      </c>
      <c r="T554" s="41">
        <f t="shared" si="633"/>
        <v>113512.49403411977</v>
      </c>
      <c r="U554" s="41">
        <f t="shared" si="634"/>
        <v>27589.842299959666</v>
      </c>
      <c r="V554" s="41">
        <f t="shared" si="620"/>
        <v>8671.0932942730378</v>
      </c>
      <c r="W554" s="51">
        <v>15065.19</v>
      </c>
      <c r="X554" s="51"/>
      <c r="Y554" s="41"/>
      <c r="Z554" s="40">
        <f t="shared" si="635"/>
        <v>200449.25000000003</v>
      </c>
      <c r="AA554" s="54">
        <f t="shared" si="621"/>
        <v>36041.722665920621</v>
      </c>
      <c r="AB554" s="54">
        <f t="shared" si="622"/>
        <v>113512.49403411977</v>
      </c>
      <c r="AC554" s="54">
        <f t="shared" si="623"/>
        <v>27589.842299959666</v>
      </c>
      <c r="AD554" s="54">
        <f t="shared" si="624"/>
        <v>8240.0010000000002</v>
      </c>
      <c r="AE554" s="54">
        <f t="shared" si="625"/>
        <v>15065.19</v>
      </c>
      <c r="AF554" s="54">
        <f t="shared" si="626"/>
        <v>0</v>
      </c>
      <c r="AG554" s="54"/>
      <c r="AH554" s="42">
        <f t="shared" si="627"/>
        <v>200449.25000000006</v>
      </c>
      <c r="AI554" s="56">
        <f t="shared" si="628"/>
        <v>-9965.5400000000373</v>
      </c>
    </row>
    <row r="555" spans="1:35" x14ac:dyDescent="0.25">
      <c r="A555" s="31">
        <v>7</v>
      </c>
      <c r="B555" s="52">
        <v>4988.2</v>
      </c>
      <c r="C555" s="33">
        <v>2.62</v>
      </c>
      <c r="D555" s="33">
        <v>10.53</v>
      </c>
      <c r="E555" s="33">
        <v>3.05</v>
      </c>
      <c r="F555" s="35">
        <v>0.77</v>
      </c>
      <c r="G555" s="35">
        <v>1.33</v>
      </c>
      <c r="H555" s="35"/>
      <c r="I555" s="51">
        <v>96871.38</v>
      </c>
      <c r="J555" s="41">
        <f>I555-K555-L555-M555-N555-O555</f>
        <v>18656.210000000014</v>
      </c>
      <c r="K555" s="41">
        <f t="shared" si="629"/>
        <v>52525.745999999992</v>
      </c>
      <c r="L555" s="41">
        <f t="shared" si="630"/>
        <v>15214.009999999998</v>
      </c>
      <c r="M555" s="41">
        <f t="shared" si="631"/>
        <v>3840.9139999999998</v>
      </c>
      <c r="N555" s="41">
        <v>6634.5</v>
      </c>
      <c r="O555" s="41"/>
      <c r="P555" s="144">
        <f t="shared" si="619"/>
        <v>1.0012417496271859</v>
      </c>
      <c r="Q555" s="40">
        <f t="shared" si="597"/>
        <v>96871.38</v>
      </c>
      <c r="R555" s="51">
        <v>96991.67</v>
      </c>
      <c r="S555" s="41">
        <f t="shared" si="632"/>
        <v>18608.724729713795</v>
      </c>
      <c r="T555" s="41">
        <f t="shared" si="633"/>
        <v>52590.969825513152</v>
      </c>
      <c r="U555" s="41">
        <f t="shared" si="634"/>
        <v>15232.901991245501</v>
      </c>
      <c r="V555" s="41">
        <f t="shared" si="620"/>
        <v>3845.683453527553</v>
      </c>
      <c r="W555" s="51">
        <v>6713.39</v>
      </c>
      <c r="X555" s="51"/>
      <c r="Y555" s="41"/>
      <c r="Z555" s="40">
        <f t="shared" si="635"/>
        <v>96991.67</v>
      </c>
      <c r="AA555" s="54">
        <f t="shared" si="621"/>
        <v>18613.494183241346</v>
      </c>
      <c r="AB555" s="54">
        <f t="shared" si="622"/>
        <v>52590.969825513152</v>
      </c>
      <c r="AC555" s="54">
        <f t="shared" si="623"/>
        <v>15232.901991245501</v>
      </c>
      <c r="AD555" s="54">
        <f t="shared" si="624"/>
        <v>3840.9139999999998</v>
      </c>
      <c r="AE555" s="54">
        <f t="shared" si="625"/>
        <v>6713.39</v>
      </c>
      <c r="AF555" s="54">
        <f t="shared" si="626"/>
        <v>0</v>
      </c>
      <c r="AG555" s="54"/>
      <c r="AH555" s="42">
        <f t="shared" si="627"/>
        <v>96991.67</v>
      </c>
      <c r="AI555" s="56">
        <f t="shared" si="628"/>
        <v>-120.2899999999936</v>
      </c>
    </row>
    <row r="556" spans="1:35" x14ac:dyDescent="0.25">
      <c r="A556" s="31">
        <v>8</v>
      </c>
      <c r="B556" s="52">
        <v>2363.9</v>
      </c>
      <c r="C556" s="33">
        <v>2.35</v>
      </c>
      <c r="D556" s="33">
        <v>10.25</v>
      </c>
      <c r="E556" s="33">
        <v>3.02</v>
      </c>
      <c r="F556" s="35">
        <v>0.77</v>
      </c>
      <c r="G556" s="35">
        <v>1.33</v>
      </c>
      <c r="H556" s="35"/>
      <c r="I556" s="51">
        <v>43992.45</v>
      </c>
      <c r="J556" s="41">
        <f>I556-K556-L556-M556-N556-O556</f>
        <v>7659.2339999999967</v>
      </c>
      <c r="K556" s="41">
        <f t="shared" si="629"/>
        <v>24229.975000000002</v>
      </c>
      <c r="L556" s="41">
        <f t="shared" si="630"/>
        <v>7138.9780000000001</v>
      </c>
      <c r="M556" s="41">
        <f t="shared" si="631"/>
        <v>1820.2030000000002</v>
      </c>
      <c r="N556" s="41">
        <v>3144.06</v>
      </c>
      <c r="O556" s="41"/>
      <c r="P556" s="144">
        <f t="shared" si="619"/>
        <v>1.1186292193319536</v>
      </c>
      <c r="Q556" s="40">
        <f t="shared" si="597"/>
        <v>43992.45</v>
      </c>
      <c r="R556" s="51">
        <v>49211.24</v>
      </c>
      <c r="S556" s="41">
        <f t="shared" si="632"/>
        <v>8464.7003334335732</v>
      </c>
      <c r="T556" s="41">
        <f t="shared" si="633"/>
        <v>27104.358018682753</v>
      </c>
      <c r="U556" s="41">
        <f t="shared" si="634"/>
        <v>7985.869386967991</v>
      </c>
      <c r="V556" s="41">
        <f t="shared" si="620"/>
        <v>2036.13226091568</v>
      </c>
      <c r="W556" s="51">
        <v>3620.18</v>
      </c>
      <c r="X556" s="51"/>
      <c r="Y556" s="41"/>
      <c r="Z556" s="40">
        <f t="shared" si="635"/>
        <v>49211.24</v>
      </c>
      <c r="AA556" s="54">
        <f t="shared" si="621"/>
        <v>8680.6295943492514</v>
      </c>
      <c r="AB556" s="54">
        <f t="shared" si="622"/>
        <v>27104.358018682753</v>
      </c>
      <c r="AC556" s="54">
        <f t="shared" si="623"/>
        <v>7985.869386967991</v>
      </c>
      <c r="AD556" s="54">
        <f t="shared" si="624"/>
        <v>1820.2030000000002</v>
      </c>
      <c r="AE556" s="54">
        <f t="shared" si="625"/>
        <v>3620.18</v>
      </c>
      <c r="AF556" s="54">
        <f t="shared" si="626"/>
        <v>0</v>
      </c>
      <c r="AG556" s="54"/>
      <c r="AH556" s="42">
        <f t="shared" si="627"/>
        <v>49211.24</v>
      </c>
      <c r="AI556" s="56">
        <f t="shared" si="628"/>
        <v>-5218.7900000000009</v>
      </c>
    </row>
    <row r="557" spans="1:35" x14ac:dyDescent="0.25">
      <c r="A557" s="31">
        <v>9</v>
      </c>
      <c r="B557" s="52">
        <v>7667.4</v>
      </c>
      <c r="C557" s="33">
        <v>2.39</v>
      </c>
      <c r="D557" s="33">
        <v>10.15</v>
      </c>
      <c r="E557" s="33">
        <v>3.18</v>
      </c>
      <c r="F557" s="35">
        <v>0.77</v>
      </c>
      <c r="G557" s="35">
        <v>1.33</v>
      </c>
      <c r="H557" s="35"/>
      <c r="I557" s="51">
        <v>144760.79</v>
      </c>
      <c r="J557" s="41">
        <f>I557-K557-L557-M557-N557-O557</f>
        <v>26452.860000000011</v>
      </c>
      <c r="K557" s="41">
        <f t="shared" si="629"/>
        <v>77824.11</v>
      </c>
      <c r="L557" s="41">
        <f t="shared" si="630"/>
        <v>24382.331999999999</v>
      </c>
      <c r="M557" s="41">
        <f t="shared" si="631"/>
        <v>5903.8980000000001</v>
      </c>
      <c r="N557" s="41">
        <v>10197.59</v>
      </c>
      <c r="O557" s="41"/>
      <c r="P557" s="144">
        <f t="shared" si="619"/>
        <v>0.95366915309041889</v>
      </c>
      <c r="Q557" s="40">
        <f t="shared" si="597"/>
        <v>144760.79</v>
      </c>
      <c r="R557" s="51">
        <v>138053.9</v>
      </c>
      <c r="S557" s="41">
        <f t="shared" si="632"/>
        <v>25193.983611882759</v>
      </c>
      <c r="T557" s="41">
        <f t="shared" si="633"/>
        <v>74218.453073715602</v>
      </c>
      <c r="U557" s="41">
        <f t="shared" si="634"/>
        <v>23252.677908809419</v>
      </c>
      <c r="V557" s="41">
        <f t="shared" si="620"/>
        <v>5630.3654055922179</v>
      </c>
      <c r="W557" s="51">
        <v>9758.42</v>
      </c>
      <c r="X557" s="51"/>
      <c r="Y557" s="41"/>
      <c r="Z557" s="40">
        <f t="shared" si="635"/>
        <v>138053.90000000002</v>
      </c>
      <c r="AA557" s="54">
        <f t="shared" si="621"/>
        <v>24920.451017475003</v>
      </c>
      <c r="AB557" s="54">
        <f t="shared" si="622"/>
        <v>74218.453073715602</v>
      </c>
      <c r="AC557" s="54">
        <f t="shared" si="623"/>
        <v>23252.677908809419</v>
      </c>
      <c r="AD557" s="54">
        <f t="shared" si="624"/>
        <v>5903.8980000000001</v>
      </c>
      <c r="AE557" s="54">
        <f t="shared" si="625"/>
        <v>9758.42</v>
      </c>
      <c r="AF557" s="54">
        <f t="shared" si="626"/>
        <v>0</v>
      </c>
      <c r="AG557" s="54"/>
      <c r="AH557" s="42">
        <f t="shared" si="627"/>
        <v>138053.90000000002</v>
      </c>
      <c r="AI557" s="56">
        <f t="shared" si="628"/>
        <v>6706.8899999999849</v>
      </c>
    </row>
    <row r="558" spans="1:35" x14ac:dyDescent="0.25">
      <c r="A558" s="31">
        <v>10</v>
      </c>
      <c r="B558" s="52">
        <v>6150.5</v>
      </c>
      <c r="C558" s="33">
        <v>2.62</v>
      </c>
      <c r="D558" s="33">
        <v>9.91</v>
      </c>
      <c r="E558" s="33">
        <v>3.7</v>
      </c>
      <c r="F558" s="35">
        <v>0.77</v>
      </c>
      <c r="G558" s="35">
        <v>1.33</v>
      </c>
      <c r="H558" s="35"/>
      <c r="I558" s="51">
        <v>119196.8</v>
      </c>
      <c r="J558" s="41">
        <f t="shared" ref="J558:J564" si="636">I558-K558-L558-M558-N558</f>
        <v>22572.409999999993</v>
      </c>
      <c r="K558" s="41">
        <f t="shared" si="629"/>
        <v>60951.455000000002</v>
      </c>
      <c r="L558" s="41">
        <f t="shared" si="630"/>
        <v>22756.850000000002</v>
      </c>
      <c r="M558" s="41">
        <f t="shared" si="631"/>
        <v>4735.8850000000002</v>
      </c>
      <c r="N558" s="41">
        <v>8180.2</v>
      </c>
      <c r="O558" s="41"/>
      <c r="P558" s="144">
        <f t="shared" si="619"/>
        <v>1.0686649306021638</v>
      </c>
      <c r="Q558" s="40">
        <f t="shared" si="597"/>
        <v>119196.8</v>
      </c>
      <c r="R558" s="51">
        <v>127381.44</v>
      </c>
      <c r="S558" s="41">
        <f t="shared" si="632"/>
        <v>24151.695831485406</v>
      </c>
      <c r="T558" s="41">
        <f t="shared" si="633"/>
        <v>65136.682427675914</v>
      </c>
      <c r="U558" s="41">
        <f t="shared" si="634"/>
        <v>24319.447525973854</v>
      </c>
      <c r="V558" s="41">
        <f t="shared" si="620"/>
        <v>5061.0742148648287</v>
      </c>
      <c r="W558" s="51">
        <v>8712.5400000000009</v>
      </c>
      <c r="X558" s="51"/>
      <c r="Y558" s="41"/>
      <c r="Z558" s="40">
        <f t="shared" si="635"/>
        <v>127381.44</v>
      </c>
      <c r="AA558" s="54">
        <f t="shared" si="621"/>
        <v>24476.885046350231</v>
      </c>
      <c r="AB558" s="54">
        <f t="shared" si="622"/>
        <v>65136.682427675914</v>
      </c>
      <c r="AC558" s="54">
        <f t="shared" si="623"/>
        <v>24319.447525973854</v>
      </c>
      <c r="AD558" s="54">
        <f t="shared" si="624"/>
        <v>4735.8850000000002</v>
      </c>
      <c r="AE558" s="54">
        <f t="shared" si="625"/>
        <v>8712.5400000000009</v>
      </c>
      <c r="AF558" s="54">
        <f t="shared" si="626"/>
        <v>0</v>
      </c>
      <c r="AG558" s="54"/>
      <c r="AH558" s="42">
        <f t="shared" si="627"/>
        <v>127381.44</v>
      </c>
      <c r="AI558" s="56">
        <f t="shared" si="628"/>
        <v>-8184.6399999999994</v>
      </c>
    </row>
    <row r="559" spans="1:35" x14ac:dyDescent="0.25">
      <c r="A559" s="31">
        <v>11</v>
      </c>
      <c r="B559" s="52">
        <v>6020.3</v>
      </c>
      <c r="C559" s="33">
        <v>2.38</v>
      </c>
      <c r="D559" s="33">
        <v>9.6</v>
      </c>
      <c r="E559" s="33">
        <v>3.33</v>
      </c>
      <c r="F559" s="35">
        <v>0.77</v>
      </c>
      <c r="G559" s="35">
        <v>1.33</v>
      </c>
      <c r="H559" s="35"/>
      <c r="I559" s="51">
        <v>111797.95</v>
      </c>
      <c r="J559" s="41">
        <f t="shared" si="636"/>
        <v>21312.799999999996</v>
      </c>
      <c r="K559" s="41">
        <f t="shared" si="629"/>
        <v>57794.879999999997</v>
      </c>
      <c r="L559" s="41">
        <f t="shared" si="630"/>
        <v>20047.599000000002</v>
      </c>
      <c r="M559" s="41">
        <f t="shared" si="631"/>
        <v>4635.6310000000003</v>
      </c>
      <c r="N559" s="41">
        <v>8007.04</v>
      </c>
      <c r="O559" s="41"/>
      <c r="P559" s="144">
        <f t="shared" si="619"/>
        <v>0.98033729598798547</v>
      </c>
      <c r="Q559" s="40">
        <f t="shared" si="597"/>
        <v>111797.95</v>
      </c>
      <c r="R559" s="51">
        <v>109599.7</v>
      </c>
      <c r="S559" s="41">
        <f t="shared" si="632"/>
        <v>20597.862664400371</v>
      </c>
      <c r="T559" s="41">
        <f t="shared" si="633"/>
        <v>56658.476381150096</v>
      </c>
      <c r="U559" s="41">
        <f t="shared" si="634"/>
        <v>19653.408994711444</v>
      </c>
      <c r="V559" s="41">
        <f t="shared" si="620"/>
        <v>4544.4819597380811</v>
      </c>
      <c r="W559" s="51">
        <v>8145.47</v>
      </c>
      <c r="X559" s="51"/>
      <c r="Y559" s="41"/>
      <c r="Z559" s="40">
        <f t="shared" si="635"/>
        <v>109599.7</v>
      </c>
      <c r="AA559" s="54">
        <f t="shared" si="621"/>
        <v>20506.713624138465</v>
      </c>
      <c r="AB559" s="54">
        <f t="shared" si="622"/>
        <v>56658.476381150096</v>
      </c>
      <c r="AC559" s="54">
        <f t="shared" si="623"/>
        <v>19653.408994711444</v>
      </c>
      <c r="AD559" s="54">
        <f t="shared" si="624"/>
        <v>4635.6310000000003</v>
      </c>
      <c r="AE559" s="54">
        <f t="shared" si="625"/>
        <v>8145.47</v>
      </c>
      <c r="AF559" s="54">
        <f t="shared" si="626"/>
        <v>0</v>
      </c>
      <c r="AG559" s="54"/>
      <c r="AH559" s="42">
        <f t="shared" si="627"/>
        <v>109599.7</v>
      </c>
      <c r="AI559" s="56">
        <f t="shared" si="628"/>
        <v>2198.25</v>
      </c>
    </row>
    <row r="560" spans="1:35" x14ac:dyDescent="0.25">
      <c r="A560" s="31">
        <v>12</v>
      </c>
      <c r="B560" s="52">
        <v>2819.7</v>
      </c>
      <c r="C560" s="33">
        <v>2.59</v>
      </c>
      <c r="D560" s="33">
        <v>9.9700000000000006</v>
      </c>
      <c r="E560" s="33">
        <v>2.63</v>
      </c>
      <c r="F560" s="35">
        <v>0.77</v>
      </c>
      <c r="G560" s="35">
        <v>1.33</v>
      </c>
      <c r="H560" s="35"/>
      <c r="I560" s="51">
        <v>52080.07</v>
      </c>
      <c r="J560" s="41">
        <f t="shared" si="636"/>
        <v>10630.481000000003</v>
      </c>
      <c r="K560" s="41">
        <f t="shared" si="629"/>
        <v>28112.409</v>
      </c>
      <c r="L560" s="41">
        <f t="shared" si="630"/>
        <v>7415.8109999999988</v>
      </c>
      <c r="M560" s="41">
        <f t="shared" si="631"/>
        <v>2171.1689999999999</v>
      </c>
      <c r="N560" s="41">
        <v>3750.2</v>
      </c>
      <c r="O560" s="41"/>
      <c r="P560" s="144">
        <f t="shared" si="619"/>
        <v>0.91920882594819864</v>
      </c>
      <c r="Q560" s="40">
        <f t="shared" si="597"/>
        <v>52080.07</v>
      </c>
      <c r="R560" s="51">
        <v>47872.46</v>
      </c>
      <c r="S560" s="41">
        <f t="shared" si="632"/>
        <v>9761.1188983455686</v>
      </c>
      <c r="T560" s="41">
        <f t="shared" si="633"/>
        <v>25841.174471465572</v>
      </c>
      <c r="U560" s="41">
        <f t="shared" si="634"/>
        <v>6816.6789227637355</v>
      </c>
      <c r="V560" s="41">
        <f t="shared" si="620"/>
        <v>1995.7577074251244</v>
      </c>
      <c r="W560" s="51">
        <v>3457.73</v>
      </c>
      <c r="X560" s="51"/>
      <c r="Y560" s="41"/>
      <c r="Z560" s="40">
        <f t="shared" si="635"/>
        <v>47872.460000000006</v>
      </c>
      <c r="AA560" s="54">
        <f t="shared" si="621"/>
        <v>9585.7076057706945</v>
      </c>
      <c r="AB560" s="54">
        <f t="shared" si="622"/>
        <v>25841.174471465572</v>
      </c>
      <c r="AC560" s="54">
        <f t="shared" si="623"/>
        <v>6816.6789227637355</v>
      </c>
      <c r="AD560" s="54">
        <f t="shared" si="624"/>
        <v>2171.1689999999999</v>
      </c>
      <c r="AE560" s="54">
        <f t="shared" si="625"/>
        <v>3457.73</v>
      </c>
      <c r="AF560" s="54">
        <f t="shared" si="626"/>
        <v>0</v>
      </c>
      <c r="AG560" s="54"/>
      <c r="AH560" s="42">
        <f t="shared" si="627"/>
        <v>47872.460000000006</v>
      </c>
      <c r="AI560" s="56">
        <f t="shared" si="628"/>
        <v>4207.6099999999933</v>
      </c>
    </row>
    <row r="561" spans="1:35" x14ac:dyDescent="0.25">
      <c r="A561" s="31">
        <v>13</v>
      </c>
      <c r="B561" s="52">
        <v>7986.1</v>
      </c>
      <c r="C561" s="33">
        <v>2.37</v>
      </c>
      <c r="D561" s="33">
        <v>9.9600000000000009</v>
      </c>
      <c r="E561" s="33">
        <v>2.75</v>
      </c>
      <c r="F561" s="35">
        <v>0.77</v>
      </c>
      <c r="G561" s="35">
        <v>1.33</v>
      </c>
      <c r="H561" s="35"/>
      <c r="I561" s="51">
        <v>146226.29999999999</v>
      </c>
      <c r="J561" s="41">
        <f t="shared" si="636"/>
        <v>27952.121999999978</v>
      </c>
      <c r="K561" s="41">
        <f t="shared" si="629"/>
        <v>79541.556000000011</v>
      </c>
      <c r="L561" s="41">
        <f t="shared" si="630"/>
        <v>21961.775000000001</v>
      </c>
      <c r="M561" s="41">
        <f t="shared" si="631"/>
        <v>6149.2970000000005</v>
      </c>
      <c r="N561" s="41">
        <v>10621.55</v>
      </c>
      <c r="O561" s="41"/>
      <c r="P561" s="144">
        <f t="shared" si="619"/>
        <v>0.94909205799503926</v>
      </c>
      <c r="Q561" s="40">
        <f t="shared" si="597"/>
        <v>146226.29999999999</v>
      </c>
      <c r="R561" s="51">
        <v>138782.22</v>
      </c>
      <c r="S561" s="41">
        <f t="shared" si="632"/>
        <v>26505.655742905612</v>
      </c>
      <c r="T561" s="41">
        <f t="shared" si="633"/>
        <v>75492.259080167671</v>
      </c>
      <c r="U561" s="41">
        <f t="shared" si="634"/>
        <v>20843.746231974004</v>
      </c>
      <c r="V561" s="41">
        <f t="shared" si="620"/>
        <v>5836.2489449527211</v>
      </c>
      <c r="W561" s="51">
        <v>10104.31</v>
      </c>
      <c r="X561" s="51"/>
      <c r="Y561" s="41"/>
      <c r="Z561" s="40">
        <f t="shared" si="635"/>
        <v>138782.22</v>
      </c>
      <c r="AA561" s="54">
        <f t="shared" si="621"/>
        <v>26192.607687858326</v>
      </c>
      <c r="AB561" s="54">
        <f t="shared" si="622"/>
        <v>75492.259080167671</v>
      </c>
      <c r="AC561" s="54">
        <f t="shared" si="623"/>
        <v>20843.746231974004</v>
      </c>
      <c r="AD561" s="54">
        <f t="shared" si="624"/>
        <v>6149.2970000000005</v>
      </c>
      <c r="AE561" s="54">
        <f t="shared" si="625"/>
        <v>10104.31</v>
      </c>
      <c r="AF561" s="54">
        <f t="shared" si="626"/>
        <v>0</v>
      </c>
      <c r="AG561" s="54"/>
      <c r="AH561" s="42">
        <f t="shared" si="627"/>
        <v>138782.22</v>
      </c>
      <c r="AI561" s="56">
        <f t="shared" si="628"/>
        <v>7444.0799999999872</v>
      </c>
    </row>
    <row r="562" spans="1:35" x14ac:dyDescent="0.25">
      <c r="A562" s="31">
        <v>14</v>
      </c>
      <c r="B562" s="52">
        <v>6547.2</v>
      </c>
      <c r="C562" s="33">
        <v>2.6</v>
      </c>
      <c r="D562" s="33">
        <v>10.35</v>
      </c>
      <c r="E562" s="33">
        <v>2.4500000000000002</v>
      </c>
      <c r="F562" s="35">
        <v>0.77</v>
      </c>
      <c r="G562" s="35">
        <v>1.33</v>
      </c>
      <c r="H562" s="35"/>
      <c r="I562" s="51">
        <v>121576.02</v>
      </c>
      <c r="J562" s="41">
        <f t="shared" si="636"/>
        <v>24023.086000000014</v>
      </c>
      <c r="K562" s="41">
        <f t="shared" si="629"/>
        <v>67763.51999999999</v>
      </c>
      <c r="L562" s="41">
        <f t="shared" si="630"/>
        <v>16040.640000000001</v>
      </c>
      <c r="M562" s="41">
        <f t="shared" si="631"/>
        <v>5041.3440000000001</v>
      </c>
      <c r="N562" s="41">
        <v>8707.43</v>
      </c>
      <c r="O562" s="41"/>
      <c r="P562" s="144">
        <f t="shared" si="619"/>
        <v>1.0664388421335063</v>
      </c>
      <c r="Q562" s="40">
        <f t="shared" si="597"/>
        <v>121576.02</v>
      </c>
      <c r="R562" s="51">
        <v>129653.39</v>
      </c>
      <c r="S562" s="41">
        <f t="shared" si="632"/>
        <v>25599.873585472211</v>
      </c>
      <c r="T562" s="41">
        <f t="shared" si="633"/>
        <v>72265.649807690686</v>
      </c>
      <c r="U562" s="41">
        <f t="shared" si="634"/>
        <v>17106.361548680408</v>
      </c>
      <c r="V562" s="41">
        <f t="shared" si="620"/>
        <v>5376.2850581566991</v>
      </c>
      <c r="W562" s="51">
        <v>9305.2199999999993</v>
      </c>
      <c r="X562" s="51"/>
      <c r="Y562" s="41"/>
      <c r="Z562" s="40">
        <f t="shared" si="635"/>
        <v>129653.39000000001</v>
      </c>
      <c r="AA562" s="54">
        <f t="shared" si="621"/>
        <v>25934.814643628924</v>
      </c>
      <c r="AB562" s="54">
        <f t="shared" si="622"/>
        <v>72265.649807690686</v>
      </c>
      <c r="AC562" s="54">
        <f t="shared" si="623"/>
        <v>17106.361548680408</v>
      </c>
      <c r="AD562" s="54">
        <f t="shared" si="624"/>
        <v>5041.3440000000001</v>
      </c>
      <c r="AE562" s="54">
        <f t="shared" si="625"/>
        <v>9305.2199999999993</v>
      </c>
      <c r="AF562" s="54">
        <f t="shared" si="626"/>
        <v>0</v>
      </c>
      <c r="AG562" s="54"/>
      <c r="AH562" s="42">
        <f t="shared" si="627"/>
        <v>129653.39000000001</v>
      </c>
      <c r="AI562" s="56">
        <f t="shared" si="628"/>
        <v>-8077.3700000000099</v>
      </c>
    </row>
    <row r="563" spans="1:35" x14ac:dyDescent="0.25">
      <c r="A563" s="31">
        <v>31</v>
      </c>
      <c r="B563" s="52">
        <v>2810.1</v>
      </c>
      <c r="C563" s="33">
        <v>2.4</v>
      </c>
      <c r="D563" s="33">
        <v>10.39</v>
      </c>
      <c r="E563" s="33">
        <v>3.46</v>
      </c>
      <c r="F563" s="35">
        <v>0.77</v>
      </c>
      <c r="G563" s="35">
        <v>1.33</v>
      </c>
      <c r="H563" s="35"/>
      <c r="I563" s="51">
        <v>53307.96</v>
      </c>
      <c r="J563" s="41">
        <f t="shared" si="636"/>
        <v>8486.7679999999964</v>
      </c>
      <c r="K563" s="41">
        <f t="shared" si="629"/>
        <v>29196.939000000002</v>
      </c>
      <c r="L563" s="41">
        <f t="shared" si="630"/>
        <v>9722.9459999999999</v>
      </c>
      <c r="M563" s="41">
        <f t="shared" si="631"/>
        <v>2163.777</v>
      </c>
      <c r="N563" s="41">
        <v>3737.53</v>
      </c>
      <c r="O563" s="41"/>
      <c r="P563" s="144">
        <f t="shared" si="619"/>
        <v>0.91354349331694551</v>
      </c>
      <c r="Q563" s="40">
        <f t="shared" si="597"/>
        <v>53307.96</v>
      </c>
      <c r="R563" s="51">
        <v>48699.14</v>
      </c>
      <c r="S563" s="41">
        <f t="shared" si="632"/>
        <v>7750.0578982673496</v>
      </c>
      <c r="T563" s="41">
        <f t="shared" si="633"/>
        <v>26672.673648221768</v>
      </c>
      <c r="U563" s="41">
        <f t="shared" si="634"/>
        <v>8882.3340541720227</v>
      </c>
      <c r="V563" s="41">
        <f t="shared" si="620"/>
        <v>1976.7043993388604</v>
      </c>
      <c r="W563" s="51">
        <v>3417.37</v>
      </c>
      <c r="X563" s="51"/>
      <c r="Y563" s="41"/>
      <c r="Z563" s="40">
        <f t="shared" si="635"/>
        <v>48699.14</v>
      </c>
      <c r="AA563" s="54">
        <f t="shared" si="621"/>
        <v>7562.9852976062029</v>
      </c>
      <c r="AB563" s="54">
        <f t="shared" si="622"/>
        <v>26672.673648221768</v>
      </c>
      <c r="AC563" s="54">
        <f t="shared" si="623"/>
        <v>8882.3340541720227</v>
      </c>
      <c r="AD563" s="54">
        <f t="shared" si="624"/>
        <v>2163.777</v>
      </c>
      <c r="AE563" s="54">
        <f t="shared" si="625"/>
        <v>3417.37</v>
      </c>
      <c r="AF563" s="54">
        <f t="shared" si="626"/>
        <v>0</v>
      </c>
      <c r="AG563" s="54"/>
      <c r="AH563" s="42">
        <f t="shared" si="627"/>
        <v>48699.14</v>
      </c>
      <c r="AI563" s="56">
        <f t="shared" si="628"/>
        <v>4608.82</v>
      </c>
    </row>
    <row r="564" spans="1:35" x14ac:dyDescent="0.25">
      <c r="A564" s="31">
        <v>32</v>
      </c>
      <c r="B564" s="52">
        <v>5327</v>
      </c>
      <c r="C564" s="33">
        <v>2.5099999999999998</v>
      </c>
      <c r="D564" s="33">
        <v>9.58</v>
      </c>
      <c r="E564" s="33">
        <v>1.82</v>
      </c>
      <c r="F564" s="35">
        <v>0.77</v>
      </c>
      <c r="G564" s="35">
        <v>1.33</v>
      </c>
      <c r="H564" s="35"/>
      <c r="I564" s="51">
        <v>88854.84</v>
      </c>
      <c r="J564" s="41">
        <f t="shared" si="636"/>
        <v>16940.309999999994</v>
      </c>
      <c r="K564" s="41">
        <f t="shared" si="629"/>
        <v>51032.66</v>
      </c>
      <c r="L564" s="41">
        <f t="shared" si="630"/>
        <v>9695.1400000000012</v>
      </c>
      <c r="M564" s="41">
        <f t="shared" si="631"/>
        <v>4101.79</v>
      </c>
      <c r="N564" s="41">
        <v>7084.94</v>
      </c>
      <c r="O564" s="41"/>
      <c r="P564" s="144">
        <f t="shared" si="619"/>
        <v>0.95701157078218813</v>
      </c>
      <c r="Q564" s="40">
        <f t="shared" si="597"/>
        <v>88854.84</v>
      </c>
      <c r="R564" s="51">
        <v>85035.11</v>
      </c>
      <c r="S564" s="41">
        <f t="shared" si="632"/>
        <v>16199.702240934757</v>
      </c>
      <c r="T564" s="41">
        <f t="shared" si="633"/>
        <v>48838.846107793346</v>
      </c>
      <c r="U564" s="41">
        <f t="shared" si="634"/>
        <v>9278.3611603532245</v>
      </c>
      <c r="V564" s="41">
        <f t="shared" si="620"/>
        <v>3925.4604909186714</v>
      </c>
      <c r="W564" s="51">
        <v>6792.74</v>
      </c>
      <c r="X564" s="51"/>
      <c r="Y564" s="41"/>
      <c r="Z564" s="40">
        <f t="shared" si="635"/>
        <v>85035.11</v>
      </c>
      <c r="AA564" s="54">
        <f t="shared" si="621"/>
        <v>16023.372731853429</v>
      </c>
      <c r="AB564" s="54">
        <f t="shared" si="622"/>
        <v>48838.846107793346</v>
      </c>
      <c r="AC564" s="54">
        <f t="shared" si="623"/>
        <v>9278.3611603532245</v>
      </c>
      <c r="AD564" s="54">
        <f t="shared" si="624"/>
        <v>4101.79</v>
      </c>
      <c r="AE564" s="54">
        <f t="shared" si="625"/>
        <v>6792.74</v>
      </c>
      <c r="AF564" s="54">
        <f t="shared" si="626"/>
        <v>0</v>
      </c>
      <c r="AG564" s="54"/>
      <c r="AH564" s="42">
        <f t="shared" si="627"/>
        <v>85035.11</v>
      </c>
      <c r="AI564" s="56">
        <f t="shared" si="628"/>
        <v>3819.7299999999959</v>
      </c>
    </row>
    <row r="565" spans="1:35" x14ac:dyDescent="0.25">
      <c r="A565" s="32" t="s">
        <v>37</v>
      </c>
      <c r="B565" s="53">
        <f>SUM(B549:B564)</f>
        <v>79946.400000000009</v>
      </c>
      <c r="C565" s="33"/>
      <c r="D565" s="34"/>
      <c r="E565" s="34"/>
      <c r="F565" s="35"/>
      <c r="G565" s="35"/>
      <c r="H565" s="35"/>
      <c r="I565" s="43">
        <f>SUM(I549:I564)</f>
        <v>1533569.2000000002</v>
      </c>
      <c r="J565" s="43">
        <f t="shared" ref="J565:N565" si="637">SUM(J549:J564)</f>
        <v>278962.65700000001</v>
      </c>
      <c r="K565" s="43">
        <f t="shared" si="637"/>
        <v>820308.67999999993</v>
      </c>
      <c r="L565" s="43">
        <f t="shared" si="637"/>
        <v>266075.06499999994</v>
      </c>
      <c r="M565" s="43">
        <f t="shared" si="637"/>
        <v>61815.288000000008</v>
      </c>
      <c r="N565" s="43">
        <f t="shared" si="637"/>
        <v>106407.50999999998</v>
      </c>
      <c r="O565" s="43">
        <f>SUM(O554:O564)</f>
        <v>0</v>
      </c>
      <c r="P565" s="144">
        <f t="shared" si="619"/>
        <v>0.99950224613274685</v>
      </c>
      <c r="Q565" s="40">
        <f t="shared" si="597"/>
        <v>1533569.2000000002</v>
      </c>
      <c r="R565" s="43">
        <f>SUM(R549:R564)</f>
        <v>1532805.8599999999</v>
      </c>
      <c r="S565" s="43">
        <f t="shared" ref="S565:W565" si="638">SUM(S549:S564)</f>
        <v>277268.51601192023</v>
      </c>
      <c r="T565" s="43">
        <f t="shared" si="638"/>
        <v>819357.71959765232</v>
      </c>
      <c r="U565" s="43">
        <f t="shared" si="638"/>
        <v>266984.12377457385</v>
      </c>
      <c r="V565" s="43">
        <f t="shared" si="638"/>
        <v>61737.120615853542</v>
      </c>
      <c r="W565" s="43">
        <f t="shared" si="638"/>
        <v>107458.38</v>
      </c>
      <c r="X565" s="43">
        <f>SUM(X554:X564)</f>
        <v>0</v>
      </c>
      <c r="Y565" s="41"/>
      <c r="Z565" s="40">
        <f t="shared" ref="Z565:AE565" si="639">SUM(Z549:Z564)</f>
        <v>1532805.8599999999</v>
      </c>
      <c r="AA565" s="55">
        <f t="shared" si="639"/>
        <v>277190.34862777387</v>
      </c>
      <c r="AB565" s="55">
        <f t="shared" si="639"/>
        <v>819357.71959765232</v>
      </c>
      <c r="AC565" s="55">
        <f t="shared" si="639"/>
        <v>266984.12377457385</v>
      </c>
      <c r="AD565" s="55">
        <f t="shared" si="639"/>
        <v>61815.288000000008</v>
      </c>
      <c r="AE565" s="55">
        <f t="shared" si="639"/>
        <v>107458.38</v>
      </c>
      <c r="AF565" s="55">
        <f>SUM(AF554:AF564)</f>
        <v>0</v>
      </c>
      <c r="AG565" s="54"/>
      <c r="AH565" s="42">
        <f>SUM(AH549:AH564)</f>
        <v>1532805.8599999999</v>
      </c>
      <c r="AI565" s="56">
        <f>SUM(AI549:AI564)</f>
        <v>763.33999999992375</v>
      </c>
    </row>
    <row r="566" spans="1:35" x14ac:dyDescent="0.25">
      <c r="A566" s="6" t="s">
        <v>45</v>
      </c>
      <c r="B566" s="37"/>
      <c r="G566" s="35"/>
      <c r="P566" s="144"/>
      <c r="Q566" s="40">
        <f t="shared" si="597"/>
        <v>0</v>
      </c>
    </row>
    <row r="567" spans="1:35" x14ac:dyDescent="0.25">
      <c r="A567" s="31">
        <v>5</v>
      </c>
      <c r="B567" s="52">
        <v>12921.5</v>
      </c>
      <c r="C567" s="33">
        <v>2.65</v>
      </c>
      <c r="D567" s="33">
        <v>9.7100000000000009</v>
      </c>
      <c r="E567" s="33">
        <v>3.92</v>
      </c>
      <c r="F567" s="35">
        <v>0.77</v>
      </c>
      <c r="G567" s="35">
        <v>1.33</v>
      </c>
      <c r="H567" s="35">
        <v>5.8</v>
      </c>
      <c r="I567" s="51">
        <v>327301.95</v>
      </c>
      <c r="J567" s="41">
        <f>I567-K567-L567-M567-N567-O567</f>
        <v>49101.930000000008</v>
      </c>
      <c r="K567" s="41">
        <f t="shared" ref="K567:K572" si="640">B567*D567</f>
        <v>125467.76500000001</v>
      </c>
      <c r="L567" s="41">
        <f t="shared" ref="L567:L572" si="641">E567*B567</f>
        <v>50652.28</v>
      </c>
      <c r="M567" s="41">
        <f t="shared" ref="M567:M572" si="642">F567*B567</f>
        <v>9949.5550000000003</v>
      </c>
      <c r="N567" s="41">
        <v>17185.72</v>
      </c>
      <c r="O567" s="41">
        <v>74944.7</v>
      </c>
      <c r="P567" s="144">
        <f t="shared" ref="P567:P573" si="643">R567/I567</f>
        <v>0.95600777813881044</v>
      </c>
      <c r="Q567" s="40">
        <f t="shared" si="597"/>
        <v>327301.95</v>
      </c>
      <c r="R567" s="51">
        <v>312903.21000000002</v>
      </c>
      <c r="S567" s="41">
        <f t="shared" ref="S567:S572" si="644">R567-T567-U567-V567-W567-X567</f>
        <v>46863.375124822807</v>
      </c>
      <c r="T567" s="41">
        <f t="shared" ref="T567:T572" si="645">P567*K567</f>
        <v>119948.15924569241</v>
      </c>
      <c r="U567" s="41">
        <f t="shared" ref="U567:U572" si="646">L567*P567</f>
        <v>48423.973660464901</v>
      </c>
      <c r="V567" s="41">
        <f t="shared" ref="V567:V572" si="647">P567*M567</f>
        <v>9511.8519690198918</v>
      </c>
      <c r="W567" s="51">
        <v>16551.25</v>
      </c>
      <c r="X567" s="51">
        <v>71604.600000000006</v>
      </c>
      <c r="Y567" s="41"/>
      <c r="Z567" s="40">
        <f t="shared" ref="Z567:Z572" si="648">SUM(S567:Y567)</f>
        <v>312903.20999999996</v>
      </c>
      <c r="AA567" s="54">
        <f t="shared" ref="AA567:AA572" si="649">Z567-AF567-AE567-AD567-AC567-AB567</f>
        <v>46425.672093842659</v>
      </c>
      <c r="AB567" s="54">
        <f t="shared" ref="AB567:AF572" si="650">T567</f>
        <v>119948.15924569241</v>
      </c>
      <c r="AC567" s="54">
        <f t="shared" si="650"/>
        <v>48423.973660464901</v>
      </c>
      <c r="AD567" s="54">
        <f t="shared" ref="AD567:AD572" si="651">M567</f>
        <v>9949.5550000000003</v>
      </c>
      <c r="AE567" s="54">
        <f t="shared" si="650"/>
        <v>16551.25</v>
      </c>
      <c r="AF567" s="54">
        <f t="shared" si="650"/>
        <v>71604.600000000006</v>
      </c>
      <c r="AG567" s="54"/>
      <c r="AH567" s="42">
        <f t="shared" ref="AH567:AH572" si="652">SUM(AA567:AG567)</f>
        <v>312903.20999999996</v>
      </c>
      <c r="AI567" s="56">
        <f t="shared" ref="AI567:AI572" si="653">I567-Z567</f>
        <v>14398.740000000049</v>
      </c>
    </row>
    <row r="568" spans="1:35" x14ac:dyDescent="0.25">
      <c r="A568" s="31">
        <v>13</v>
      </c>
      <c r="B568" s="52">
        <v>6390.8</v>
      </c>
      <c r="C568" s="33">
        <v>2.66</v>
      </c>
      <c r="D568" s="33">
        <v>10.24</v>
      </c>
      <c r="E568" s="33">
        <v>2.84</v>
      </c>
      <c r="F568" s="35">
        <v>0.77</v>
      </c>
      <c r="G568" s="35">
        <v>1.33</v>
      </c>
      <c r="H568" s="35"/>
      <c r="I568" s="51">
        <v>121553.39</v>
      </c>
      <c r="J568" s="41">
        <f>I568-K568-L568-M568-N568</f>
        <v>24540.959999999999</v>
      </c>
      <c r="K568" s="41">
        <f t="shared" si="640"/>
        <v>65441.792000000001</v>
      </c>
      <c r="L568" s="41">
        <f t="shared" si="641"/>
        <v>18149.871999999999</v>
      </c>
      <c r="M568" s="41">
        <f t="shared" si="642"/>
        <v>4920.9160000000002</v>
      </c>
      <c r="N568" s="41">
        <v>8499.85</v>
      </c>
      <c r="O568" s="41"/>
      <c r="P568" s="144">
        <f t="shared" si="643"/>
        <v>0.97061636865907241</v>
      </c>
      <c r="Q568" s="40">
        <f t="shared" si="597"/>
        <v>121553.39</v>
      </c>
      <c r="R568" s="51">
        <v>117981.71</v>
      </c>
      <c r="S568" s="41">
        <f t="shared" si="644"/>
        <v>23744.221019754368</v>
      </c>
      <c r="T568" s="41">
        <f t="shared" si="645"/>
        <v>63518.87450958234</v>
      </c>
      <c r="U568" s="41">
        <f t="shared" si="646"/>
        <v>17616.562852266976</v>
      </c>
      <c r="V568" s="41">
        <f t="shared" si="647"/>
        <v>4776.3216183963277</v>
      </c>
      <c r="W568" s="51">
        <v>8325.73</v>
      </c>
      <c r="X568" s="51"/>
      <c r="Y568" s="41"/>
      <c r="Z568" s="40">
        <f t="shared" si="648"/>
        <v>117981.71</v>
      </c>
      <c r="AA568" s="54">
        <f t="shared" si="649"/>
        <v>23599.626638150701</v>
      </c>
      <c r="AB568" s="54">
        <f t="shared" si="650"/>
        <v>63518.87450958234</v>
      </c>
      <c r="AC568" s="54">
        <f t="shared" si="650"/>
        <v>17616.562852266976</v>
      </c>
      <c r="AD568" s="54">
        <f t="shared" si="651"/>
        <v>4920.9160000000002</v>
      </c>
      <c r="AE568" s="54">
        <f t="shared" si="650"/>
        <v>8325.73</v>
      </c>
      <c r="AF568" s="54">
        <f t="shared" si="650"/>
        <v>0</v>
      </c>
      <c r="AG568" s="54"/>
      <c r="AH568" s="42">
        <f t="shared" si="652"/>
        <v>117981.71</v>
      </c>
      <c r="AI568" s="56">
        <f t="shared" si="653"/>
        <v>3571.679999999993</v>
      </c>
    </row>
    <row r="569" spans="1:35" x14ac:dyDescent="0.25">
      <c r="A569" s="31">
        <v>15</v>
      </c>
      <c r="B569" s="52">
        <v>13644.5</v>
      </c>
      <c r="C569" s="33">
        <v>2.61</v>
      </c>
      <c r="D569" s="33">
        <v>10.02</v>
      </c>
      <c r="E569" s="33">
        <v>3.29</v>
      </c>
      <c r="F569" s="35">
        <v>0.77</v>
      </c>
      <c r="G569" s="35">
        <v>1.33</v>
      </c>
      <c r="H569" s="35"/>
      <c r="I569" s="51">
        <v>260200.76</v>
      </c>
      <c r="J569" s="41">
        <f>I569-K569-L569-M569-N569</f>
        <v>49938.980000000025</v>
      </c>
      <c r="K569" s="41">
        <f t="shared" si="640"/>
        <v>136717.88999999998</v>
      </c>
      <c r="L569" s="41">
        <f t="shared" si="641"/>
        <v>44890.404999999999</v>
      </c>
      <c r="M569" s="41">
        <f t="shared" si="642"/>
        <v>10506.264999999999</v>
      </c>
      <c r="N569" s="41">
        <v>18147.22</v>
      </c>
      <c r="O569" s="41"/>
      <c r="P569" s="144">
        <f t="shared" si="643"/>
        <v>1.0170304268135113</v>
      </c>
      <c r="Q569" s="40">
        <f t="shared" si="597"/>
        <v>260200.76</v>
      </c>
      <c r="R569" s="51">
        <v>264632.09000000003</v>
      </c>
      <c r="S569" s="41">
        <f t="shared" si="644"/>
        <v>50646.857046110104</v>
      </c>
      <c r="T569" s="41">
        <f t="shared" si="645"/>
        <v>139046.25401974269</v>
      </c>
      <c r="U569" s="41">
        <f t="shared" si="646"/>
        <v>45654.907756981382</v>
      </c>
      <c r="V569" s="41">
        <f t="shared" si="647"/>
        <v>10685.191177165854</v>
      </c>
      <c r="W569" s="51">
        <v>18598.88</v>
      </c>
      <c r="X569" s="51"/>
      <c r="Y569" s="41"/>
      <c r="Z569" s="40">
        <f t="shared" si="648"/>
        <v>264632.09000000003</v>
      </c>
      <c r="AA569" s="54">
        <f t="shared" si="649"/>
        <v>50825.783223275939</v>
      </c>
      <c r="AB569" s="54">
        <f t="shared" si="650"/>
        <v>139046.25401974269</v>
      </c>
      <c r="AC569" s="54">
        <f t="shared" si="650"/>
        <v>45654.907756981382</v>
      </c>
      <c r="AD569" s="54">
        <f t="shared" si="651"/>
        <v>10506.264999999999</v>
      </c>
      <c r="AE569" s="54">
        <f t="shared" si="650"/>
        <v>18598.88</v>
      </c>
      <c r="AF569" s="54">
        <f t="shared" si="650"/>
        <v>0</v>
      </c>
      <c r="AG569" s="54"/>
      <c r="AH569" s="42">
        <f t="shared" si="652"/>
        <v>264632.09000000003</v>
      </c>
      <c r="AI569" s="56">
        <f t="shared" si="653"/>
        <v>-4431.3300000000163</v>
      </c>
    </row>
    <row r="570" spans="1:35" x14ac:dyDescent="0.25">
      <c r="A570" s="31">
        <v>16</v>
      </c>
      <c r="B570" s="52">
        <v>10087.700000000001</v>
      </c>
      <c r="C570" s="33">
        <v>2.66</v>
      </c>
      <c r="D570" s="33">
        <v>10.31</v>
      </c>
      <c r="E570" s="33">
        <v>2.71</v>
      </c>
      <c r="F570" s="35">
        <v>0.77</v>
      </c>
      <c r="G570" s="35">
        <v>1.33</v>
      </c>
      <c r="H570" s="35"/>
      <c r="I570" s="51">
        <v>191868.66</v>
      </c>
      <c r="J570" s="41">
        <f>I570-K570-L570-M570-N570</f>
        <v>39342.436999999991</v>
      </c>
      <c r="K570" s="41">
        <f t="shared" si="640"/>
        <v>104004.18700000001</v>
      </c>
      <c r="L570" s="41">
        <f t="shared" si="641"/>
        <v>27337.667000000001</v>
      </c>
      <c r="M570" s="41">
        <f t="shared" si="642"/>
        <v>7767.5290000000005</v>
      </c>
      <c r="N570" s="41">
        <v>13416.84</v>
      </c>
      <c r="O570" s="41"/>
      <c r="P570" s="144">
        <f t="shared" si="643"/>
        <v>1.0250474986378701</v>
      </c>
      <c r="Q570" s="40">
        <f t="shared" si="597"/>
        <v>191868.66</v>
      </c>
      <c r="R570" s="51">
        <v>196674.49</v>
      </c>
      <c r="S570" s="41">
        <f t="shared" si="644"/>
        <v>40479.724918792526</v>
      </c>
      <c r="T570" s="41">
        <f t="shared" si="645"/>
        <v>106609.2317322153</v>
      </c>
      <c r="U570" s="41">
        <f t="shared" si="646"/>
        <v>28022.407176945049</v>
      </c>
      <c r="V570" s="41">
        <f t="shared" si="647"/>
        <v>7962.0861720471175</v>
      </c>
      <c r="W570" s="51">
        <v>13601.04</v>
      </c>
      <c r="X570" s="51"/>
      <c r="Y570" s="41"/>
      <c r="Z570" s="40">
        <f t="shared" si="648"/>
        <v>196674.49</v>
      </c>
      <c r="AA570" s="54">
        <f t="shared" si="649"/>
        <v>40674.282090839639</v>
      </c>
      <c r="AB570" s="54">
        <f t="shared" si="650"/>
        <v>106609.2317322153</v>
      </c>
      <c r="AC570" s="54">
        <f t="shared" si="650"/>
        <v>28022.407176945049</v>
      </c>
      <c r="AD570" s="54">
        <f t="shared" si="651"/>
        <v>7767.5290000000005</v>
      </c>
      <c r="AE570" s="54">
        <f t="shared" si="650"/>
        <v>13601.04</v>
      </c>
      <c r="AF570" s="54">
        <f t="shared" si="650"/>
        <v>0</v>
      </c>
      <c r="AG570" s="54"/>
      <c r="AH570" s="42">
        <f t="shared" si="652"/>
        <v>196674.49</v>
      </c>
      <c r="AI570" s="56">
        <f t="shared" si="653"/>
        <v>-4805.8299999999872</v>
      </c>
    </row>
    <row r="571" spans="1:35" x14ac:dyDescent="0.25">
      <c r="A571" s="31">
        <v>17</v>
      </c>
      <c r="B571" s="52">
        <v>6466.1</v>
      </c>
      <c r="C571" s="33">
        <v>2.66</v>
      </c>
      <c r="D571" s="33">
        <v>10.37</v>
      </c>
      <c r="E571" s="33">
        <v>2.82</v>
      </c>
      <c r="F571" s="35">
        <v>0.77</v>
      </c>
      <c r="G571" s="35">
        <v>1.33</v>
      </c>
      <c r="H571" s="35"/>
      <c r="I571" s="51">
        <v>122468.19</v>
      </c>
      <c r="J571" s="41">
        <f>I571-K571-L571-M571-N571</f>
        <v>23601.494000000006</v>
      </c>
      <c r="K571" s="41">
        <f t="shared" si="640"/>
        <v>67053.456999999995</v>
      </c>
      <c r="L571" s="41">
        <f t="shared" si="641"/>
        <v>18234.401999999998</v>
      </c>
      <c r="M571" s="41">
        <f t="shared" si="642"/>
        <v>4978.8970000000008</v>
      </c>
      <c r="N571" s="41">
        <v>8599.94</v>
      </c>
      <c r="O571" s="41"/>
      <c r="P571" s="144">
        <f t="shared" si="643"/>
        <v>0.95286727108484248</v>
      </c>
      <c r="Q571" s="40">
        <f t="shared" si="597"/>
        <v>122468.19</v>
      </c>
      <c r="R571" s="51">
        <v>116695.93</v>
      </c>
      <c r="S571" s="41">
        <f t="shared" si="644"/>
        <v>22406.672540598662</v>
      </c>
      <c r="T571" s="41">
        <f t="shared" si="645"/>
        <v>63893.044588394827</v>
      </c>
      <c r="U571" s="41">
        <f t="shared" si="646"/>
        <v>17374.964873603993</v>
      </c>
      <c r="V571" s="41">
        <f t="shared" si="647"/>
        <v>4744.2279974025096</v>
      </c>
      <c r="W571" s="51">
        <v>8277.02</v>
      </c>
      <c r="X571" s="51"/>
      <c r="Y571" s="41"/>
      <c r="Z571" s="40">
        <f t="shared" si="648"/>
        <v>116695.93000000001</v>
      </c>
      <c r="AA571" s="54">
        <f t="shared" si="649"/>
        <v>22172.003538001183</v>
      </c>
      <c r="AB571" s="54">
        <f t="shared" si="650"/>
        <v>63893.044588394827</v>
      </c>
      <c r="AC571" s="54">
        <f t="shared" si="650"/>
        <v>17374.964873603993</v>
      </c>
      <c r="AD571" s="54">
        <f t="shared" si="651"/>
        <v>4978.8970000000008</v>
      </c>
      <c r="AE571" s="54">
        <f t="shared" si="650"/>
        <v>8277.02</v>
      </c>
      <c r="AF571" s="54">
        <f t="shared" si="650"/>
        <v>0</v>
      </c>
      <c r="AG571" s="54"/>
      <c r="AH571" s="42">
        <f t="shared" si="652"/>
        <v>116695.93000000001</v>
      </c>
      <c r="AI571" s="56">
        <f t="shared" si="653"/>
        <v>5772.2599999999948</v>
      </c>
    </row>
    <row r="572" spans="1:35" x14ac:dyDescent="0.25">
      <c r="A572" s="31" t="s">
        <v>38</v>
      </c>
      <c r="B572" s="52">
        <v>5386.3</v>
      </c>
      <c r="C572" s="33">
        <v>2.35</v>
      </c>
      <c r="D572" s="33">
        <v>11.01</v>
      </c>
      <c r="E572" s="33">
        <v>1.33</v>
      </c>
      <c r="F572" s="35">
        <v>0.77</v>
      </c>
      <c r="G572" s="35">
        <v>1.33</v>
      </c>
      <c r="H572" s="35"/>
      <c r="I572" s="51">
        <v>94907.04</v>
      </c>
      <c r="J572" s="41">
        <f>I572-K572-L572-M572-N572</f>
        <v>17128.786999999989</v>
      </c>
      <c r="K572" s="41">
        <f t="shared" si="640"/>
        <v>59303.163</v>
      </c>
      <c r="L572" s="41">
        <f t="shared" si="641"/>
        <v>7163.7790000000005</v>
      </c>
      <c r="M572" s="41">
        <f t="shared" si="642"/>
        <v>4147.451</v>
      </c>
      <c r="N572" s="41">
        <v>7163.86</v>
      </c>
      <c r="O572" s="41"/>
      <c r="P572" s="144">
        <f t="shared" si="643"/>
        <v>0.78880818535695563</v>
      </c>
      <c r="Q572" s="40">
        <f t="shared" si="597"/>
        <v>94907.04</v>
      </c>
      <c r="R572" s="51">
        <v>74863.45</v>
      </c>
      <c r="S572" s="41">
        <f t="shared" si="644"/>
        <v>13552.188797587089</v>
      </c>
      <c r="T572" s="41">
        <f t="shared" si="645"/>
        <v>46778.82039195775</v>
      </c>
      <c r="U572" s="41">
        <f t="shared" si="646"/>
        <v>5650.8475132882668</v>
      </c>
      <c r="V572" s="41">
        <f t="shared" si="647"/>
        <v>3271.5432971668911</v>
      </c>
      <c r="W572" s="51">
        <v>5610.05</v>
      </c>
      <c r="X572" s="51"/>
      <c r="Y572" s="41"/>
      <c r="Z572" s="40">
        <f t="shared" si="648"/>
        <v>74863.450000000012</v>
      </c>
      <c r="AA572" s="54">
        <f t="shared" si="649"/>
        <v>12676.281094753991</v>
      </c>
      <c r="AB572" s="54">
        <f t="shared" si="650"/>
        <v>46778.82039195775</v>
      </c>
      <c r="AC572" s="54">
        <f t="shared" si="650"/>
        <v>5650.8475132882668</v>
      </c>
      <c r="AD572" s="54">
        <f t="shared" si="651"/>
        <v>4147.451</v>
      </c>
      <c r="AE572" s="54">
        <f t="shared" si="650"/>
        <v>5610.05</v>
      </c>
      <c r="AF572" s="54">
        <f t="shared" si="650"/>
        <v>0</v>
      </c>
      <c r="AG572" s="54"/>
      <c r="AH572" s="42">
        <f t="shared" si="652"/>
        <v>74863.450000000012</v>
      </c>
      <c r="AI572" s="56">
        <f t="shared" si="653"/>
        <v>20043.589999999982</v>
      </c>
    </row>
    <row r="573" spans="1:35" x14ac:dyDescent="0.25">
      <c r="A573" s="32" t="s">
        <v>37</v>
      </c>
      <c r="B573" s="53">
        <f>SUM(B567:B572)</f>
        <v>54896.9</v>
      </c>
      <c r="C573" s="33"/>
      <c r="D573" s="34"/>
      <c r="E573" s="34"/>
      <c r="F573" s="35"/>
      <c r="G573" s="35"/>
      <c r="H573" s="35"/>
      <c r="I573" s="43">
        <f>SUM(I567:I572)</f>
        <v>1118299.9900000002</v>
      </c>
      <c r="J573" s="43">
        <f t="shared" ref="J573:O573" si="654">SUM(J567:J572)</f>
        <v>203654.58800000002</v>
      </c>
      <c r="K573" s="43">
        <f t="shared" si="654"/>
        <v>557988.25400000007</v>
      </c>
      <c r="L573" s="43">
        <f t="shared" si="654"/>
        <v>166428.405</v>
      </c>
      <c r="M573" s="43">
        <f t="shared" si="654"/>
        <v>42270.612999999998</v>
      </c>
      <c r="N573" s="43">
        <f t="shared" si="654"/>
        <v>73013.430000000008</v>
      </c>
      <c r="O573" s="43">
        <f t="shared" si="654"/>
        <v>74944.7</v>
      </c>
      <c r="P573" s="144">
        <f t="shared" si="643"/>
        <v>0.96910568692752974</v>
      </c>
      <c r="Q573" s="40">
        <f t="shared" si="597"/>
        <v>1118299.9900000002</v>
      </c>
      <c r="R573" s="43">
        <f>SUM(R567:R572)</f>
        <v>1083750.8799999999</v>
      </c>
      <c r="S573" s="43">
        <f t="shared" ref="S573:V573" si="655">SUM(S567:S572)</f>
        <v>197693.03944766556</v>
      </c>
      <c r="T573" s="43">
        <f t="shared" si="655"/>
        <v>539794.38448758528</v>
      </c>
      <c r="U573" s="43">
        <f t="shared" si="655"/>
        <v>162743.66383355056</v>
      </c>
      <c r="V573" s="43">
        <f t="shared" si="655"/>
        <v>40951.22223119859</v>
      </c>
      <c r="W573" s="43">
        <f>SUM(W567:W572)</f>
        <v>70963.97</v>
      </c>
      <c r="X573" s="43">
        <f>SUM(X561:X572)</f>
        <v>71604.600000000006</v>
      </c>
      <c r="Y573" s="41"/>
      <c r="Z573" s="40">
        <f t="shared" ref="Z573:AF573" si="656">SUM(Z567:Z572)</f>
        <v>1083750.8800000001</v>
      </c>
      <c r="AA573" s="55">
        <f t="shared" si="656"/>
        <v>196373.64867886412</v>
      </c>
      <c r="AB573" s="55">
        <f t="shared" si="656"/>
        <v>539794.38448758528</v>
      </c>
      <c r="AC573" s="55">
        <f t="shared" si="656"/>
        <v>162743.66383355056</v>
      </c>
      <c r="AD573" s="55">
        <f t="shared" si="656"/>
        <v>42270.612999999998</v>
      </c>
      <c r="AE573" s="55">
        <f t="shared" si="656"/>
        <v>70963.97</v>
      </c>
      <c r="AF573" s="55">
        <f t="shared" si="656"/>
        <v>71604.600000000006</v>
      </c>
      <c r="AG573" s="54"/>
      <c r="AH573" s="42">
        <f>SUM(AH567:AH572)</f>
        <v>1083750.8800000001</v>
      </c>
      <c r="AI573" s="56">
        <f>SUM(AI567:AI572)</f>
        <v>34549.110000000015</v>
      </c>
    </row>
    <row r="574" spans="1:35" x14ac:dyDescent="0.25">
      <c r="A574" t="s">
        <v>40</v>
      </c>
      <c r="P574" s="144"/>
      <c r="Q574" s="40">
        <f t="shared" si="597"/>
        <v>0</v>
      </c>
    </row>
    <row r="575" spans="1:35" x14ac:dyDescent="0.25">
      <c r="A575" s="31">
        <v>2</v>
      </c>
      <c r="B575" s="52">
        <v>14819.5</v>
      </c>
      <c r="C575" s="33">
        <v>2.6</v>
      </c>
      <c r="D575" s="33">
        <v>10.15</v>
      </c>
      <c r="E575" s="33">
        <v>2.85</v>
      </c>
      <c r="F575" s="35">
        <v>0.77</v>
      </c>
      <c r="G575" s="35">
        <v>1.33</v>
      </c>
      <c r="H575" s="35"/>
      <c r="I575" s="51">
        <v>277574.48</v>
      </c>
      <c r="J575" s="41">
        <f>I575-K575-L575-M575-N575</f>
        <v>53799.534999999953</v>
      </c>
      <c r="K575" s="41">
        <f>B575*D575</f>
        <v>150417.92500000002</v>
      </c>
      <c r="L575" s="41">
        <f>E575*B575</f>
        <v>42235.575000000004</v>
      </c>
      <c r="M575" s="41">
        <f>F575*B575</f>
        <v>11411.014999999999</v>
      </c>
      <c r="N575" s="41">
        <v>19710.43</v>
      </c>
      <c r="O575" s="41"/>
      <c r="P575" s="144">
        <f>R575/I575</f>
        <v>1.0240170133796163</v>
      </c>
      <c r="Q575" s="40">
        <f t="shared" si="597"/>
        <v>277574.48</v>
      </c>
      <c r="R575" s="51">
        <v>284240.99</v>
      </c>
      <c r="S575" s="41">
        <f>R575-T575-U575-V575-W575-X575</f>
        <v>55248.44481294007</v>
      </c>
      <c r="T575" s="41">
        <f>P575*K575</f>
        <v>154030.51431725913</v>
      </c>
      <c r="U575" s="41">
        <f>L575*P575</f>
        <v>43249.947369870788</v>
      </c>
      <c r="V575" s="41">
        <f>P575*M575</f>
        <v>11685.073499930002</v>
      </c>
      <c r="W575" s="51">
        <v>20027.009999999998</v>
      </c>
      <c r="X575" s="51"/>
      <c r="Y575" s="41"/>
      <c r="Z575" s="40">
        <f>SUM(S575:Y575)</f>
        <v>284240.99</v>
      </c>
      <c r="AA575" s="54">
        <f>Z575-AF575-AE575-AD575-AC575-AB575</f>
        <v>55522.503312870045</v>
      </c>
      <c r="AB575" s="54">
        <f t="shared" ref="AB575:AF578" si="657">T575</f>
        <v>154030.51431725913</v>
      </c>
      <c r="AC575" s="54">
        <f t="shared" si="657"/>
        <v>43249.947369870788</v>
      </c>
      <c r="AD575" s="54">
        <f>M575</f>
        <v>11411.014999999999</v>
      </c>
      <c r="AE575" s="54">
        <f t="shared" si="657"/>
        <v>20027.009999999998</v>
      </c>
      <c r="AF575" s="54">
        <f t="shared" si="657"/>
        <v>0</v>
      </c>
      <c r="AG575" s="54"/>
      <c r="AH575" s="42">
        <f>SUM(AA575:AG575)</f>
        <v>284240.99</v>
      </c>
      <c r="AI575" s="56">
        <f>I575-Z575</f>
        <v>-6666.5100000000093</v>
      </c>
    </row>
    <row r="576" spans="1:35" x14ac:dyDescent="0.25">
      <c r="A576" s="31">
        <v>6</v>
      </c>
      <c r="B576" s="52">
        <v>7879.3</v>
      </c>
      <c r="C576" s="33">
        <v>2.38</v>
      </c>
      <c r="D576" s="33">
        <v>10.23</v>
      </c>
      <c r="E576" s="33">
        <v>2.8</v>
      </c>
      <c r="F576" s="35">
        <v>0.77</v>
      </c>
      <c r="G576" s="35">
        <v>1.33</v>
      </c>
      <c r="H576" s="35"/>
      <c r="I576" s="51">
        <v>144905.79</v>
      </c>
      <c r="J576" s="41">
        <f>I576-K576-L576-M576-N576</f>
        <v>25691.680000000004</v>
      </c>
      <c r="K576" s="41">
        <f>B576*D576</f>
        <v>80605.239000000001</v>
      </c>
      <c r="L576" s="41">
        <f>E576*B576</f>
        <v>22062.04</v>
      </c>
      <c r="M576" s="41">
        <f>F576*B576</f>
        <v>6067.0610000000006</v>
      </c>
      <c r="N576" s="41">
        <v>10479.77</v>
      </c>
      <c r="O576" s="41"/>
      <c r="P576" s="144">
        <f>R576/I576</f>
        <v>0.95319441686905682</v>
      </c>
      <c r="Q576" s="40">
        <f t="shared" si="597"/>
        <v>144905.79</v>
      </c>
      <c r="R576" s="51">
        <v>138123.39000000001</v>
      </c>
      <c r="S576" s="41">
        <f>R576-T576-U576-V576-W576-X576</f>
        <v>24448.504190058258</v>
      </c>
      <c r="T576" s="41">
        <f>P576*K576</f>
        <v>76832.463785195956</v>
      </c>
      <c r="U576" s="41">
        <f>L576*P576</f>
        <v>21029.413352741805</v>
      </c>
      <c r="V576" s="41">
        <f>P576*M576</f>
        <v>5783.0886720039971</v>
      </c>
      <c r="W576" s="51">
        <v>10029.92</v>
      </c>
      <c r="X576" s="51"/>
      <c r="Y576" s="41"/>
      <c r="Z576" s="40">
        <f>SUM(S576:Y576)</f>
        <v>138123.39000000001</v>
      </c>
      <c r="AA576" s="54">
        <f>Z576-AF576-AE576-AD576-AC576-AB576</f>
        <v>24164.531862062257</v>
      </c>
      <c r="AB576" s="54">
        <f t="shared" si="657"/>
        <v>76832.463785195956</v>
      </c>
      <c r="AC576" s="54">
        <f t="shared" si="657"/>
        <v>21029.413352741805</v>
      </c>
      <c r="AD576" s="54">
        <f>M576</f>
        <v>6067.0610000000006</v>
      </c>
      <c r="AE576" s="54">
        <f t="shared" si="657"/>
        <v>10029.92</v>
      </c>
      <c r="AF576" s="54">
        <f t="shared" si="657"/>
        <v>0</v>
      </c>
      <c r="AG576" s="54"/>
      <c r="AH576" s="42">
        <f>SUM(AA576:AG576)</f>
        <v>138123.39000000001</v>
      </c>
      <c r="AI576" s="56">
        <f>I576-Z576</f>
        <v>6782.3999999999942</v>
      </c>
    </row>
    <row r="577" spans="1:35" x14ac:dyDescent="0.25">
      <c r="A577" s="31">
        <v>14</v>
      </c>
      <c r="B577" s="52">
        <v>9268.9</v>
      </c>
      <c r="C577" s="33">
        <v>2.39</v>
      </c>
      <c r="D577" s="33">
        <v>10.58</v>
      </c>
      <c r="E577" s="33">
        <v>2.82</v>
      </c>
      <c r="F577" s="35">
        <v>0.77</v>
      </c>
      <c r="G577" s="35">
        <v>1.33</v>
      </c>
      <c r="H577" s="35"/>
      <c r="I577" s="51">
        <v>173143.34</v>
      </c>
      <c r="J577" s="41">
        <f>I577-K577-L577-M577-N577</f>
        <v>29475.347000000002</v>
      </c>
      <c r="K577" s="41">
        <f>B577*D577</f>
        <v>98064.962</v>
      </c>
      <c r="L577" s="41">
        <f>E577*B577</f>
        <v>26138.297999999999</v>
      </c>
      <c r="M577" s="41">
        <f>F577*B577</f>
        <v>7137.0529999999999</v>
      </c>
      <c r="N577" s="41">
        <v>12327.68</v>
      </c>
      <c r="O577" s="41"/>
      <c r="P577" s="144">
        <f>R577/I577</f>
        <v>0.94535481410951194</v>
      </c>
      <c r="Q577" s="40">
        <f t="shared" si="597"/>
        <v>173143.34</v>
      </c>
      <c r="R577" s="51">
        <v>163681.89000000001</v>
      </c>
      <c r="S577" s="41">
        <f>R577-T577-U577-V577-W577-X577</f>
        <v>27945.622818799893</v>
      </c>
      <c r="T577" s="41">
        <f>P577*K577</f>
        <v>92706.183922166354</v>
      </c>
      <c r="U577" s="41">
        <f>L577*P577</f>
        <v>24709.965846929026</v>
      </c>
      <c r="V577" s="41">
        <f>P577*M577</f>
        <v>6747.0474121047346</v>
      </c>
      <c r="W577" s="51">
        <v>11573.07</v>
      </c>
      <c r="X577" s="51"/>
      <c r="Y577" s="41"/>
      <c r="Z577" s="40">
        <f>SUM(S577:Y577)</f>
        <v>163681.89000000001</v>
      </c>
      <c r="AA577" s="54">
        <f>Z577-AF577-AE577-AD577-AC577-AB577</f>
        <v>27555.617230904609</v>
      </c>
      <c r="AB577" s="54">
        <f t="shared" si="657"/>
        <v>92706.183922166354</v>
      </c>
      <c r="AC577" s="54">
        <f t="shared" si="657"/>
        <v>24709.965846929026</v>
      </c>
      <c r="AD577" s="54">
        <f>M577</f>
        <v>7137.0529999999999</v>
      </c>
      <c r="AE577" s="54">
        <f t="shared" si="657"/>
        <v>11573.07</v>
      </c>
      <c r="AF577" s="54">
        <f t="shared" si="657"/>
        <v>0</v>
      </c>
      <c r="AG577" s="54"/>
      <c r="AH577" s="42">
        <f>SUM(AA577:AG577)</f>
        <v>163681.89000000001</v>
      </c>
      <c r="AI577" s="56">
        <f>I577-Z577</f>
        <v>9461.4499999999825</v>
      </c>
    </row>
    <row r="578" spans="1:35" x14ac:dyDescent="0.25">
      <c r="A578" s="31">
        <v>24</v>
      </c>
      <c r="B578" s="52">
        <v>3990.9</v>
      </c>
      <c r="C578" s="33">
        <v>2.4300000000000002</v>
      </c>
      <c r="D578" s="33">
        <v>11.63</v>
      </c>
      <c r="E578" s="33">
        <v>2.46</v>
      </c>
      <c r="F578" s="35">
        <v>0.77</v>
      </c>
      <c r="G578" s="35">
        <v>1.33</v>
      </c>
      <c r="H578" s="35"/>
      <c r="I578" s="51">
        <v>78420.429999999993</v>
      </c>
      <c r="J578" s="41">
        <f>I578-K578-L578-M578-N578</f>
        <v>13807.775999999991</v>
      </c>
      <c r="K578" s="41">
        <f>B578*D578</f>
        <v>46414.167000000001</v>
      </c>
      <c r="L578" s="41">
        <f>E578*B578</f>
        <v>9817.6139999999996</v>
      </c>
      <c r="M578" s="41">
        <f>F578*B578</f>
        <v>3072.9929999999999</v>
      </c>
      <c r="N578" s="41">
        <v>5307.88</v>
      </c>
      <c r="O578" s="41"/>
      <c r="P578" s="144">
        <f>R578/I578</f>
        <v>1.6192122384434773</v>
      </c>
      <c r="Q578" s="40">
        <f t="shared" si="597"/>
        <v>78420.429999999993</v>
      </c>
      <c r="R578" s="51">
        <v>126979.32</v>
      </c>
      <c r="S578" s="41">
        <f>R578-T578-U578-V578-W578-X578</f>
        <v>22329.644141075471</v>
      </c>
      <c r="T578" s="41">
        <f>P578*K578</f>
        <v>75154.38724355938</v>
      </c>
      <c r="U578" s="41">
        <f>L578*P578</f>
        <v>15896.800741114021</v>
      </c>
      <c r="V578" s="41">
        <f>P578*M578</f>
        <v>4975.8278742511366</v>
      </c>
      <c r="W578" s="51">
        <v>8622.66</v>
      </c>
      <c r="X578" s="51"/>
      <c r="Y578" s="41"/>
      <c r="Z578" s="40">
        <f>SUM(S578:Y578)</f>
        <v>126979.31999999999</v>
      </c>
      <c r="AA578" s="54">
        <f>Z578-AF578-AE578-AD578-AC578-AB578</f>
        <v>24232.479015326593</v>
      </c>
      <c r="AB578" s="54">
        <f t="shared" si="657"/>
        <v>75154.38724355938</v>
      </c>
      <c r="AC578" s="54">
        <f t="shared" si="657"/>
        <v>15896.800741114021</v>
      </c>
      <c r="AD578" s="54">
        <f>M578</f>
        <v>3072.9929999999999</v>
      </c>
      <c r="AE578" s="54">
        <f t="shared" si="657"/>
        <v>8622.66</v>
      </c>
      <c r="AF578" s="54">
        <f t="shared" si="657"/>
        <v>0</v>
      </c>
      <c r="AG578" s="54"/>
      <c r="AH578" s="42">
        <f>SUM(AA578:AG578)</f>
        <v>126979.31999999999</v>
      </c>
      <c r="AI578" s="56">
        <f>I578-Z578</f>
        <v>-48558.89</v>
      </c>
    </row>
    <row r="579" spans="1:35" x14ac:dyDescent="0.25">
      <c r="A579" s="32" t="s">
        <v>37</v>
      </c>
      <c r="B579" s="53">
        <f>SUM(B575:B578)</f>
        <v>35958.6</v>
      </c>
      <c r="C579" s="33"/>
      <c r="D579" s="34"/>
      <c r="E579" s="34"/>
      <c r="F579" s="35"/>
      <c r="G579" s="35"/>
      <c r="H579" s="35"/>
      <c r="I579" s="43">
        <f>SUM(I575:I578)</f>
        <v>674044.04</v>
      </c>
      <c r="J579" s="43">
        <f t="shared" ref="J579:O579" si="658">SUM(J575:J578)</f>
        <v>122774.33799999993</v>
      </c>
      <c r="K579" s="43">
        <f t="shared" si="658"/>
        <v>375502.29300000006</v>
      </c>
      <c r="L579" s="43">
        <f t="shared" si="658"/>
        <v>100253.527</v>
      </c>
      <c r="M579" s="43">
        <f t="shared" si="658"/>
        <v>27688.121999999999</v>
      </c>
      <c r="N579" s="43">
        <f t="shared" si="658"/>
        <v>47825.760000000002</v>
      </c>
      <c r="O579" s="43">
        <f t="shared" si="658"/>
        <v>0</v>
      </c>
      <c r="P579" s="144">
        <f>R579/I579</f>
        <v>1.0578323487586954</v>
      </c>
      <c r="Q579" s="40">
        <f t="shared" si="597"/>
        <v>674044.04</v>
      </c>
      <c r="R579" s="43">
        <f>SUM(R575:R578)</f>
        <v>713025.59000000008</v>
      </c>
      <c r="S579" s="43">
        <f t="shared" ref="S579:X579" si="659">SUM(S575:S578)</f>
        <v>129972.21596287368</v>
      </c>
      <c r="T579" s="43">
        <f t="shared" si="659"/>
        <v>398723.54926818085</v>
      </c>
      <c r="U579" s="43">
        <f t="shared" si="659"/>
        <v>104886.12731065563</v>
      </c>
      <c r="V579" s="43">
        <f t="shared" si="659"/>
        <v>29191.037458289869</v>
      </c>
      <c r="W579" s="43">
        <f t="shared" si="659"/>
        <v>50252.66</v>
      </c>
      <c r="X579" s="43">
        <f t="shared" si="659"/>
        <v>0</v>
      </c>
      <c r="Y579" s="41"/>
      <c r="Z579" s="40">
        <f>SUM(Z575:Z578)</f>
        <v>713025.59</v>
      </c>
      <c r="AA579" s="55">
        <f>SUM(AA575:AA578)</f>
        <v>131475.1314211635</v>
      </c>
      <c r="AB579" s="55">
        <f>SUM(AB575:AB578)</f>
        <v>398723.54926818085</v>
      </c>
      <c r="AC579" s="55">
        <f>SUM(AC575:AC578)</f>
        <v>104886.12731065563</v>
      </c>
      <c r="AD579" s="55">
        <f>SUM(AD575:AD578)</f>
        <v>27688.121999999999</v>
      </c>
      <c r="AE579" s="55">
        <f>SUM(AE577:AE578)</f>
        <v>20195.73</v>
      </c>
      <c r="AF579" s="55">
        <f>SUM(AF575:AF578)</f>
        <v>0</v>
      </c>
      <c r="AG579" s="54"/>
      <c r="AH579" s="42">
        <f>SUM(AH575:AH578)</f>
        <v>713025.59</v>
      </c>
      <c r="AI579" s="56">
        <f>SUM(AI575:AI578)</f>
        <v>-38981.550000000032</v>
      </c>
    </row>
    <row r="580" spans="1:35" x14ac:dyDescent="0.25">
      <c r="A580" t="s">
        <v>41</v>
      </c>
      <c r="I580" t="s">
        <v>59</v>
      </c>
      <c r="P580" s="144"/>
      <c r="Q580" s="40" t="str">
        <f t="shared" si="597"/>
        <v xml:space="preserve"> </v>
      </c>
    </row>
    <row r="581" spans="1:35" x14ac:dyDescent="0.25">
      <c r="A581" s="31">
        <v>15</v>
      </c>
      <c r="B581" s="52">
        <v>3317.9</v>
      </c>
      <c r="C581" s="33">
        <v>2.79</v>
      </c>
      <c r="D581" s="33">
        <v>12.86</v>
      </c>
      <c r="E581" s="33">
        <v>9.56</v>
      </c>
      <c r="F581" s="35">
        <v>0.77</v>
      </c>
      <c r="G581" s="35">
        <v>1.33</v>
      </c>
      <c r="H581" s="35"/>
      <c r="I581" s="51">
        <v>95953.79</v>
      </c>
      <c r="J581" s="41">
        <f>I581-K581-L581-M581-N581</f>
        <v>14598.828999999994</v>
      </c>
      <c r="K581" s="41">
        <f>B581*D581</f>
        <v>42668.193999999996</v>
      </c>
      <c r="L581" s="41">
        <f>E581*B581</f>
        <v>31719.124000000003</v>
      </c>
      <c r="M581" s="41">
        <f>F581*B581</f>
        <v>2554.7829999999999</v>
      </c>
      <c r="N581" s="41">
        <v>4412.8599999999997</v>
      </c>
      <c r="O581" s="41"/>
      <c r="P581" s="144">
        <f t="shared" ref="P581:P593" si="660">R581/I581</f>
        <v>0.83258931200112063</v>
      </c>
      <c r="Q581" s="40">
        <f t="shared" si="597"/>
        <v>95953.79</v>
      </c>
      <c r="R581" s="51">
        <v>79890.100000000006</v>
      </c>
      <c r="S581" s="41">
        <f>R581-T581-U581-V581-W581-X581</f>
        <v>12177.74906448927</v>
      </c>
      <c r="T581" s="41">
        <f>P581*K581</f>
        <v>35525.082286790341</v>
      </c>
      <c r="U581" s="41">
        <f>L581*P581</f>
        <v>26409.003628438237</v>
      </c>
      <c r="V581" s="41">
        <f t="shared" ref="V581:V592" si="661">P581*M581</f>
        <v>2127.0850202821589</v>
      </c>
      <c r="W581" s="51">
        <v>3651.18</v>
      </c>
      <c r="X581" s="51"/>
      <c r="Y581" s="41"/>
      <c r="Z581" s="40">
        <f>SUM(S581:Y581)</f>
        <v>79890.100000000006</v>
      </c>
      <c r="AA581" s="54">
        <f t="shared" ref="AA581:AA592" si="662">Z581-AF581-AE581-AD581-AC581-AB581</f>
        <v>11750.051084771439</v>
      </c>
      <c r="AB581" s="54">
        <f t="shared" ref="AB581:AB592" si="663">T581</f>
        <v>35525.082286790341</v>
      </c>
      <c r="AC581" s="54">
        <f t="shared" ref="AC581:AC592" si="664">U581</f>
        <v>26409.003628438237</v>
      </c>
      <c r="AD581" s="54">
        <f t="shared" ref="AD581:AD592" si="665">M581</f>
        <v>2554.7829999999999</v>
      </c>
      <c r="AE581" s="54">
        <f t="shared" ref="AE581:AE592" si="666">W581</f>
        <v>3651.18</v>
      </c>
      <c r="AF581" s="54">
        <f t="shared" ref="AF581:AF592" si="667">X581</f>
        <v>0</v>
      </c>
      <c r="AG581" s="54"/>
      <c r="AH581" s="42">
        <f t="shared" ref="AH581:AH592" si="668">SUM(AA581:AG581)</f>
        <v>79890.100000000006</v>
      </c>
      <c r="AI581" s="56">
        <f t="shared" ref="AI581:AI592" si="669">I581-Z581</f>
        <v>16063.689999999988</v>
      </c>
    </row>
    <row r="582" spans="1:35" x14ac:dyDescent="0.25">
      <c r="A582" s="31">
        <v>17</v>
      </c>
      <c r="B582" s="52">
        <v>2783.6</v>
      </c>
      <c r="C582" s="33">
        <v>2.08</v>
      </c>
      <c r="D582" s="33">
        <v>14.05</v>
      </c>
      <c r="E582" s="33">
        <v>8</v>
      </c>
      <c r="F582" s="35">
        <v>0.82</v>
      </c>
      <c r="G582" s="35">
        <v>1.33</v>
      </c>
      <c r="H582" s="35"/>
      <c r="I582" s="51">
        <v>76577.09</v>
      </c>
      <c r="J582" s="41">
        <f>I582-K582-L582-M582-N582</f>
        <v>9213.9879999999957</v>
      </c>
      <c r="K582" s="41">
        <f t="shared" ref="K582:K592" si="670">B582*D582</f>
        <v>39109.58</v>
      </c>
      <c r="L582" s="41">
        <f t="shared" ref="L582:L592" si="671">E582*B582</f>
        <v>22268.799999999999</v>
      </c>
      <c r="M582" s="41">
        <f t="shared" ref="M582:M592" si="672">F582*B582</f>
        <v>2282.5519999999997</v>
      </c>
      <c r="N582" s="41">
        <v>3702.17</v>
      </c>
      <c r="O582" s="41"/>
      <c r="P582" s="144">
        <f t="shared" si="660"/>
        <v>1.0507841183309525</v>
      </c>
      <c r="Q582" s="40">
        <f t="shared" si="597"/>
        <v>76577.09</v>
      </c>
      <c r="R582" s="51">
        <v>80465.990000000005</v>
      </c>
      <c r="S582" s="41">
        <f t="shared" ref="S582:S592" si="673">R582-T582-U582-V582-W582-X582</f>
        <v>9538.4536962532839</v>
      </c>
      <c r="T582" s="41">
        <f t="shared" ref="T582:T592" si="674">P582*K582</f>
        <v>41095.725538593855</v>
      </c>
      <c r="U582" s="41">
        <f t="shared" ref="U582:U592" si="675">L582*P582</f>
        <v>23399.701374288314</v>
      </c>
      <c r="V582" s="41">
        <f t="shared" si="661"/>
        <v>2398.4693908645522</v>
      </c>
      <c r="W582" s="51">
        <v>4033.64</v>
      </c>
      <c r="X582" s="51"/>
      <c r="Y582" s="41"/>
      <c r="Z582" s="40">
        <f t="shared" ref="Z582:Z592" si="676">SUM(S582:Y582)</f>
        <v>80465.990000000005</v>
      </c>
      <c r="AA582" s="54">
        <f t="shared" si="662"/>
        <v>9654.3710871178409</v>
      </c>
      <c r="AB582" s="54">
        <f t="shared" si="663"/>
        <v>41095.725538593855</v>
      </c>
      <c r="AC582" s="54">
        <f t="shared" si="664"/>
        <v>23399.701374288314</v>
      </c>
      <c r="AD582" s="54">
        <f t="shared" si="665"/>
        <v>2282.5519999999997</v>
      </c>
      <c r="AE582" s="54">
        <f t="shared" si="666"/>
        <v>4033.64</v>
      </c>
      <c r="AF582" s="54">
        <f t="shared" si="667"/>
        <v>0</v>
      </c>
      <c r="AG582" s="54"/>
      <c r="AH582" s="42">
        <f t="shared" si="668"/>
        <v>80465.990000000005</v>
      </c>
      <c r="AI582" s="56">
        <f t="shared" si="669"/>
        <v>-3888.9000000000087</v>
      </c>
    </row>
    <row r="583" spans="1:35" x14ac:dyDescent="0.25">
      <c r="A583" s="31">
        <v>18</v>
      </c>
      <c r="B583" s="52">
        <v>5655.7</v>
      </c>
      <c r="C583" s="33">
        <v>2.65</v>
      </c>
      <c r="D583" s="33">
        <v>10.029999999999999</v>
      </c>
      <c r="E583" s="33">
        <v>3.28</v>
      </c>
      <c r="F583" s="35">
        <v>0.77</v>
      </c>
      <c r="G583" s="35">
        <v>1.33</v>
      </c>
      <c r="H583" s="35">
        <v>5.8</v>
      </c>
      <c r="I583" s="51">
        <v>143315.63</v>
      </c>
      <c r="J583" s="41">
        <f>I583-K583-L583-M583-N583-O583</f>
        <v>23358.144000000008</v>
      </c>
      <c r="K583" s="41">
        <f t="shared" si="670"/>
        <v>56726.670999999995</v>
      </c>
      <c r="L583" s="41">
        <f t="shared" si="671"/>
        <v>18550.696</v>
      </c>
      <c r="M583" s="41">
        <f t="shared" si="672"/>
        <v>4354.8890000000001</v>
      </c>
      <c r="N583" s="41">
        <v>7522.17</v>
      </c>
      <c r="O583" s="41">
        <v>32803.06</v>
      </c>
      <c r="P583" s="144">
        <f t="shared" si="660"/>
        <v>1.0040040992039738</v>
      </c>
      <c r="Q583" s="40">
        <f t="shared" si="597"/>
        <v>143315.63</v>
      </c>
      <c r="R583" s="51">
        <v>143889.48000000001</v>
      </c>
      <c r="S583" s="41">
        <f t="shared" si="673"/>
        <v>23490.318547139788</v>
      </c>
      <c r="T583" s="41">
        <f t="shared" si="674"/>
        <v>56953.810218195176</v>
      </c>
      <c r="U583" s="41">
        <f t="shared" si="675"/>
        <v>18624.97482708676</v>
      </c>
      <c r="V583" s="41">
        <f t="shared" si="661"/>
        <v>4372.3264075782945</v>
      </c>
      <c r="W583" s="51">
        <v>7568.76</v>
      </c>
      <c r="X583" s="51">
        <v>32879.29</v>
      </c>
      <c r="Y583" s="41"/>
      <c r="Z583" s="40">
        <f t="shared" si="676"/>
        <v>143889.48000000001</v>
      </c>
      <c r="AA583" s="54">
        <f t="shared" si="662"/>
        <v>23507.755954718079</v>
      </c>
      <c r="AB583" s="54">
        <f t="shared" si="663"/>
        <v>56953.810218195176</v>
      </c>
      <c r="AC583" s="54">
        <f t="shared" si="664"/>
        <v>18624.97482708676</v>
      </c>
      <c r="AD583" s="54">
        <f t="shared" si="665"/>
        <v>4354.8890000000001</v>
      </c>
      <c r="AE583" s="54">
        <f t="shared" si="666"/>
        <v>7568.76</v>
      </c>
      <c r="AF583" s="54">
        <f t="shared" si="667"/>
        <v>32879.29</v>
      </c>
      <c r="AG583" s="54"/>
      <c r="AH583" s="42">
        <f t="shared" si="668"/>
        <v>143889.48000000001</v>
      </c>
      <c r="AI583" s="56">
        <f t="shared" si="669"/>
        <v>-573.85000000000582</v>
      </c>
    </row>
    <row r="584" spans="1:35" x14ac:dyDescent="0.25">
      <c r="A584" s="31">
        <v>19</v>
      </c>
      <c r="B584" s="52">
        <v>3708.2</v>
      </c>
      <c r="C584" s="33">
        <v>2.71</v>
      </c>
      <c r="D584" s="33">
        <v>11.05</v>
      </c>
      <c r="E584" s="33">
        <v>3.81</v>
      </c>
      <c r="F584" s="35">
        <v>0.77</v>
      </c>
      <c r="G584" s="35">
        <v>1.33</v>
      </c>
      <c r="H584" s="35">
        <v>5.8</v>
      </c>
      <c r="I584" s="51">
        <v>99861.5</v>
      </c>
      <c r="J584" s="41">
        <f t="shared" ref="J584:J590" si="677">I584-K584-L584-M584-N584-O584</f>
        <v>15462.964000000004</v>
      </c>
      <c r="K584" s="41">
        <f t="shared" si="670"/>
        <v>40975.61</v>
      </c>
      <c r="L584" s="41">
        <f t="shared" si="671"/>
        <v>14128.242</v>
      </c>
      <c r="M584" s="41">
        <f t="shared" si="672"/>
        <v>2855.3139999999999</v>
      </c>
      <c r="N584" s="41">
        <v>4931.8100000000004</v>
      </c>
      <c r="O584" s="41">
        <v>21507.56</v>
      </c>
      <c r="P584" s="144">
        <f t="shared" si="660"/>
        <v>1.0056081673117268</v>
      </c>
      <c r="Q584" s="40">
        <f t="shared" si="597"/>
        <v>99861.5</v>
      </c>
      <c r="R584" s="51">
        <v>100421.54</v>
      </c>
      <c r="S584" s="41">
        <f t="shared" si="673"/>
        <v>15581.149299823857</v>
      </c>
      <c r="T584" s="41">
        <f t="shared" si="674"/>
        <v>41205.408076580061</v>
      </c>
      <c r="U584" s="41">
        <f t="shared" si="675"/>
        <v>14207.475544956565</v>
      </c>
      <c r="V584" s="41">
        <f t="shared" si="661"/>
        <v>2871.3270786395155</v>
      </c>
      <c r="W584" s="51">
        <v>5023.38</v>
      </c>
      <c r="X584" s="51">
        <v>21532.799999999999</v>
      </c>
      <c r="Y584" s="41"/>
      <c r="Z584" s="40">
        <f t="shared" si="676"/>
        <v>100421.54000000001</v>
      </c>
      <c r="AA584" s="54">
        <f t="shared" si="662"/>
        <v>15597.162378463378</v>
      </c>
      <c r="AB584" s="54">
        <f t="shared" si="663"/>
        <v>41205.408076580061</v>
      </c>
      <c r="AC584" s="54">
        <f t="shared" si="664"/>
        <v>14207.475544956565</v>
      </c>
      <c r="AD584" s="54">
        <f t="shared" si="665"/>
        <v>2855.3139999999999</v>
      </c>
      <c r="AE584" s="54">
        <f t="shared" si="666"/>
        <v>5023.38</v>
      </c>
      <c r="AF584" s="54">
        <f t="shared" si="667"/>
        <v>21532.799999999999</v>
      </c>
      <c r="AG584" s="54"/>
      <c r="AH584" s="42">
        <f t="shared" si="668"/>
        <v>100421.54000000001</v>
      </c>
      <c r="AI584" s="56">
        <f t="shared" si="669"/>
        <v>-560.04000000000815</v>
      </c>
    </row>
    <row r="585" spans="1:35" x14ac:dyDescent="0.25">
      <c r="A585" s="31">
        <v>20</v>
      </c>
      <c r="B585" s="52">
        <v>5659.3</v>
      </c>
      <c r="C585" s="33">
        <v>2.65</v>
      </c>
      <c r="D585" s="33">
        <v>10.3</v>
      </c>
      <c r="E585" s="33">
        <v>3.13</v>
      </c>
      <c r="F585" s="35">
        <v>0.77</v>
      </c>
      <c r="G585" s="35">
        <v>1.33</v>
      </c>
      <c r="H585" s="35">
        <v>5.8</v>
      </c>
      <c r="I585" s="51">
        <v>141304.32000000001</v>
      </c>
      <c r="J585" s="41">
        <f t="shared" si="677"/>
        <v>21118.720000000001</v>
      </c>
      <c r="K585" s="41">
        <f t="shared" si="670"/>
        <v>58290.790000000008</v>
      </c>
      <c r="L585" s="41">
        <f t="shared" si="671"/>
        <v>17713.609</v>
      </c>
      <c r="M585" s="41">
        <f t="shared" si="672"/>
        <v>4357.6610000000001</v>
      </c>
      <c r="N585" s="41">
        <v>7526.82</v>
      </c>
      <c r="O585" s="41">
        <v>32296.720000000001</v>
      </c>
      <c r="P585" s="144">
        <f t="shared" si="660"/>
        <v>0.96714353814518894</v>
      </c>
      <c r="Q585" s="40">
        <f t="shared" si="597"/>
        <v>141304.32000000001</v>
      </c>
      <c r="R585" s="51">
        <v>136661.56</v>
      </c>
      <c r="S585" s="41">
        <f t="shared" si="673"/>
        <v>20413.122958964032</v>
      </c>
      <c r="T585" s="41">
        <f t="shared" si="674"/>
        <v>56375.560881878206</v>
      </c>
      <c r="U585" s="41">
        <f t="shared" si="675"/>
        <v>17131.602481580463</v>
      </c>
      <c r="V585" s="41">
        <f t="shared" si="661"/>
        <v>4214.4836775773019</v>
      </c>
      <c r="W585" s="51">
        <v>7195.91</v>
      </c>
      <c r="X585" s="51">
        <v>31330.880000000001</v>
      </c>
      <c r="Y585" s="41"/>
      <c r="Z585" s="40">
        <f t="shared" si="676"/>
        <v>136661.56</v>
      </c>
      <c r="AA585" s="54">
        <f t="shared" si="662"/>
        <v>20269.945636541335</v>
      </c>
      <c r="AB585" s="54">
        <f t="shared" si="663"/>
        <v>56375.560881878206</v>
      </c>
      <c r="AC585" s="54">
        <f t="shared" si="664"/>
        <v>17131.602481580463</v>
      </c>
      <c r="AD585" s="54">
        <f t="shared" si="665"/>
        <v>4357.6610000000001</v>
      </c>
      <c r="AE585" s="54">
        <f t="shared" si="666"/>
        <v>7195.91</v>
      </c>
      <c r="AF585" s="54">
        <f t="shared" si="667"/>
        <v>31330.880000000001</v>
      </c>
      <c r="AG585" s="54"/>
      <c r="AH585" s="42">
        <f t="shared" si="668"/>
        <v>136661.56</v>
      </c>
      <c r="AI585" s="56">
        <f t="shared" si="669"/>
        <v>4642.7600000000093</v>
      </c>
    </row>
    <row r="586" spans="1:35" x14ac:dyDescent="0.25">
      <c r="A586" s="31">
        <v>42</v>
      </c>
      <c r="B586" s="52">
        <v>4035.7</v>
      </c>
      <c r="C586" s="33">
        <v>2.68</v>
      </c>
      <c r="D586" s="33">
        <v>10.33</v>
      </c>
      <c r="E586" s="33">
        <v>3.62</v>
      </c>
      <c r="F586" s="35">
        <v>0.77</v>
      </c>
      <c r="G586" s="35">
        <v>1.33</v>
      </c>
      <c r="H586" s="35">
        <v>5.8</v>
      </c>
      <c r="I586" s="51">
        <v>105372.11</v>
      </c>
      <c r="J586" s="41">
        <f t="shared" si="677"/>
        <v>17191.965999999997</v>
      </c>
      <c r="K586" s="41">
        <f t="shared" si="670"/>
        <v>41688.780999999995</v>
      </c>
      <c r="L586" s="41">
        <f t="shared" si="671"/>
        <v>14609.234</v>
      </c>
      <c r="M586" s="41">
        <f t="shared" si="672"/>
        <v>3107.489</v>
      </c>
      <c r="N586" s="41">
        <v>5367.58</v>
      </c>
      <c r="O586" s="41">
        <v>23407.06</v>
      </c>
      <c r="P586" s="144">
        <f t="shared" si="660"/>
        <v>1.0140131008100719</v>
      </c>
      <c r="Q586" s="40">
        <f t="shared" si="597"/>
        <v>105372.11</v>
      </c>
      <c r="R586" s="51">
        <v>106848.7</v>
      </c>
      <c r="S586" s="41">
        <f t="shared" si="673"/>
        <v>17423.230683774877</v>
      </c>
      <c r="T586" s="41">
        <f t="shared" si="674"/>
        <v>42272.970090802002</v>
      </c>
      <c r="U586" s="41">
        <f t="shared" si="675"/>
        <v>14813.95466879993</v>
      </c>
      <c r="V586" s="41">
        <f t="shared" si="661"/>
        <v>3151.0345566231895</v>
      </c>
      <c r="W586" s="51">
        <v>5459.23</v>
      </c>
      <c r="X586" s="51">
        <v>23728.28</v>
      </c>
      <c r="Y586" s="41"/>
      <c r="Z586" s="40">
        <f t="shared" si="676"/>
        <v>106848.69999999998</v>
      </c>
      <c r="AA586" s="54">
        <f t="shared" si="662"/>
        <v>17466.776240398052</v>
      </c>
      <c r="AB586" s="54">
        <f t="shared" si="663"/>
        <v>42272.970090802002</v>
      </c>
      <c r="AC586" s="54">
        <f t="shared" si="664"/>
        <v>14813.95466879993</v>
      </c>
      <c r="AD586" s="54">
        <f t="shared" si="665"/>
        <v>3107.489</v>
      </c>
      <c r="AE586" s="54">
        <f t="shared" si="666"/>
        <v>5459.23</v>
      </c>
      <c r="AF586" s="54">
        <f t="shared" si="667"/>
        <v>23728.28</v>
      </c>
      <c r="AG586" s="54"/>
      <c r="AH586" s="42">
        <f t="shared" si="668"/>
        <v>106848.69999999998</v>
      </c>
      <c r="AI586" s="56">
        <f t="shared" si="669"/>
        <v>-1476.589999999982</v>
      </c>
    </row>
    <row r="587" spans="1:35" x14ac:dyDescent="0.25">
      <c r="A587" s="31">
        <v>43</v>
      </c>
      <c r="B587" s="52">
        <v>4116.7</v>
      </c>
      <c r="C587" s="33">
        <v>3.01</v>
      </c>
      <c r="D587" s="33">
        <v>10.78</v>
      </c>
      <c r="E587" s="33">
        <v>3.72</v>
      </c>
      <c r="F587" s="35">
        <v>0.77</v>
      </c>
      <c r="G587" s="35">
        <v>1.33</v>
      </c>
      <c r="H587" s="35">
        <v>5.8</v>
      </c>
      <c r="I587" s="51">
        <v>111933.26</v>
      </c>
      <c r="J587" s="41">
        <f t="shared" si="677"/>
        <v>19719.161000000007</v>
      </c>
      <c r="K587" s="41">
        <f t="shared" si="670"/>
        <v>44378.025999999998</v>
      </c>
      <c r="L587" s="41">
        <f t="shared" si="671"/>
        <v>15314.124</v>
      </c>
      <c r="M587" s="41">
        <f t="shared" si="672"/>
        <v>3169.8589999999999</v>
      </c>
      <c r="N587" s="41">
        <v>5475.23</v>
      </c>
      <c r="O587" s="41">
        <v>23876.86</v>
      </c>
      <c r="P587" s="144">
        <f t="shared" si="660"/>
        <v>0.95701715468664106</v>
      </c>
      <c r="Q587" s="40">
        <f t="shared" si="597"/>
        <v>111933.26</v>
      </c>
      <c r="R587" s="51">
        <v>107122.05</v>
      </c>
      <c r="S587" s="41">
        <f t="shared" si="673"/>
        <v>18722.669008933983</v>
      </c>
      <c r="T587" s="41">
        <f t="shared" si="674"/>
        <v>42470.532173129774</v>
      </c>
      <c r="U587" s="41">
        <f t="shared" si="675"/>
        <v>14655.879376998402</v>
      </c>
      <c r="V587" s="41">
        <f t="shared" si="661"/>
        <v>3033.6094409378411</v>
      </c>
      <c r="W587" s="51">
        <v>5356.9</v>
      </c>
      <c r="X587" s="51">
        <v>22882.46</v>
      </c>
      <c r="Y587" s="41"/>
      <c r="Z587" s="40">
        <f t="shared" si="676"/>
        <v>107122.04999999999</v>
      </c>
      <c r="AA587" s="54">
        <f t="shared" si="662"/>
        <v>18586.419449871828</v>
      </c>
      <c r="AB587" s="54">
        <f t="shared" si="663"/>
        <v>42470.532173129774</v>
      </c>
      <c r="AC587" s="54">
        <f t="shared" si="664"/>
        <v>14655.879376998402</v>
      </c>
      <c r="AD587" s="54">
        <f t="shared" si="665"/>
        <v>3169.8589999999999</v>
      </c>
      <c r="AE587" s="54">
        <f t="shared" si="666"/>
        <v>5356.9</v>
      </c>
      <c r="AF587" s="54">
        <f t="shared" si="667"/>
        <v>22882.46</v>
      </c>
      <c r="AG587" s="54"/>
      <c r="AH587" s="42">
        <f t="shared" si="668"/>
        <v>107122.04999999999</v>
      </c>
      <c r="AI587" s="56">
        <f t="shared" si="669"/>
        <v>4811.2100000000064</v>
      </c>
    </row>
    <row r="588" spans="1:35" x14ac:dyDescent="0.25">
      <c r="A588" s="31">
        <v>44</v>
      </c>
      <c r="B588" s="52">
        <v>4127.7</v>
      </c>
      <c r="C588" s="33">
        <v>2.97</v>
      </c>
      <c r="D588" s="33">
        <v>10.36</v>
      </c>
      <c r="E588" s="33">
        <v>3.66</v>
      </c>
      <c r="F588" s="35">
        <v>0.77</v>
      </c>
      <c r="G588" s="35">
        <v>1.33</v>
      </c>
      <c r="H588" s="35">
        <v>5.8</v>
      </c>
      <c r="I588" s="51">
        <v>109095.49</v>
      </c>
      <c r="J588" s="41">
        <f t="shared" si="677"/>
        <v>18616.247000000014</v>
      </c>
      <c r="K588" s="41">
        <f t="shared" si="670"/>
        <v>42762.971999999994</v>
      </c>
      <c r="L588" s="41">
        <f t="shared" si="671"/>
        <v>15107.382</v>
      </c>
      <c r="M588" s="41">
        <f t="shared" si="672"/>
        <v>3178.3289999999997</v>
      </c>
      <c r="N588" s="41">
        <v>5489.9</v>
      </c>
      <c r="O588" s="41">
        <v>23940.66</v>
      </c>
      <c r="P588" s="144">
        <f t="shared" si="660"/>
        <v>1.0775420688792909</v>
      </c>
      <c r="Q588" s="40">
        <f t="shared" si="597"/>
        <v>109095.49</v>
      </c>
      <c r="R588" s="51">
        <v>117554.98</v>
      </c>
      <c r="S588" s="41">
        <f t="shared" si="673"/>
        <v>20084.935817824011</v>
      </c>
      <c r="T588" s="41">
        <f t="shared" si="674"/>
        <v>46078.901320307181</v>
      </c>
      <c r="U588" s="41">
        <f t="shared" si="675"/>
        <v>16278.839655629759</v>
      </c>
      <c r="V588" s="41">
        <f t="shared" si="661"/>
        <v>3424.7832062390476</v>
      </c>
      <c r="W588" s="51">
        <v>5918.36</v>
      </c>
      <c r="X588" s="51">
        <v>25769.16</v>
      </c>
      <c r="Y588" s="41"/>
      <c r="Z588" s="40">
        <f t="shared" si="676"/>
        <v>117554.98</v>
      </c>
      <c r="AA588" s="54">
        <f t="shared" si="662"/>
        <v>20331.390024063046</v>
      </c>
      <c r="AB588" s="54">
        <f t="shared" si="663"/>
        <v>46078.901320307181</v>
      </c>
      <c r="AC588" s="54">
        <f t="shared" si="664"/>
        <v>16278.839655629759</v>
      </c>
      <c r="AD588" s="54">
        <f t="shared" si="665"/>
        <v>3178.3289999999997</v>
      </c>
      <c r="AE588" s="54">
        <f t="shared" si="666"/>
        <v>5918.36</v>
      </c>
      <c r="AF588" s="54">
        <f t="shared" si="667"/>
        <v>25769.16</v>
      </c>
      <c r="AG588" s="54"/>
      <c r="AH588" s="42">
        <f t="shared" si="668"/>
        <v>117554.98</v>
      </c>
      <c r="AI588" s="56">
        <f t="shared" si="669"/>
        <v>-8459.4899999999907</v>
      </c>
    </row>
    <row r="589" spans="1:35" x14ac:dyDescent="0.25">
      <c r="A589" s="31">
        <v>65</v>
      </c>
      <c r="B589" s="52">
        <v>10693</v>
      </c>
      <c r="C589" s="33">
        <v>2.4300000000000002</v>
      </c>
      <c r="D589" s="33">
        <v>10.06</v>
      </c>
      <c r="E589" s="33">
        <v>4.29</v>
      </c>
      <c r="F589" s="35">
        <v>0.77</v>
      </c>
      <c r="G589" s="35">
        <v>1.33</v>
      </c>
      <c r="H589" s="35"/>
      <c r="I589" s="51">
        <v>211936.51</v>
      </c>
      <c r="J589" s="41">
        <f t="shared" si="677"/>
        <v>36036.500000000007</v>
      </c>
      <c r="K589" s="41">
        <f t="shared" si="670"/>
        <v>107571.58</v>
      </c>
      <c r="L589" s="41">
        <f t="shared" si="671"/>
        <v>45872.97</v>
      </c>
      <c r="M589" s="41">
        <f t="shared" si="672"/>
        <v>8233.61</v>
      </c>
      <c r="N589" s="41">
        <v>14221.85</v>
      </c>
      <c r="O589" s="41"/>
      <c r="P589" s="144">
        <f t="shared" si="660"/>
        <v>1.0410207755143273</v>
      </c>
      <c r="Q589" s="40">
        <f t="shared" si="597"/>
        <v>211936.51</v>
      </c>
      <c r="R589" s="51">
        <v>220630.31</v>
      </c>
      <c r="S589" s="41">
        <f t="shared" si="673"/>
        <v>37542.346493070509</v>
      </c>
      <c r="T589" s="41">
        <f t="shared" si="674"/>
        <v>111984.2496349015</v>
      </c>
      <c r="U589" s="41">
        <f t="shared" si="675"/>
        <v>47754.714804545467</v>
      </c>
      <c r="V589" s="41">
        <f t="shared" si="661"/>
        <v>8571.3590674825209</v>
      </c>
      <c r="W589" s="51">
        <v>14777.64</v>
      </c>
      <c r="X589" s="51"/>
      <c r="Y589" s="41"/>
      <c r="Z589" s="40">
        <f t="shared" si="676"/>
        <v>220630.31</v>
      </c>
      <c r="AA589" s="54">
        <f t="shared" si="662"/>
        <v>37880.095560553047</v>
      </c>
      <c r="AB589" s="54">
        <f t="shared" si="663"/>
        <v>111984.2496349015</v>
      </c>
      <c r="AC589" s="54">
        <f t="shared" si="664"/>
        <v>47754.714804545467</v>
      </c>
      <c r="AD589" s="54">
        <f t="shared" si="665"/>
        <v>8233.61</v>
      </c>
      <c r="AE589" s="54">
        <f t="shared" si="666"/>
        <v>14777.64</v>
      </c>
      <c r="AF589" s="54">
        <f t="shared" si="667"/>
        <v>0</v>
      </c>
      <c r="AG589" s="54"/>
      <c r="AH589" s="42">
        <f t="shared" si="668"/>
        <v>220630.31</v>
      </c>
      <c r="AI589" s="56">
        <f t="shared" si="669"/>
        <v>-8693.7999999999884</v>
      </c>
    </row>
    <row r="590" spans="1:35" x14ac:dyDescent="0.25">
      <c r="A590" s="31">
        <v>66</v>
      </c>
      <c r="B590" s="52">
        <v>3540.7</v>
      </c>
      <c r="C590" s="33">
        <v>2.76</v>
      </c>
      <c r="D590" s="33">
        <v>13.73</v>
      </c>
      <c r="E590" s="33">
        <v>12.14</v>
      </c>
      <c r="F590" s="35">
        <v>0.82</v>
      </c>
      <c r="G590" s="35">
        <v>1.33</v>
      </c>
      <c r="H590" s="35"/>
      <c r="I590" s="51">
        <v>114046.39</v>
      </c>
      <c r="J590" s="41">
        <f t="shared" si="677"/>
        <v>14835.827000000001</v>
      </c>
      <c r="K590" s="41">
        <f t="shared" si="670"/>
        <v>48613.811000000002</v>
      </c>
      <c r="L590" s="41">
        <f t="shared" si="671"/>
        <v>42984.097999999998</v>
      </c>
      <c r="M590" s="41">
        <f t="shared" si="672"/>
        <v>2903.3739999999998</v>
      </c>
      <c r="N590" s="41">
        <v>4709.28</v>
      </c>
      <c r="O590" s="41"/>
      <c r="P590" s="144">
        <f t="shared" si="660"/>
        <v>0.82984617049255138</v>
      </c>
      <c r="Q590" s="40">
        <f t="shared" si="597"/>
        <v>114046.39</v>
      </c>
      <c r="R590" s="51">
        <v>94640.960000000006</v>
      </c>
      <c r="S590" s="41">
        <f t="shared" si="673"/>
        <v>12214.012195817162</v>
      </c>
      <c r="T590" s="41">
        <f t="shared" si="674"/>
        <v>40341.984891398672</v>
      </c>
      <c r="U590" s="41">
        <f t="shared" si="675"/>
        <v>35670.189117376533</v>
      </c>
      <c r="V590" s="41">
        <f t="shared" si="661"/>
        <v>2409.3537954076405</v>
      </c>
      <c r="W590" s="51">
        <v>4005.42</v>
      </c>
      <c r="X590" s="51"/>
      <c r="Y590" s="41"/>
      <c r="Z590" s="40">
        <f t="shared" si="676"/>
        <v>94640.960000000006</v>
      </c>
      <c r="AA590" s="54">
        <f t="shared" si="662"/>
        <v>11719.991991224808</v>
      </c>
      <c r="AB590" s="54">
        <f t="shared" si="663"/>
        <v>40341.984891398672</v>
      </c>
      <c r="AC590" s="54">
        <f t="shared" si="664"/>
        <v>35670.189117376533</v>
      </c>
      <c r="AD590" s="54">
        <f t="shared" si="665"/>
        <v>2903.3739999999998</v>
      </c>
      <c r="AE590" s="54">
        <f t="shared" si="666"/>
        <v>4005.42</v>
      </c>
      <c r="AF590" s="54">
        <f t="shared" si="667"/>
        <v>0</v>
      </c>
      <c r="AG590" s="54"/>
      <c r="AH590" s="42">
        <f t="shared" si="668"/>
        <v>94640.960000000006</v>
      </c>
      <c r="AI590" s="56">
        <f t="shared" si="669"/>
        <v>19405.429999999993</v>
      </c>
    </row>
    <row r="591" spans="1:35" x14ac:dyDescent="0.25">
      <c r="A591" s="31" t="s">
        <v>58</v>
      </c>
      <c r="B591" s="52">
        <v>3538.5</v>
      </c>
      <c r="C591" s="33">
        <v>2.75</v>
      </c>
      <c r="D591" s="33">
        <v>13.63</v>
      </c>
      <c r="E591" s="33">
        <v>12.17</v>
      </c>
      <c r="F591" s="35">
        <v>0.82</v>
      </c>
      <c r="G591" s="35">
        <v>1.33</v>
      </c>
      <c r="H591" s="35"/>
      <c r="I591" s="51">
        <v>113515.18</v>
      </c>
      <c r="J591" s="41">
        <f>I591-K591-L591-M591-N591</f>
        <v>14614.01999999999</v>
      </c>
      <c r="K591" s="41">
        <f t="shared" si="670"/>
        <v>48229.755000000005</v>
      </c>
      <c r="L591" s="41">
        <f t="shared" si="671"/>
        <v>43063.544999999998</v>
      </c>
      <c r="M591" s="41">
        <f t="shared" si="672"/>
        <v>2901.5699999999997</v>
      </c>
      <c r="N591" s="41">
        <v>4706.29</v>
      </c>
      <c r="O591" s="41"/>
      <c r="P591" s="144">
        <f t="shared" si="660"/>
        <v>0.9396245506548111</v>
      </c>
      <c r="Q591" s="40">
        <f t="shared" si="597"/>
        <v>113515.18</v>
      </c>
      <c r="R591" s="51">
        <v>106661.65</v>
      </c>
      <c r="S591" s="41">
        <f t="shared" si="673"/>
        <v>13573.667602261647</v>
      </c>
      <c r="T591" s="41">
        <f t="shared" si="674"/>
        <v>45317.861870066634</v>
      </c>
      <c r="U591" s="41">
        <f t="shared" si="675"/>
        <v>40463.564120228235</v>
      </c>
      <c r="V591" s="41">
        <f t="shared" si="661"/>
        <v>2726.38640744348</v>
      </c>
      <c r="W591" s="51">
        <v>4580.17</v>
      </c>
      <c r="X591" s="51"/>
      <c r="Y591" s="41"/>
      <c r="Z591" s="40">
        <f t="shared" si="676"/>
        <v>106661.65</v>
      </c>
      <c r="AA591" s="54">
        <f t="shared" si="662"/>
        <v>13398.484009705135</v>
      </c>
      <c r="AB591" s="54">
        <f t="shared" si="663"/>
        <v>45317.861870066634</v>
      </c>
      <c r="AC591" s="54">
        <f t="shared" si="664"/>
        <v>40463.564120228235</v>
      </c>
      <c r="AD591" s="54">
        <f t="shared" si="665"/>
        <v>2901.5699999999997</v>
      </c>
      <c r="AE591" s="54">
        <f t="shared" si="666"/>
        <v>4580.17</v>
      </c>
      <c r="AF591" s="54">
        <f t="shared" si="667"/>
        <v>0</v>
      </c>
      <c r="AG591" s="54"/>
      <c r="AH591" s="42">
        <f t="shared" si="668"/>
        <v>106661.65000000001</v>
      </c>
      <c r="AI591" s="56">
        <f t="shared" si="669"/>
        <v>6853.5299999999988</v>
      </c>
    </row>
    <row r="592" spans="1:35" x14ac:dyDescent="0.25">
      <c r="A592" s="31">
        <v>67</v>
      </c>
      <c r="B592" s="52">
        <v>13915.3</v>
      </c>
      <c r="C592" s="33">
        <v>2.6</v>
      </c>
      <c r="D592" s="33">
        <v>10.75</v>
      </c>
      <c r="E592" s="33">
        <v>2.1</v>
      </c>
      <c r="F592" s="35">
        <v>0.77</v>
      </c>
      <c r="G592" s="35">
        <v>1.33</v>
      </c>
      <c r="H592" s="35"/>
      <c r="I592" s="51">
        <v>260357.02</v>
      </c>
      <c r="J592" s="41">
        <f>I592-K592-L592-M592-N592</f>
        <v>52323.063999999977</v>
      </c>
      <c r="K592" s="41">
        <f t="shared" si="670"/>
        <v>149589.47500000001</v>
      </c>
      <c r="L592" s="41">
        <f t="shared" si="671"/>
        <v>29222.13</v>
      </c>
      <c r="M592" s="41">
        <f t="shared" si="672"/>
        <v>10714.780999999999</v>
      </c>
      <c r="N592" s="41">
        <v>18507.57</v>
      </c>
      <c r="O592" s="41"/>
      <c r="P592" s="144">
        <f t="shared" si="660"/>
        <v>1.0513403479575854</v>
      </c>
      <c r="Q592" s="40">
        <f t="shared" si="597"/>
        <v>260357.02</v>
      </c>
      <c r="R592" s="51">
        <v>273723.84000000003</v>
      </c>
      <c r="S592" s="41">
        <f t="shared" si="673"/>
        <v>54748.503395616404</v>
      </c>
      <c r="T592" s="41">
        <f t="shared" si="674"/>
        <v>157269.45069729252</v>
      </c>
      <c r="U592" s="41">
        <f t="shared" si="675"/>
        <v>30722.404322261795</v>
      </c>
      <c r="V592" s="41">
        <f t="shared" si="661"/>
        <v>11264.881584829323</v>
      </c>
      <c r="W592" s="51">
        <v>19718.599999999999</v>
      </c>
      <c r="X592" s="51"/>
      <c r="Y592" s="41"/>
      <c r="Z592" s="40">
        <f t="shared" si="676"/>
        <v>273723.84000000003</v>
      </c>
      <c r="AA592" s="54">
        <f t="shared" si="662"/>
        <v>55298.60398044571</v>
      </c>
      <c r="AB592" s="54">
        <f t="shared" si="663"/>
        <v>157269.45069729252</v>
      </c>
      <c r="AC592" s="54">
        <f t="shared" si="664"/>
        <v>30722.404322261795</v>
      </c>
      <c r="AD592" s="54">
        <f t="shared" si="665"/>
        <v>10714.780999999999</v>
      </c>
      <c r="AE592" s="54">
        <f t="shared" si="666"/>
        <v>19718.599999999999</v>
      </c>
      <c r="AF592" s="54">
        <f t="shared" si="667"/>
        <v>0</v>
      </c>
      <c r="AG592" s="54"/>
      <c r="AH592" s="42">
        <f t="shared" si="668"/>
        <v>273723.84000000003</v>
      </c>
      <c r="AI592" s="56">
        <f t="shared" si="669"/>
        <v>-13366.820000000036</v>
      </c>
    </row>
    <row r="593" spans="1:35" x14ac:dyDescent="0.25">
      <c r="A593" s="32" t="s">
        <v>37</v>
      </c>
      <c r="B593" s="53">
        <f>SUM(B581:B592)</f>
        <v>65092.3</v>
      </c>
      <c r="C593" s="33"/>
      <c r="D593" s="34"/>
      <c r="E593" s="34"/>
      <c r="F593" s="35"/>
      <c r="G593" s="35"/>
      <c r="H593" s="35"/>
      <c r="I593" s="43">
        <f t="shared" ref="I593:O593" si="678">SUM(I581:I592)</f>
        <v>1583268.29</v>
      </c>
      <c r="J593" s="43">
        <f t="shared" si="678"/>
        <v>257089.43</v>
      </c>
      <c r="K593" s="43">
        <f t="shared" si="678"/>
        <v>720605.245</v>
      </c>
      <c r="L593" s="43">
        <f t="shared" si="678"/>
        <v>310553.95400000003</v>
      </c>
      <c r="M593" s="43">
        <f t="shared" si="678"/>
        <v>50614.210999999996</v>
      </c>
      <c r="N593" s="43">
        <f t="shared" si="678"/>
        <v>86573.53</v>
      </c>
      <c r="O593" s="43">
        <f t="shared" si="678"/>
        <v>157831.92000000001</v>
      </c>
      <c r="P593" s="144">
        <f t="shared" si="660"/>
        <v>0.99067932447507046</v>
      </c>
      <c r="Q593" s="40">
        <f t="shared" si="597"/>
        <v>1583268.29</v>
      </c>
      <c r="R593" s="43">
        <f>SUM(R581:R592)</f>
        <v>1568511.16</v>
      </c>
      <c r="S593" s="43">
        <f t="shared" ref="S593:X593" si="679">SUM(S581:S592)</f>
        <v>255510.15876396882</v>
      </c>
      <c r="T593" s="43">
        <f t="shared" si="679"/>
        <v>716891.53767993581</v>
      </c>
      <c r="U593" s="43">
        <f t="shared" si="679"/>
        <v>300132.30392219045</v>
      </c>
      <c r="V593" s="43">
        <f t="shared" si="679"/>
        <v>50565.099633904872</v>
      </c>
      <c r="W593" s="43">
        <f t="shared" si="679"/>
        <v>87289.19</v>
      </c>
      <c r="X593" s="43">
        <f t="shared" si="679"/>
        <v>158122.87</v>
      </c>
      <c r="Y593" s="41"/>
      <c r="Z593" s="40">
        <f t="shared" ref="Z593:AF593" si="680">SUM(Z581:Z592)</f>
        <v>1568511.1600000001</v>
      </c>
      <c r="AA593" s="55">
        <f t="shared" si="680"/>
        <v>255461.04739787371</v>
      </c>
      <c r="AB593" s="55">
        <f t="shared" si="680"/>
        <v>716891.53767993581</v>
      </c>
      <c r="AC593" s="55">
        <f t="shared" si="680"/>
        <v>300132.30392219045</v>
      </c>
      <c r="AD593" s="55">
        <f t="shared" si="680"/>
        <v>50614.210999999996</v>
      </c>
      <c r="AE593" s="55">
        <f t="shared" si="680"/>
        <v>87289.19</v>
      </c>
      <c r="AF593" s="55">
        <f t="shared" si="680"/>
        <v>158122.87</v>
      </c>
      <c r="AG593" s="54"/>
      <c r="AH593" s="42">
        <f>SUM(AH581:AH592)</f>
        <v>1568511.1600000001</v>
      </c>
      <c r="AI593" s="56">
        <f>SUM(AI581:AI592)</f>
        <v>14757.129999999976</v>
      </c>
    </row>
    <row r="594" spans="1:35" x14ac:dyDescent="0.25">
      <c r="A594" t="s">
        <v>60</v>
      </c>
      <c r="P594" s="144"/>
      <c r="Q594" s="40">
        <f t="shared" si="597"/>
        <v>0</v>
      </c>
    </row>
    <row r="595" spans="1:35" x14ac:dyDescent="0.25">
      <c r="A595" s="31">
        <v>1</v>
      </c>
      <c r="B595" s="52">
        <v>3396.5</v>
      </c>
      <c r="C595" s="33">
        <v>2.63</v>
      </c>
      <c r="D595" s="33">
        <v>13.53</v>
      </c>
      <c r="E595" s="33">
        <v>9.2899999999999991</v>
      </c>
      <c r="F595" s="35">
        <v>0.82</v>
      </c>
      <c r="G595" s="35">
        <v>1.33</v>
      </c>
      <c r="H595" s="35"/>
      <c r="I595" s="51">
        <v>97907.68</v>
      </c>
      <c r="J595" s="41">
        <f>I595-K595-L595-M595-N595</f>
        <v>13096.099999999999</v>
      </c>
      <c r="K595" s="41">
        <f>B595*D595</f>
        <v>45954.644999999997</v>
      </c>
      <c r="L595" s="41">
        <f>E595*B595</f>
        <v>31553.484999999997</v>
      </c>
      <c r="M595" s="41">
        <f>F595*B595</f>
        <v>2785.1299999999997</v>
      </c>
      <c r="N595" s="41">
        <v>4518.32</v>
      </c>
      <c r="O595" s="41"/>
      <c r="P595" s="144">
        <f t="shared" ref="P595:P599" si="681">R595/I595</f>
        <v>0.81106466826708601</v>
      </c>
      <c r="Q595" s="40">
        <f t="shared" si="597"/>
        <v>97907.68</v>
      </c>
      <c r="R595" s="51">
        <v>79409.460000000006</v>
      </c>
      <c r="S595" s="41">
        <f>R595-T595-U595-V595-W595-X595</f>
        <v>10407.403714017128</v>
      </c>
      <c r="T595" s="41">
        <f>P595*K595</f>
        <v>37272.188902256697</v>
      </c>
      <c r="U595" s="41">
        <f>L595*P595</f>
        <v>25591.916844195472</v>
      </c>
      <c r="V595" s="41">
        <f>P595*M595</f>
        <v>2258.920539530709</v>
      </c>
      <c r="W595" s="51">
        <v>3879.03</v>
      </c>
      <c r="X595" s="51"/>
      <c r="Y595" s="41"/>
      <c r="Z595" s="40">
        <f>SUM(S595:Y595)</f>
        <v>79409.460000000006</v>
      </c>
      <c r="AA595" s="54">
        <f>Z595-AF595-AE595-AD595-AC595-AB595</f>
        <v>9881.1942535478374</v>
      </c>
      <c r="AB595" s="54">
        <f t="shared" ref="AB595:AF597" si="682">T595</f>
        <v>37272.188902256697</v>
      </c>
      <c r="AC595" s="54">
        <f t="shared" si="682"/>
        <v>25591.916844195472</v>
      </c>
      <c r="AD595" s="54">
        <f>M595</f>
        <v>2785.1299999999997</v>
      </c>
      <c r="AE595" s="54">
        <f t="shared" si="682"/>
        <v>3879.03</v>
      </c>
      <c r="AF595" s="54">
        <f t="shared" si="682"/>
        <v>0</v>
      </c>
      <c r="AG595" s="54"/>
      <c r="AH595" s="42">
        <f>SUM(AA595:AG595)</f>
        <v>79409.460000000006</v>
      </c>
      <c r="AI595" s="56">
        <f>I595-Z595</f>
        <v>18498.219999999987</v>
      </c>
    </row>
    <row r="596" spans="1:35" x14ac:dyDescent="0.25">
      <c r="A596" s="31">
        <v>2</v>
      </c>
      <c r="B596" s="52">
        <v>3241.2</v>
      </c>
      <c r="C596" s="33">
        <v>2.68</v>
      </c>
      <c r="D596" s="33">
        <v>13.87</v>
      </c>
      <c r="E596" s="33">
        <v>10.09</v>
      </c>
      <c r="F596" s="35">
        <v>0.82</v>
      </c>
      <c r="G596" s="35">
        <v>1.33</v>
      </c>
      <c r="H596" s="35"/>
      <c r="I596" s="51">
        <v>97852.45</v>
      </c>
      <c r="J596" s="41">
        <f>I596-K596-L596-M596-N596</f>
        <v>13224.594000000003</v>
      </c>
      <c r="K596" s="41">
        <f>B596*D596</f>
        <v>44955.443999999996</v>
      </c>
      <c r="L596" s="41">
        <f>E596*B596</f>
        <v>32703.707999999999</v>
      </c>
      <c r="M596" s="41">
        <f>F596*B596</f>
        <v>2657.7839999999997</v>
      </c>
      <c r="N596" s="41">
        <v>4310.92</v>
      </c>
      <c r="O596" s="41"/>
      <c r="P596" s="144">
        <f t="shared" si="681"/>
        <v>0.84045764822444402</v>
      </c>
      <c r="Q596" s="40">
        <f t="shared" si="597"/>
        <v>97852.45</v>
      </c>
      <c r="R596" s="51">
        <v>82240.84</v>
      </c>
      <c r="S596" s="41">
        <f>R596-T596-U596-V596-W596-X596</f>
        <v>10989.386856846819</v>
      </c>
      <c r="T596" s="41">
        <f>P596*K596</f>
        <v>37783.146739125688</v>
      </c>
      <c r="U596" s="41">
        <f>L596*P596</f>
        <v>27486.081513898935</v>
      </c>
      <c r="V596" s="41">
        <f>P596*M596</f>
        <v>2233.7548901285554</v>
      </c>
      <c r="W596" s="51">
        <v>3748.47</v>
      </c>
      <c r="X596" s="51"/>
      <c r="Y596" s="41"/>
      <c r="Z596" s="40">
        <f>SUM(S596:Y596)</f>
        <v>82240.84</v>
      </c>
      <c r="AA596" s="54">
        <f>Z596-AF596-AE596-AD596-AC596-AB596</f>
        <v>10565.357746975373</v>
      </c>
      <c r="AB596" s="54">
        <f t="shared" si="682"/>
        <v>37783.146739125688</v>
      </c>
      <c r="AC596" s="54">
        <f t="shared" si="682"/>
        <v>27486.081513898935</v>
      </c>
      <c r="AD596" s="54">
        <f>M596</f>
        <v>2657.7839999999997</v>
      </c>
      <c r="AE596" s="54">
        <f t="shared" si="682"/>
        <v>3748.47</v>
      </c>
      <c r="AF596" s="54">
        <f t="shared" si="682"/>
        <v>0</v>
      </c>
      <c r="AG596" s="54"/>
      <c r="AH596" s="42">
        <f>SUM(AA596:AG596)</f>
        <v>82240.84</v>
      </c>
      <c r="AI596" s="56">
        <f>I596-Z596</f>
        <v>15611.61</v>
      </c>
    </row>
    <row r="597" spans="1:35" x14ac:dyDescent="0.25">
      <c r="A597" s="31">
        <v>3</v>
      </c>
      <c r="B597" s="52">
        <v>3412.2</v>
      </c>
      <c r="C597" s="33">
        <v>2.65</v>
      </c>
      <c r="D597" s="33">
        <v>13.92</v>
      </c>
      <c r="E597" s="33">
        <v>9.33</v>
      </c>
      <c r="F597" s="35">
        <v>0.82</v>
      </c>
      <c r="G597" s="35">
        <v>1.33</v>
      </c>
      <c r="H597" s="35"/>
      <c r="I597" s="51">
        <v>100400.83</v>
      </c>
      <c r="J597" s="41">
        <f>I597-K597-L597-M597-N597</f>
        <v>13728.696000000004</v>
      </c>
      <c r="K597" s="41">
        <f>B597*D597</f>
        <v>47497.824000000001</v>
      </c>
      <c r="L597" s="41">
        <f>E597*B597</f>
        <v>31835.825999999997</v>
      </c>
      <c r="M597" s="41">
        <f>F597*B597</f>
        <v>2798.0039999999999</v>
      </c>
      <c r="N597" s="41">
        <v>4540.4799999999996</v>
      </c>
      <c r="O597" s="41"/>
      <c r="P597" s="144">
        <f t="shared" si="681"/>
        <v>0.68209037714130449</v>
      </c>
      <c r="Q597" s="40">
        <f t="shared" si="597"/>
        <v>100400.83</v>
      </c>
      <c r="R597" s="51">
        <v>68482.44</v>
      </c>
      <c r="S597" s="41">
        <f>R597-T597-U597-V597-W597-X597</f>
        <v>9240.7391479008766</v>
      </c>
      <c r="T597" s="41">
        <f>P597*K597</f>
        <v>32397.808685551303</v>
      </c>
      <c r="U597" s="41">
        <f>L597*P597</f>
        <v>21714.910562944944</v>
      </c>
      <c r="V597" s="41">
        <f>P597*M597</f>
        <v>1908.4916036028785</v>
      </c>
      <c r="W597" s="51">
        <v>3220.49</v>
      </c>
      <c r="X597" s="51"/>
      <c r="Y597" s="41"/>
      <c r="Z597" s="40">
        <f>SUM(S597:Y597)</f>
        <v>68482.44</v>
      </c>
      <c r="AA597" s="54">
        <f>Z597-AF597-AE597-AD597-AC597-AB597</f>
        <v>8351.2267515037602</v>
      </c>
      <c r="AB597" s="54">
        <f t="shared" si="682"/>
        <v>32397.808685551303</v>
      </c>
      <c r="AC597" s="54">
        <f t="shared" si="682"/>
        <v>21714.910562944944</v>
      </c>
      <c r="AD597" s="54">
        <f>M597</f>
        <v>2798.0039999999999</v>
      </c>
      <c r="AE597" s="54">
        <f t="shared" si="682"/>
        <v>3220.49</v>
      </c>
      <c r="AF597" s="54">
        <f t="shared" si="682"/>
        <v>0</v>
      </c>
      <c r="AG597" s="54"/>
      <c r="AH597" s="42">
        <f>SUM(AA597:AG597)</f>
        <v>68482.440000000017</v>
      </c>
      <c r="AI597" s="56">
        <f>I597-Z597</f>
        <v>31918.39</v>
      </c>
    </row>
    <row r="598" spans="1:35" x14ac:dyDescent="0.25">
      <c r="A598" s="32" t="s">
        <v>37</v>
      </c>
      <c r="B598" s="53">
        <f>SUM(B594:B597)</f>
        <v>10049.9</v>
      </c>
      <c r="C598" s="33"/>
      <c r="D598" s="34"/>
      <c r="E598" s="34"/>
      <c r="F598" s="35"/>
      <c r="G598" s="35"/>
      <c r="H598" s="35"/>
      <c r="I598" s="43">
        <f>SUM(I595:I597)</f>
        <v>296160.96000000002</v>
      </c>
      <c r="J598" s="43">
        <f t="shared" ref="J598:O598" si="683">SUM(J595:J597)</f>
        <v>40049.390000000007</v>
      </c>
      <c r="K598" s="43">
        <f t="shared" si="683"/>
        <v>138407.913</v>
      </c>
      <c r="L598" s="43">
        <f t="shared" si="683"/>
        <v>96093.019</v>
      </c>
      <c r="M598" s="43">
        <f t="shared" si="683"/>
        <v>8240.9179999999978</v>
      </c>
      <c r="N598" s="43">
        <f t="shared" si="683"/>
        <v>13369.72</v>
      </c>
      <c r="O598" s="43">
        <f t="shared" si="683"/>
        <v>0</v>
      </c>
      <c r="P598" s="144">
        <f t="shared" si="681"/>
        <v>0.77705292419365457</v>
      </c>
      <c r="Q598" s="40">
        <f t="shared" si="597"/>
        <v>296160.96000000002</v>
      </c>
      <c r="R598" s="43">
        <f t="shared" ref="R598:X598" si="684">SUM(R595:R597)</f>
        <v>230132.74</v>
      </c>
      <c r="S598" s="43">
        <f t="shared" si="684"/>
        <v>30637.529718764821</v>
      </c>
      <c r="T598" s="43">
        <f t="shared" si="684"/>
        <v>107453.14432693369</v>
      </c>
      <c r="U598" s="43">
        <f t="shared" si="684"/>
        <v>74792.908921039358</v>
      </c>
      <c r="V598" s="43">
        <f t="shared" si="684"/>
        <v>6401.1670332621434</v>
      </c>
      <c r="W598" s="43">
        <f t="shared" si="684"/>
        <v>10847.99</v>
      </c>
      <c r="X598" s="43">
        <f t="shared" si="684"/>
        <v>0</v>
      </c>
      <c r="Y598" s="41"/>
      <c r="Z598" s="40">
        <f>SUM(Z595:Z597)</f>
        <v>230132.74</v>
      </c>
      <c r="AA598" s="55">
        <f>SUM(AA595:AA597)</f>
        <v>28797.77875202697</v>
      </c>
      <c r="AB598" s="55">
        <f>SUM(AB595:AB597)</f>
        <v>107453.14432693369</v>
      </c>
      <c r="AC598" s="55">
        <f>SUM(AC595:AC597)</f>
        <v>74792.908921039358</v>
      </c>
      <c r="AD598" s="55">
        <f>SUM(AD595:AD597)</f>
        <v>8240.9179999999978</v>
      </c>
      <c r="AE598" s="55">
        <f>SUM(AE596:AE597)</f>
        <v>6968.9599999999991</v>
      </c>
      <c r="AF598" s="55">
        <f>SUM(AF595:AF597)</f>
        <v>0</v>
      </c>
      <c r="AG598" s="54"/>
      <c r="AH598" s="42">
        <f>SUM(AH595:AH597)</f>
        <v>230132.74</v>
      </c>
      <c r="AI598" s="56">
        <f>SUM(AI595:AI597)</f>
        <v>66028.219999999987</v>
      </c>
    </row>
    <row r="599" spans="1:35" x14ac:dyDescent="0.25">
      <c r="A599" s="67" t="s">
        <v>61</v>
      </c>
      <c r="B599" s="68">
        <f>B547+B565+B573+B579+B593+B598</f>
        <v>323291.30000000005</v>
      </c>
      <c r="C599" s="67"/>
      <c r="D599" s="67"/>
      <c r="E599" s="67"/>
      <c r="F599" s="67"/>
      <c r="G599" s="67"/>
      <c r="H599" s="67"/>
      <c r="I599" s="68">
        <f t="shared" ref="I599:O599" si="685">I547+I565+I573+I579+I593+I598</f>
        <v>6760838.2800000003</v>
      </c>
      <c r="J599" s="68">
        <f t="shared" si="685"/>
        <v>1167261.7729999998</v>
      </c>
      <c r="K599" s="68">
        <f t="shared" si="685"/>
        <v>3429057.5220000003</v>
      </c>
      <c r="L599" s="68">
        <f t="shared" si="685"/>
        <v>1180791.4790000001</v>
      </c>
      <c r="M599" s="68">
        <f t="shared" si="685"/>
        <v>250604.02600000001</v>
      </c>
      <c r="N599" s="68">
        <f t="shared" si="685"/>
        <v>427406.05999999994</v>
      </c>
      <c r="O599" s="68">
        <f t="shared" si="685"/>
        <v>305717.42000000004</v>
      </c>
      <c r="P599" s="148">
        <f t="shared" si="681"/>
        <v>0.9849437990106753</v>
      </c>
      <c r="Q599" s="83">
        <f t="shared" si="597"/>
        <v>6760838.2800000003</v>
      </c>
      <c r="R599" s="68">
        <f>R598+R593+R579+R573+R565+R547</f>
        <v>6659045.7400000002</v>
      </c>
      <c r="S599" s="68">
        <f t="shared" ref="S599:AI599" si="686">S547+S565+S573+S579+S593+S598</f>
        <v>1151262.1055648651</v>
      </c>
      <c r="T599" s="68">
        <f t="shared" si="686"/>
        <v>3384184.721096003</v>
      </c>
      <c r="U599" s="68">
        <f t="shared" si="686"/>
        <v>1148442.1721098276</v>
      </c>
      <c r="V599" s="68">
        <f t="shared" si="686"/>
        <v>247983.82122930442</v>
      </c>
      <c r="W599" s="68">
        <f t="shared" si="686"/>
        <v>427014.28000000009</v>
      </c>
      <c r="X599" s="68">
        <f t="shared" si="686"/>
        <v>300158.64</v>
      </c>
      <c r="Y599" s="68">
        <f t="shared" si="686"/>
        <v>0</v>
      </c>
      <c r="Z599" s="68">
        <f t="shared" si="686"/>
        <v>6628065.1399999997</v>
      </c>
      <c r="AA599" s="68">
        <f t="shared" si="686"/>
        <v>1144068.871823967</v>
      </c>
      <c r="AB599" s="68">
        <f t="shared" si="686"/>
        <v>3363652.5414088052</v>
      </c>
      <c r="AC599" s="68">
        <f t="shared" si="686"/>
        <v>1144066.2017672278</v>
      </c>
      <c r="AD599" s="68">
        <f t="shared" si="686"/>
        <v>249104.60499999998</v>
      </c>
      <c r="AE599" s="68">
        <f t="shared" si="686"/>
        <v>393078.32000000007</v>
      </c>
      <c r="AF599" s="68">
        <f t="shared" si="686"/>
        <v>300158.64</v>
      </c>
      <c r="AG599" s="68">
        <f t="shared" si="686"/>
        <v>0</v>
      </c>
      <c r="AH599" s="68">
        <f t="shared" si="686"/>
        <v>6628065.1399999997</v>
      </c>
      <c r="AI599" s="68">
        <f t="shared" si="686"/>
        <v>94722.899999999936</v>
      </c>
    </row>
    <row r="600" spans="1:35" x14ac:dyDescent="0.25">
      <c r="I600" s="78">
        <f>J600+K600+N600+O600</f>
        <v>6760838.2799999993</v>
      </c>
      <c r="J600" s="78">
        <f>J599+M599</f>
        <v>1417865.7989999999</v>
      </c>
      <c r="K600" s="78">
        <f>K599+L599</f>
        <v>4609849.0010000002</v>
      </c>
      <c r="M600" s="78"/>
      <c r="N600" s="78">
        <f>N599</f>
        <v>427406.05999999994</v>
      </c>
      <c r="O600" s="78">
        <f>O599</f>
        <v>305717.42000000004</v>
      </c>
      <c r="P600" s="145"/>
      <c r="Q600" s="106">
        <f t="shared" si="597"/>
        <v>6760838.2799999993</v>
      </c>
      <c r="R600" s="78">
        <f>S600+T600+W600+X600</f>
        <v>6659045.7400000012</v>
      </c>
      <c r="S600" s="78">
        <f>S599+V599+X599</f>
        <v>1699404.5667941696</v>
      </c>
      <c r="T600" s="78">
        <f>T599+U599</f>
        <v>4532626.8932058308</v>
      </c>
      <c r="W600" s="78">
        <f>W599</f>
        <v>427014.28000000009</v>
      </c>
      <c r="X600" s="78"/>
    </row>
    <row r="603" spans="1:35" x14ac:dyDescent="0.25">
      <c r="I603" s="65"/>
    </row>
    <row r="605" spans="1:35" ht="18.75" x14ac:dyDescent="0.3">
      <c r="A605" s="8"/>
      <c r="B605" s="69" t="s">
        <v>72</v>
      </c>
      <c r="C605" s="9"/>
      <c r="D605" s="9"/>
      <c r="E605" s="10" t="s">
        <v>96</v>
      </c>
      <c r="F605" s="10"/>
      <c r="G605" s="10"/>
      <c r="H605" s="10"/>
      <c r="I605" s="10"/>
      <c r="J605" s="10"/>
      <c r="K605" s="10"/>
      <c r="L605" s="10"/>
      <c r="M605" s="11"/>
      <c r="N605" s="11"/>
      <c r="O605" s="11"/>
      <c r="P605" s="141"/>
      <c r="Q605" s="11"/>
      <c r="R605" s="12"/>
      <c r="S605" s="13"/>
      <c r="T605" s="13"/>
      <c r="U605" s="13"/>
      <c r="V605" s="13"/>
      <c r="W605" s="13"/>
      <c r="X605" s="13"/>
      <c r="Y605" s="13"/>
      <c r="Z605" s="12"/>
      <c r="AA605" s="12"/>
      <c r="AB605" s="12"/>
      <c r="AC605" s="12"/>
      <c r="AD605" s="12"/>
      <c r="AE605" s="12"/>
      <c r="AF605" s="12"/>
      <c r="AG605" s="12"/>
      <c r="AH605" s="11"/>
    </row>
    <row r="606" spans="1:35" ht="18.75" x14ac:dyDescent="0.3">
      <c r="A606" s="15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7"/>
      <c r="M606" s="11" t="s">
        <v>52</v>
      </c>
      <c r="N606" s="11"/>
      <c r="O606" s="11"/>
      <c r="P606" s="141"/>
      <c r="Q606" s="119" t="s">
        <v>72</v>
      </c>
      <c r="R606" s="12"/>
      <c r="S606" s="13"/>
      <c r="T606" s="14" t="s">
        <v>53</v>
      </c>
      <c r="U606" s="13"/>
      <c r="V606" s="13"/>
      <c r="W606" s="13"/>
      <c r="X606" s="13"/>
      <c r="Y606" s="13"/>
      <c r="Z606" s="12"/>
      <c r="AA606" s="12"/>
      <c r="AB606" s="12"/>
      <c r="AC606" s="12"/>
      <c r="AD606" s="12"/>
      <c r="AE606" s="12"/>
      <c r="AF606" s="12"/>
      <c r="AG606" s="12"/>
      <c r="AH606" s="11"/>
    </row>
    <row r="607" spans="1:35" ht="21.75" customHeight="1" x14ac:dyDescent="0.25">
      <c r="A607" s="206" t="s">
        <v>1</v>
      </c>
      <c r="B607" s="206" t="s">
        <v>39</v>
      </c>
      <c r="C607" s="215" t="s">
        <v>2</v>
      </c>
      <c r="D607" s="216"/>
      <c r="E607" s="216"/>
      <c r="F607" s="216"/>
      <c r="G607" s="216"/>
      <c r="H607" s="217"/>
      <c r="I607" s="44" t="s">
        <v>51</v>
      </c>
      <c r="J607" s="44" t="s">
        <v>55</v>
      </c>
      <c r="K607" s="218" t="s">
        <v>46</v>
      </c>
      <c r="L607" s="211"/>
      <c r="M607" s="46" t="s">
        <v>105</v>
      </c>
      <c r="N607" s="46" t="s">
        <v>48</v>
      </c>
      <c r="O607" s="47" t="s">
        <v>49</v>
      </c>
      <c r="P607" s="219" t="s">
        <v>54</v>
      </c>
      <c r="Q607" s="212" t="s">
        <v>50</v>
      </c>
      <c r="R607" s="45" t="s">
        <v>51</v>
      </c>
      <c r="S607" s="48" t="s">
        <v>55</v>
      </c>
      <c r="T607" s="210" t="s">
        <v>46</v>
      </c>
      <c r="U607" s="211"/>
      <c r="V607" s="49" t="s">
        <v>106</v>
      </c>
      <c r="W607" s="49" t="s">
        <v>48</v>
      </c>
      <c r="X607" s="50" t="s">
        <v>49</v>
      </c>
      <c r="Y607" s="45"/>
      <c r="Z607" s="212" t="s">
        <v>42</v>
      </c>
      <c r="AA607" s="222" t="s">
        <v>3</v>
      </c>
      <c r="AB607" s="223"/>
      <c r="AC607" s="223"/>
      <c r="AD607" s="223"/>
      <c r="AE607" s="223"/>
      <c r="AF607" s="223"/>
      <c r="AG607" s="224"/>
      <c r="AH607" s="200" t="s">
        <v>44</v>
      </c>
      <c r="AI607" s="203" t="s">
        <v>43</v>
      </c>
    </row>
    <row r="608" spans="1:35" x14ac:dyDescent="0.25">
      <c r="A608" s="214"/>
      <c r="B608" s="214"/>
      <c r="C608" s="206" t="s">
        <v>4</v>
      </c>
      <c r="D608" s="206" t="s">
        <v>5</v>
      </c>
      <c r="E608" s="206" t="s">
        <v>6</v>
      </c>
      <c r="F608" s="206" t="s">
        <v>7</v>
      </c>
      <c r="G608" s="206" t="s">
        <v>8</v>
      </c>
      <c r="H608" s="206" t="s">
        <v>9</v>
      </c>
      <c r="I608" s="208"/>
      <c r="J608" s="208" t="s">
        <v>4</v>
      </c>
      <c r="K608" s="208" t="s">
        <v>5</v>
      </c>
      <c r="L608" s="208" t="s">
        <v>6</v>
      </c>
      <c r="M608" s="208" t="s">
        <v>7</v>
      </c>
      <c r="N608" s="208" t="s">
        <v>8</v>
      </c>
      <c r="O608" s="208" t="s">
        <v>9</v>
      </c>
      <c r="P608" s="220"/>
      <c r="Q608" s="212"/>
      <c r="R608" s="208"/>
      <c r="S608" s="208" t="s">
        <v>4</v>
      </c>
      <c r="T608" s="208" t="s">
        <v>5</v>
      </c>
      <c r="U608" s="208" t="s">
        <v>6</v>
      </c>
      <c r="V608" s="208" t="s">
        <v>7</v>
      </c>
      <c r="W608" s="208" t="s">
        <v>8</v>
      </c>
      <c r="X608" s="208" t="s">
        <v>9</v>
      </c>
      <c r="Y608" s="208"/>
      <c r="Z608" s="212"/>
      <c r="AA608" s="213" t="s">
        <v>4</v>
      </c>
      <c r="AB608" s="213" t="s">
        <v>5</v>
      </c>
      <c r="AC608" s="213" t="s">
        <v>6</v>
      </c>
      <c r="AD608" s="213" t="s">
        <v>7</v>
      </c>
      <c r="AE608" s="213" t="s">
        <v>8</v>
      </c>
      <c r="AF608" s="213" t="s">
        <v>9</v>
      </c>
      <c r="AG608" s="213" t="s">
        <v>10</v>
      </c>
      <c r="AH608" s="201"/>
      <c r="AI608" s="204"/>
    </row>
    <row r="609" spans="1:35" ht="30.75" customHeight="1" x14ac:dyDescent="0.25">
      <c r="A609" s="207"/>
      <c r="B609" s="207"/>
      <c r="C609" s="207"/>
      <c r="D609" s="207"/>
      <c r="E609" s="207"/>
      <c r="F609" s="207"/>
      <c r="G609" s="207"/>
      <c r="H609" s="207"/>
      <c r="I609" s="209"/>
      <c r="J609" s="209"/>
      <c r="K609" s="209"/>
      <c r="L609" s="209"/>
      <c r="M609" s="209"/>
      <c r="N609" s="209"/>
      <c r="O609" s="209"/>
      <c r="P609" s="221"/>
      <c r="Q609" s="212"/>
      <c r="R609" s="209"/>
      <c r="S609" s="209"/>
      <c r="T609" s="209"/>
      <c r="U609" s="209"/>
      <c r="V609" s="209"/>
      <c r="W609" s="209"/>
      <c r="X609" s="209"/>
      <c r="Y609" s="209"/>
      <c r="Z609" s="212"/>
      <c r="AA609" s="213"/>
      <c r="AB609" s="213"/>
      <c r="AC609" s="213"/>
      <c r="AD609" s="213"/>
      <c r="AE609" s="213"/>
      <c r="AF609" s="213"/>
      <c r="AG609" s="213"/>
      <c r="AH609" s="201"/>
      <c r="AI609" s="204"/>
    </row>
    <row r="610" spans="1:35" x14ac:dyDescent="0.25">
      <c r="A610" s="19" t="s">
        <v>11</v>
      </c>
      <c r="B610" s="19">
        <v>2</v>
      </c>
      <c r="C610" s="20">
        <v>3</v>
      </c>
      <c r="D610" s="21" t="s">
        <v>12</v>
      </c>
      <c r="E610" s="21" t="s">
        <v>13</v>
      </c>
      <c r="F610" s="21" t="s">
        <v>14</v>
      </c>
      <c r="G610" s="21" t="s">
        <v>15</v>
      </c>
      <c r="H610" s="21" t="s">
        <v>16</v>
      </c>
      <c r="I610" s="22" t="s">
        <v>17</v>
      </c>
      <c r="J610" s="22" t="s">
        <v>18</v>
      </c>
      <c r="K610" s="22" t="s">
        <v>19</v>
      </c>
      <c r="L610" s="22" t="s">
        <v>20</v>
      </c>
      <c r="M610" s="22" t="s">
        <v>21</v>
      </c>
      <c r="N610" s="22" t="s">
        <v>22</v>
      </c>
      <c r="O610" s="22" t="s">
        <v>23</v>
      </c>
      <c r="P610" s="142" t="s">
        <v>24</v>
      </c>
      <c r="Q610" s="23" t="s">
        <v>25</v>
      </c>
      <c r="R610" s="22" t="s">
        <v>26</v>
      </c>
      <c r="S610" s="22" t="s">
        <v>27</v>
      </c>
      <c r="T610" s="22" t="s">
        <v>28</v>
      </c>
      <c r="U610" s="22" t="s">
        <v>29</v>
      </c>
      <c r="V610" s="22" t="s">
        <v>30</v>
      </c>
      <c r="W610" s="22" t="s">
        <v>31</v>
      </c>
      <c r="X610" s="22" t="s">
        <v>32</v>
      </c>
      <c r="Y610" s="22" t="s">
        <v>33</v>
      </c>
      <c r="Z610" s="23" t="s">
        <v>34</v>
      </c>
      <c r="AA610" s="66">
        <v>36</v>
      </c>
      <c r="AB610" s="66">
        <v>37</v>
      </c>
      <c r="AC610" s="66">
        <v>38</v>
      </c>
      <c r="AD610" s="66">
        <v>39</v>
      </c>
      <c r="AE610" s="66">
        <v>40</v>
      </c>
      <c r="AF610" s="66">
        <v>41</v>
      </c>
      <c r="AG610" s="66">
        <v>42</v>
      </c>
      <c r="AH610" s="202"/>
      <c r="AI610" s="205"/>
    </row>
    <row r="611" spans="1:35" x14ac:dyDescent="0.25">
      <c r="A611" s="6" t="s">
        <v>35</v>
      </c>
      <c r="B611" s="37"/>
      <c r="C611" s="7"/>
      <c r="D611" s="24"/>
      <c r="E611" s="24"/>
      <c r="F611" s="24"/>
      <c r="G611" s="25"/>
      <c r="H611" s="25"/>
      <c r="I611" s="26"/>
      <c r="J611" s="26"/>
      <c r="K611" s="26"/>
      <c r="L611" s="26"/>
      <c r="M611" s="26"/>
      <c r="N611" s="26"/>
      <c r="O611" s="27"/>
      <c r="P611" s="143"/>
      <c r="Q611" s="28"/>
      <c r="R611" s="26"/>
      <c r="S611" s="26"/>
      <c r="T611" s="26"/>
      <c r="U611" s="26"/>
      <c r="V611" s="26"/>
      <c r="W611" s="26"/>
      <c r="X611" s="27"/>
      <c r="Y611" s="27"/>
      <c r="Z611" s="28"/>
      <c r="AA611" s="29"/>
      <c r="AB611" s="29"/>
      <c r="AC611" s="29"/>
      <c r="AD611" s="29"/>
      <c r="AE611" s="29"/>
      <c r="AF611" s="29"/>
      <c r="AG611" s="29"/>
      <c r="AH611" s="30"/>
      <c r="AI611" s="36"/>
    </row>
    <row r="612" spans="1:35" x14ac:dyDescent="0.25">
      <c r="A612" s="31">
        <v>1</v>
      </c>
      <c r="B612" s="52">
        <v>9597.4</v>
      </c>
      <c r="C612" s="33">
        <v>2.42</v>
      </c>
      <c r="D612" s="33">
        <v>10.93</v>
      </c>
      <c r="E612" s="33">
        <v>3.23</v>
      </c>
      <c r="F612" s="35">
        <v>0.77</v>
      </c>
      <c r="G612" s="35">
        <v>1.33</v>
      </c>
      <c r="H612" s="35"/>
      <c r="I612" s="51">
        <v>186573.45</v>
      </c>
      <c r="J612" s="41">
        <f t="shared" ref="J612:J617" si="687">I612-K612-L612-M612-N612</f>
        <v>30519.748000000018</v>
      </c>
      <c r="K612" s="41">
        <f>B612*D612</f>
        <v>104899.58199999999</v>
      </c>
      <c r="L612" s="41">
        <f>E612*B612</f>
        <v>30999.601999999999</v>
      </c>
      <c r="M612" s="41">
        <f>F612*B612</f>
        <v>7389.9979999999996</v>
      </c>
      <c r="N612" s="41">
        <v>12764.52</v>
      </c>
      <c r="O612" s="41"/>
      <c r="P612" s="144">
        <f t="shared" ref="P612:P624" si="688">R612/I612</f>
        <v>0.94586400155005967</v>
      </c>
      <c r="Q612" s="40">
        <f t="shared" ref="Q612:Q677" si="689">I612</f>
        <v>186573.45</v>
      </c>
      <c r="R612" s="51">
        <v>176473.11</v>
      </c>
      <c r="S612" s="41">
        <f>R612-T612-U612-V612-W612-X612</f>
        <v>28960.090934645203</v>
      </c>
      <c r="T612" s="41">
        <f>P612*K612</f>
        <v>99220.738391448613</v>
      </c>
      <c r="U612" s="41">
        <f>L612*P612</f>
        <v>29321.407594179233</v>
      </c>
      <c r="V612" s="41">
        <f t="shared" ref="V612:V622" si="690">P612*M612</f>
        <v>6989.9330797269376</v>
      </c>
      <c r="W612" s="51">
        <v>11980.94</v>
      </c>
      <c r="X612" s="51"/>
      <c r="Y612" s="41"/>
      <c r="Z612" s="40">
        <f>SUM(S612:Y612)</f>
        <v>176473.11</v>
      </c>
      <c r="AA612" s="54">
        <f t="shared" ref="AA612:AA622" si="691">Z612-AF612-AE612-AD612-AC612-AB612</f>
        <v>28560.026014372139</v>
      </c>
      <c r="AB612" s="54">
        <f t="shared" ref="AB612:AB622" si="692">T612</f>
        <v>99220.738391448613</v>
      </c>
      <c r="AC612" s="54">
        <f t="shared" ref="AC612:AC622" si="693">U612</f>
        <v>29321.407594179233</v>
      </c>
      <c r="AD612" s="54">
        <f t="shared" ref="AD612:AD622" si="694">M612</f>
        <v>7389.9979999999996</v>
      </c>
      <c r="AE612" s="54">
        <f t="shared" ref="AE612:AE622" si="695">W612</f>
        <v>11980.94</v>
      </c>
      <c r="AF612" s="54">
        <f t="shared" ref="AF612:AF622" si="696">X612</f>
        <v>0</v>
      </c>
      <c r="AG612" s="54"/>
      <c r="AH612" s="42">
        <f t="shared" ref="AH612:AH622" si="697">SUM(AA612:AG612)</f>
        <v>176473.11</v>
      </c>
      <c r="AI612" s="56">
        <f t="shared" ref="AI612:AI622" si="698">I612-Z612</f>
        <v>10100.340000000026</v>
      </c>
    </row>
    <row r="613" spans="1:35" x14ac:dyDescent="0.25">
      <c r="A613" s="31">
        <v>2</v>
      </c>
      <c r="B613" s="52">
        <v>7614.5</v>
      </c>
      <c r="C613" s="33">
        <v>2.38</v>
      </c>
      <c r="D613" s="33">
        <v>9.4600000000000009</v>
      </c>
      <c r="E613" s="33">
        <v>3.55</v>
      </c>
      <c r="F613" s="35">
        <v>0.77</v>
      </c>
      <c r="G613" s="35">
        <v>1.33</v>
      </c>
      <c r="H613" s="35"/>
      <c r="I613" s="51">
        <v>141554.28</v>
      </c>
      <c r="J613" s="41">
        <f t="shared" si="687"/>
        <v>26499.129999999986</v>
      </c>
      <c r="K613" s="41">
        <f t="shared" ref="K613:K623" si="699">B613*D613</f>
        <v>72033.170000000013</v>
      </c>
      <c r="L613" s="41">
        <f t="shared" ref="L613:L623" si="700">E613*B613</f>
        <v>27031.474999999999</v>
      </c>
      <c r="M613" s="41">
        <f t="shared" ref="M613:M623" si="701">F613*B613</f>
        <v>5863.165</v>
      </c>
      <c r="N613" s="41">
        <v>10127.34</v>
      </c>
      <c r="O613" s="41"/>
      <c r="P613" s="144">
        <f t="shared" si="688"/>
        <v>1.0872771208330827</v>
      </c>
      <c r="Q613" s="40">
        <f t="shared" si="689"/>
        <v>141554.28</v>
      </c>
      <c r="R613" s="51">
        <v>153908.73000000001</v>
      </c>
      <c r="S613" s="41">
        <f t="shared" ref="S613:S622" si="702">R613-T613-U613-V613-W613-X613</f>
        <v>28853.482847879262</v>
      </c>
      <c r="T613" s="41">
        <f t="shared" ref="T613:T622" si="703">P613*K613</f>
        <v>78320.017682079997</v>
      </c>
      <c r="U613" s="41">
        <f t="shared" ref="U613:U622" si="704">L613*P613</f>
        <v>29390.704309871453</v>
      </c>
      <c r="V613" s="41">
        <f t="shared" si="690"/>
        <v>6374.8851601693013</v>
      </c>
      <c r="W613" s="51">
        <v>10969.64</v>
      </c>
      <c r="X613" s="51"/>
      <c r="Y613" s="41"/>
      <c r="Z613" s="40">
        <f t="shared" ref="Z613:Z622" si="705">SUM(S613:Y613)</f>
        <v>153908.73000000004</v>
      </c>
      <c r="AA613" s="54">
        <f t="shared" si="691"/>
        <v>29365.203008048571</v>
      </c>
      <c r="AB613" s="54">
        <f t="shared" si="692"/>
        <v>78320.017682079997</v>
      </c>
      <c r="AC613" s="54">
        <f t="shared" si="693"/>
        <v>29390.704309871453</v>
      </c>
      <c r="AD613" s="54">
        <f t="shared" si="694"/>
        <v>5863.165</v>
      </c>
      <c r="AE613" s="54">
        <f t="shared" si="695"/>
        <v>10969.64</v>
      </c>
      <c r="AF613" s="54">
        <f t="shared" si="696"/>
        <v>0</v>
      </c>
      <c r="AG613" s="54"/>
      <c r="AH613" s="42">
        <f t="shared" si="697"/>
        <v>153908.73000000004</v>
      </c>
      <c r="AI613" s="56">
        <f t="shared" si="698"/>
        <v>-12354.450000000041</v>
      </c>
    </row>
    <row r="614" spans="1:35" x14ac:dyDescent="0.25">
      <c r="A614" s="31">
        <v>5</v>
      </c>
      <c r="B614" s="52">
        <v>7605</v>
      </c>
      <c r="C614" s="33">
        <v>2.39</v>
      </c>
      <c r="D614" s="33">
        <v>10.16</v>
      </c>
      <c r="E614" s="33">
        <v>3</v>
      </c>
      <c r="F614" s="35">
        <v>0.77</v>
      </c>
      <c r="G614" s="35">
        <v>1.33</v>
      </c>
      <c r="H614" s="35"/>
      <c r="I614" s="51">
        <v>141983.1</v>
      </c>
      <c r="J614" s="41">
        <f t="shared" si="687"/>
        <v>25930.820000000007</v>
      </c>
      <c r="K614" s="41">
        <f t="shared" si="699"/>
        <v>77266.8</v>
      </c>
      <c r="L614" s="41">
        <f t="shared" si="700"/>
        <v>22815</v>
      </c>
      <c r="M614" s="41">
        <f t="shared" si="701"/>
        <v>5855.85</v>
      </c>
      <c r="N614" s="41">
        <v>10114.629999999999</v>
      </c>
      <c r="O614" s="41"/>
      <c r="P614" s="144">
        <f t="shared" si="688"/>
        <v>0.87352691975312546</v>
      </c>
      <c r="Q614" s="40">
        <f t="shared" si="689"/>
        <v>141983.1</v>
      </c>
      <c r="R614" s="51">
        <v>124026.06</v>
      </c>
      <c r="S614" s="41">
        <f t="shared" si="702"/>
        <v>22689.210909615307</v>
      </c>
      <c r="T614" s="41">
        <f t="shared" si="703"/>
        <v>67494.629803180796</v>
      </c>
      <c r="U614" s="41">
        <f t="shared" si="704"/>
        <v>19929.516674167557</v>
      </c>
      <c r="V614" s="41">
        <f t="shared" si="690"/>
        <v>5115.2426130363401</v>
      </c>
      <c r="W614" s="51">
        <v>8797.4599999999991</v>
      </c>
      <c r="X614" s="51"/>
      <c r="Y614" s="41"/>
      <c r="Z614" s="40">
        <f t="shared" si="705"/>
        <v>124026.06000000003</v>
      </c>
      <c r="AA614" s="54">
        <f t="shared" si="691"/>
        <v>21948.603522651669</v>
      </c>
      <c r="AB614" s="54">
        <f t="shared" si="692"/>
        <v>67494.629803180796</v>
      </c>
      <c r="AC614" s="54">
        <f t="shared" si="693"/>
        <v>19929.516674167557</v>
      </c>
      <c r="AD614" s="54">
        <f t="shared" si="694"/>
        <v>5855.85</v>
      </c>
      <c r="AE614" s="54">
        <f t="shared" si="695"/>
        <v>8797.4599999999991</v>
      </c>
      <c r="AF614" s="54">
        <f t="shared" si="696"/>
        <v>0</v>
      </c>
      <c r="AG614" s="54"/>
      <c r="AH614" s="42">
        <f t="shared" si="697"/>
        <v>124026.06000000003</v>
      </c>
      <c r="AI614" s="56">
        <f t="shared" si="698"/>
        <v>17957.039999999979</v>
      </c>
    </row>
    <row r="615" spans="1:35" x14ac:dyDescent="0.25">
      <c r="A615" s="31">
        <v>7</v>
      </c>
      <c r="B615" s="52">
        <v>9017.7999999999993</v>
      </c>
      <c r="C615" s="33">
        <v>2.4</v>
      </c>
      <c r="D615" s="33">
        <v>10.54</v>
      </c>
      <c r="E615" s="33">
        <v>2.87</v>
      </c>
      <c r="F615" s="35">
        <v>0.77</v>
      </c>
      <c r="G615" s="35">
        <v>1.33</v>
      </c>
      <c r="H615" s="35"/>
      <c r="I615" s="51">
        <v>170977.69</v>
      </c>
      <c r="J615" s="41">
        <f t="shared" si="687"/>
        <v>31111.536000000029</v>
      </c>
      <c r="K615" s="41">
        <f t="shared" si="699"/>
        <v>95047.611999999979</v>
      </c>
      <c r="L615" s="41">
        <f t="shared" si="700"/>
        <v>25881.085999999999</v>
      </c>
      <c r="M615" s="41">
        <f t="shared" si="701"/>
        <v>6943.7059999999992</v>
      </c>
      <c r="N615" s="41">
        <v>11993.75</v>
      </c>
      <c r="O615" s="41"/>
      <c r="P615" s="144">
        <f t="shared" si="688"/>
        <v>1.0044710511646286</v>
      </c>
      <c r="Q615" s="40">
        <f t="shared" si="689"/>
        <v>170977.69</v>
      </c>
      <c r="R615" s="51">
        <v>171742.14</v>
      </c>
      <c r="S615" s="41">
        <f t="shared" si="702"/>
        <v>31297.391939171976</v>
      </c>
      <c r="T615" s="41">
        <f t="shared" si="703"/>
        <v>95472.574736327748</v>
      </c>
      <c r="U615" s="41">
        <f t="shared" si="704"/>
        <v>25996.801659702152</v>
      </c>
      <c r="V615" s="41">
        <f t="shared" si="690"/>
        <v>6974.7516647981383</v>
      </c>
      <c r="W615" s="51">
        <v>12000.62</v>
      </c>
      <c r="X615" s="51"/>
      <c r="Y615" s="41"/>
      <c r="Z615" s="40">
        <f t="shared" si="705"/>
        <v>171742.13999999998</v>
      </c>
      <c r="AA615" s="54">
        <f t="shared" si="691"/>
        <v>31328.437603970087</v>
      </c>
      <c r="AB615" s="54">
        <f t="shared" si="692"/>
        <v>95472.574736327748</v>
      </c>
      <c r="AC615" s="54">
        <f t="shared" si="693"/>
        <v>25996.801659702152</v>
      </c>
      <c r="AD615" s="54">
        <f t="shared" si="694"/>
        <v>6943.7059999999992</v>
      </c>
      <c r="AE615" s="54">
        <f t="shared" si="695"/>
        <v>12000.62</v>
      </c>
      <c r="AF615" s="54">
        <f t="shared" si="696"/>
        <v>0</v>
      </c>
      <c r="AG615" s="54"/>
      <c r="AH615" s="42">
        <f t="shared" si="697"/>
        <v>171742.13999999998</v>
      </c>
      <c r="AI615" s="56">
        <f t="shared" si="698"/>
        <v>-764.44999999998254</v>
      </c>
    </row>
    <row r="616" spans="1:35" x14ac:dyDescent="0.25">
      <c r="A616" s="31" t="s">
        <v>36</v>
      </c>
      <c r="B616" s="52">
        <v>2970.7</v>
      </c>
      <c r="C616" s="33">
        <v>2.38</v>
      </c>
      <c r="D616" s="33">
        <v>10.24</v>
      </c>
      <c r="E616" s="33">
        <v>2.92</v>
      </c>
      <c r="F616" s="35">
        <v>0.77</v>
      </c>
      <c r="G616" s="35">
        <v>1.33</v>
      </c>
      <c r="H616" s="35"/>
      <c r="I616" s="51">
        <v>54631.32</v>
      </c>
      <c r="J616" s="41">
        <f t="shared" si="687"/>
        <v>9298.4090000000033</v>
      </c>
      <c r="K616" s="41">
        <f t="shared" si="699"/>
        <v>30419.967999999997</v>
      </c>
      <c r="L616" s="41">
        <f t="shared" si="700"/>
        <v>8674.4439999999995</v>
      </c>
      <c r="M616" s="41">
        <f t="shared" si="701"/>
        <v>2287.4389999999999</v>
      </c>
      <c r="N616" s="41">
        <v>3951.06</v>
      </c>
      <c r="O616" s="41"/>
      <c r="P616" s="144">
        <f t="shared" si="688"/>
        <v>1.1095889683793105</v>
      </c>
      <c r="Q616" s="40">
        <f t="shared" si="689"/>
        <v>54631.32</v>
      </c>
      <c r="R616" s="51">
        <v>60618.31</v>
      </c>
      <c r="S616" s="41">
        <f t="shared" si="702"/>
        <v>10349.224639283659</v>
      </c>
      <c r="T616" s="41">
        <f t="shared" si="703"/>
        <v>33753.660911251638</v>
      </c>
      <c r="U616" s="41">
        <f t="shared" si="704"/>
        <v>9625.0673692240998</v>
      </c>
      <c r="V616" s="41">
        <f t="shared" si="690"/>
        <v>2538.1170802406014</v>
      </c>
      <c r="W616" s="51">
        <v>4352.24</v>
      </c>
      <c r="X616" s="51"/>
      <c r="Y616" s="41"/>
      <c r="Z616" s="40">
        <f t="shared" si="705"/>
        <v>60618.30999999999</v>
      </c>
      <c r="AA616" s="54">
        <f t="shared" si="691"/>
        <v>10599.90271952426</v>
      </c>
      <c r="AB616" s="54">
        <f t="shared" si="692"/>
        <v>33753.660911251638</v>
      </c>
      <c r="AC616" s="54">
        <f t="shared" si="693"/>
        <v>9625.0673692240998</v>
      </c>
      <c r="AD616" s="54">
        <f t="shared" si="694"/>
        <v>2287.4389999999999</v>
      </c>
      <c r="AE616" s="54">
        <f t="shared" si="695"/>
        <v>4352.24</v>
      </c>
      <c r="AF616" s="54">
        <f t="shared" si="696"/>
        <v>0</v>
      </c>
      <c r="AG616" s="54"/>
      <c r="AH616" s="42">
        <f t="shared" si="697"/>
        <v>60618.30999999999</v>
      </c>
      <c r="AI616" s="56">
        <f t="shared" si="698"/>
        <v>-5986.9899999999907</v>
      </c>
    </row>
    <row r="617" spans="1:35" x14ac:dyDescent="0.25">
      <c r="A617" s="31">
        <v>8</v>
      </c>
      <c r="B617" s="52">
        <v>11006.5</v>
      </c>
      <c r="C617" s="33">
        <v>2.39</v>
      </c>
      <c r="D617" s="33">
        <v>10.4</v>
      </c>
      <c r="E617" s="33">
        <v>2.57</v>
      </c>
      <c r="F617" s="35">
        <v>0.77</v>
      </c>
      <c r="G617" s="35">
        <v>1.33</v>
      </c>
      <c r="H617" s="35"/>
      <c r="I617" s="51">
        <v>204500.88</v>
      </c>
      <c r="J617" s="41">
        <f t="shared" si="687"/>
        <v>38632.87999999999</v>
      </c>
      <c r="K617" s="41">
        <f t="shared" si="699"/>
        <v>114467.6</v>
      </c>
      <c r="L617" s="41">
        <f t="shared" si="700"/>
        <v>28286.704999999998</v>
      </c>
      <c r="M617" s="41">
        <f t="shared" si="701"/>
        <v>8475.005000000001</v>
      </c>
      <c r="N617" s="41">
        <v>14638.69</v>
      </c>
      <c r="O617" s="41"/>
      <c r="P617" s="144">
        <f t="shared" si="688"/>
        <v>0.9311800027461985</v>
      </c>
      <c r="Q617" s="40">
        <f t="shared" si="689"/>
        <v>204500.88</v>
      </c>
      <c r="R617" s="51">
        <v>190427.13</v>
      </c>
      <c r="S617" s="41">
        <f t="shared" si="702"/>
        <v>35942.270698894288</v>
      </c>
      <c r="T617" s="41">
        <f t="shared" si="703"/>
        <v>106589.94008235076</v>
      </c>
      <c r="U617" s="41">
        <f t="shared" si="704"/>
        <v>26340.014039580907</v>
      </c>
      <c r="V617" s="41">
        <f t="shared" si="690"/>
        <v>7891.755179174047</v>
      </c>
      <c r="W617" s="51">
        <v>13663.15</v>
      </c>
      <c r="X617" s="51"/>
      <c r="Y617" s="41"/>
      <c r="Z617" s="40">
        <f t="shared" si="705"/>
        <v>190427.13</v>
      </c>
      <c r="AA617" s="54">
        <f t="shared" si="691"/>
        <v>35359.020878068332</v>
      </c>
      <c r="AB617" s="54">
        <f t="shared" si="692"/>
        <v>106589.94008235076</v>
      </c>
      <c r="AC617" s="54">
        <f t="shared" si="693"/>
        <v>26340.014039580907</v>
      </c>
      <c r="AD617" s="54">
        <f t="shared" si="694"/>
        <v>8475.005000000001</v>
      </c>
      <c r="AE617" s="54">
        <f t="shared" si="695"/>
        <v>13663.15</v>
      </c>
      <c r="AF617" s="54">
        <f t="shared" si="696"/>
        <v>0</v>
      </c>
      <c r="AG617" s="54"/>
      <c r="AH617" s="42">
        <f t="shared" si="697"/>
        <v>190427.13</v>
      </c>
      <c r="AI617" s="56">
        <f t="shared" si="698"/>
        <v>14073.75</v>
      </c>
    </row>
    <row r="618" spans="1:35" x14ac:dyDescent="0.25">
      <c r="A618" s="31">
        <v>9</v>
      </c>
      <c r="B618" s="52">
        <v>4225.3999999999996</v>
      </c>
      <c r="C618" s="33">
        <v>2.67</v>
      </c>
      <c r="D618" s="33">
        <v>9.84</v>
      </c>
      <c r="E618" s="33">
        <v>3.65</v>
      </c>
      <c r="F618" s="35">
        <v>0.77</v>
      </c>
      <c r="G618" s="35">
        <v>1.33</v>
      </c>
      <c r="H618" s="35">
        <v>5.8</v>
      </c>
      <c r="I618" s="51">
        <v>108635.63</v>
      </c>
      <c r="J618" s="41">
        <f>I618-K618-L618-M618-N618-O618</f>
        <v>18254.256000000023</v>
      </c>
      <c r="K618" s="41">
        <f t="shared" si="699"/>
        <v>41577.935999999994</v>
      </c>
      <c r="L618" s="41">
        <f t="shared" si="700"/>
        <v>15422.71</v>
      </c>
      <c r="M618" s="41">
        <f t="shared" si="701"/>
        <v>3253.558</v>
      </c>
      <c r="N618" s="41">
        <v>5619.85</v>
      </c>
      <c r="O618" s="41">
        <v>24507.32</v>
      </c>
      <c r="P618" s="144">
        <f t="shared" si="688"/>
        <v>0.95225737633224017</v>
      </c>
      <c r="Q618" s="40">
        <f t="shared" si="689"/>
        <v>108635.63</v>
      </c>
      <c r="R618" s="51">
        <v>103449.08</v>
      </c>
      <c r="S618" s="41">
        <f t="shared" si="702"/>
        <v>17314.049785972438</v>
      </c>
      <c r="T618" s="41">
        <f t="shared" si="703"/>
        <v>39592.896248669793</v>
      </c>
      <c r="U618" s="41">
        <f t="shared" si="704"/>
        <v>14686.389360533003</v>
      </c>
      <c r="V618" s="41">
        <f t="shared" si="690"/>
        <v>3098.2246048247707</v>
      </c>
      <c r="W618" s="51">
        <v>5353.97</v>
      </c>
      <c r="X618" s="187">
        <v>23403.55</v>
      </c>
      <c r="Y618" s="41"/>
      <c r="Z618" s="40">
        <f t="shared" si="705"/>
        <v>103449.08000000002</v>
      </c>
      <c r="AA618" s="54">
        <f t="shared" si="691"/>
        <v>17158.716390797214</v>
      </c>
      <c r="AB618" s="54">
        <f t="shared" si="692"/>
        <v>39592.896248669793</v>
      </c>
      <c r="AC618" s="54">
        <f t="shared" si="693"/>
        <v>14686.389360533003</v>
      </c>
      <c r="AD618" s="54">
        <f t="shared" si="694"/>
        <v>3253.558</v>
      </c>
      <c r="AE618" s="54">
        <f t="shared" si="695"/>
        <v>5353.97</v>
      </c>
      <c r="AF618" s="54">
        <f t="shared" si="696"/>
        <v>23403.55</v>
      </c>
      <c r="AG618" s="54"/>
      <c r="AH618" s="42">
        <f t="shared" si="697"/>
        <v>103449.08000000002</v>
      </c>
      <c r="AI618" s="56">
        <f t="shared" si="698"/>
        <v>5186.5499999999884</v>
      </c>
    </row>
    <row r="619" spans="1:35" x14ac:dyDescent="0.25">
      <c r="A619" s="31">
        <v>10</v>
      </c>
      <c r="B619" s="52">
        <v>4147.5</v>
      </c>
      <c r="C619" s="33">
        <v>1.52</v>
      </c>
      <c r="D619" s="33">
        <v>12.8</v>
      </c>
      <c r="E619" s="33">
        <v>3.77</v>
      </c>
      <c r="F619" s="35">
        <v>0.82</v>
      </c>
      <c r="G619" s="35">
        <v>1.33</v>
      </c>
      <c r="H619" s="35">
        <v>5.8</v>
      </c>
      <c r="I619" s="51">
        <v>115840.31</v>
      </c>
      <c r="J619" s="41">
        <f>I619-K619-L619-M619-N619-O619</f>
        <v>14143.485000000001</v>
      </c>
      <c r="K619" s="41">
        <f t="shared" si="699"/>
        <v>53088</v>
      </c>
      <c r="L619" s="41">
        <f t="shared" si="700"/>
        <v>15636.075000000001</v>
      </c>
      <c r="M619" s="41">
        <f t="shared" si="701"/>
        <v>3400.95</v>
      </c>
      <c r="N619" s="41">
        <v>5516.3</v>
      </c>
      <c r="O619" s="41">
        <v>24055.5</v>
      </c>
      <c r="P619" s="144">
        <f t="shared" si="688"/>
        <v>0.88716052296476067</v>
      </c>
      <c r="Q619" s="41">
        <v>24507.32</v>
      </c>
      <c r="R619" s="51">
        <v>102768.95</v>
      </c>
      <c r="S619" s="41">
        <f t="shared" si="702"/>
        <v>13009.76510215356</v>
      </c>
      <c r="T619" s="41">
        <f t="shared" si="703"/>
        <v>47097.577843153216</v>
      </c>
      <c r="U619" s="41">
        <f t="shared" si="704"/>
        <v>13871.708474116222</v>
      </c>
      <c r="V619" s="41">
        <f t="shared" si="690"/>
        <v>3017.1885805770025</v>
      </c>
      <c r="W619" s="51">
        <v>4830.16</v>
      </c>
      <c r="X619" s="187">
        <v>20942.55</v>
      </c>
      <c r="Y619" s="41"/>
      <c r="Z619" s="40">
        <f t="shared" si="705"/>
        <v>102768.95000000001</v>
      </c>
      <c r="AA619" s="54">
        <f t="shared" si="691"/>
        <v>12626.003682730567</v>
      </c>
      <c r="AB619" s="54">
        <f t="shared" si="692"/>
        <v>47097.577843153216</v>
      </c>
      <c r="AC619" s="54">
        <f t="shared" si="693"/>
        <v>13871.708474116222</v>
      </c>
      <c r="AD619" s="54">
        <f t="shared" si="694"/>
        <v>3400.95</v>
      </c>
      <c r="AE619" s="54">
        <f t="shared" si="695"/>
        <v>4830.16</v>
      </c>
      <c r="AF619" s="54">
        <f t="shared" si="696"/>
        <v>20942.55</v>
      </c>
      <c r="AG619" s="54"/>
      <c r="AH619" s="42">
        <f t="shared" si="697"/>
        <v>102768.95000000001</v>
      </c>
      <c r="AI619" s="56">
        <f t="shared" si="698"/>
        <v>13071.359999999986</v>
      </c>
    </row>
    <row r="620" spans="1:35" x14ac:dyDescent="0.25">
      <c r="A620" s="31">
        <v>11</v>
      </c>
      <c r="B620" s="52">
        <v>4203.1000000000004</v>
      </c>
      <c r="C620" s="33">
        <v>1.48</v>
      </c>
      <c r="D620" s="33">
        <v>12.41</v>
      </c>
      <c r="E620" s="33">
        <v>3.48</v>
      </c>
      <c r="F620" s="35">
        <v>0.82</v>
      </c>
      <c r="G620" s="35">
        <v>1.33</v>
      </c>
      <c r="H620" s="35">
        <v>5.8</v>
      </c>
      <c r="I620" s="51">
        <v>114198.83</v>
      </c>
      <c r="J620" s="41">
        <f>I620-K620-L620-M620-N620-O620</f>
        <v>13996.698999999997</v>
      </c>
      <c r="K620" s="41">
        <f t="shared" si="699"/>
        <v>52160.471000000005</v>
      </c>
      <c r="L620" s="41">
        <f t="shared" si="700"/>
        <v>14626.788</v>
      </c>
      <c r="M620" s="41">
        <f t="shared" si="701"/>
        <v>3446.5419999999999</v>
      </c>
      <c r="N620" s="41">
        <v>5590.35</v>
      </c>
      <c r="O620" s="41">
        <v>24377.98</v>
      </c>
      <c r="P620" s="144">
        <f t="shared" si="688"/>
        <v>0.78443850957142036</v>
      </c>
      <c r="Q620" s="41">
        <v>24055.5</v>
      </c>
      <c r="R620" s="51">
        <v>89581.96</v>
      </c>
      <c r="S620" s="41">
        <f t="shared" si="702"/>
        <v>10848.791822024265</v>
      </c>
      <c r="T620" s="41">
        <f t="shared" si="703"/>
        <v>40916.682129783301</v>
      </c>
      <c r="U620" s="41">
        <f t="shared" si="704"/>
        <v>11473.815778537137</v>
      </c>
      <c r="V620" s="41">
        <f t="shared" si="690"/>
        <v>2703.6002696553023</v>
      </c>
      <c r="W620" s="51">
        <v>4437.74</v>
      </c>
      <c r="X620" s="187">
        <v>19201.330000000002</v>
      </c>
      <c r="Y620" s="41"/>
      <c r="Z620" s="40">
        <f t="shared" si="705"/>
        <v>89581.96</v>
      </c>
      <c r="AA620" s="54">
        <f t="shared" si="691"/>
        <v>10105.85009167956</v>
      </c>
      <c r="AB620" s="54">
        <f t="shared" si="692"/>
        <v>40916.682129783301</v>
      </c>
      <c r="AC620" s="54">
        <f t="shared" si="693"/>
        <v>11473.815778537137</v>
      </c>
      <c r="AD620" s="54">
        <f t="shared" si="694"/>
        <v>3446.5419999999999</v>
      </c>
      <c r="AE620" s="54">
        <f t="shared" si="695"/>
        <v>4437.74</v>
      </c>
      <c r="AF620" s="54">
        <f t="shared" si="696"/>
        <v>19201.330000000002</v>
      </c>
      <c r="AG620" s="54"/>
      <c r="AH620" s="42">
        <f t="shared" si="697"/>
        <v>89581.96</v>
      </c>
      <c r="AI620" s="56">
        <f t="shared" si="698"/>
        <v>24616.869999999995</v>
      </c>
    </row>
    <row r="621" spans="1:35" x14ac:dyDescent="0.25">
      <c r="A621" s="31">
        <v>12</v>
      </c>
      <c r="B621" s="52">
        <v>8010.6</v>
      </c>
      <c r="C621" s="33">
        <v>2.37</v>
      </c>
      <c r="D621" s="33">
        <v>9.5299999999999994</v>
      </c>
      <c r="E621" s="33">
        <v>3.34</v>
      </c>
      <c r="F621" s="35">
        <v>0.77</v>
      </c>
      <c r="G621" s="35">
        <v>1.33</v>
      </c>
      <c r="H621" s="35"/>
      <c r="I621" s="51">
        <v>146834.42000000001</v>
      </c>
      <c r="J621" s="41">
        <f>I621-K621-L621-M621-N621</f>
        <v>26915.626000000026</v>
      </c>
      <c r="K621" s="41">
        <f t="shared" si="699"/>
        <v>76341.017999999996</v>
      </c>
      <c r="L621" s="41">
        <f t="shared" si="700"/>
        <v>26755.403999999999</v>
      </c>
      <c r="M621" s="41">
        <f t="shared" si="701"/>
        <v>6168.1620000000003</v>
      </c>
      <c r="N621" s="41">
        <v>10654.21</v>
      </c>
      <c r="O621" s="41"/>
      <c r="P621" s="144">
        <f t="shared" si="688"/>
        <v>0.93876497077456356</v>
      </c>
      <c r="Q621" s="41">
        <v>24377.98</v>
      </c>
      <c r="R621" s="51">
        <v>137843.01</v>
      </c>
      <c r="S621" s="41">
        <f t="shared" si="702"/>
        <v>25148.635994545177</v>
      </c>
      <c r="T621" s="41">
        <f t="shared" si="703"/>
        <v>71666.27353167042</v>
      </c>
      <c r="U621" s="41">
        <f t="shared" si="704"/>
        <v>25117.03605412164</v>
      </c>
      <c r="V621" s="41">
        <f t="shared" si="690"/>
        <v>5790.4544196627739</v>
      </c>
      <c r="W621" s="51">
        <v>10120.61</v>
      </c>
      <c r="X621" s="51"/>
      <c r="Y621" s="41"/>
      <c r="Z621" s="40">
        <f t="shared" si="705"/>
        <v>137843.01</v>
      </c>
      <c r="AA621" s="54">
        <f t="shared" si="691"/>
        <v>24770.928414207956</v>
      </c>
      <c r="AB621" s="54">
        <f t="shared" si="692"/>
        <v>71666.27353167042</v>
      </c>
      <c r="AC621" s="54">
        <f t="shared" si="693"/>
        <v>25117.03605412164</v>
      </c>
      <c r="AD621" s="54">
        <f t="shared" si="694"/>
        <v>6168.1620000000003</v>
      </c>
      <c r="AE621" s="54">
        <f t="shared" si="695"/>
        <v>10120.61</v>
      </c>
      <c r="AF621" s="54">
        <f t="shared" si="696"/>
        <v>0</v>
      </c>
      <c r="AG621" s="54"/>
      <c r="AH621" s="42">
        <f t="shared" si="697"/>
        <v>137843.01</v>
      </c>
      <c r="AI621" s="56">
        <f t="shared" si="698"/>
        <v>8991.4100000000035</v>
      </c>
    </row>
    <row r="622" spans="1:35" x14ac:dyDescent="0.25">
      <c r="A622" s="31">
        <v>16</v>
      </c>
      <c r="B622" s="52">
        <v>7003.3</v>
      </c>
      <c r="C622" s="33">
        <v>2.61</v>
      </c>
      <c r="D622" s="33">
        <v>10.53</v>
      </c>
      <c r="E622" s="33">
        <v>2.84</v>
      </c>
      <c r="F622" s="35">
        <v>0.77</v>
      </c>
      <c r="G622" s="35">
        <v>1.33</v>
      </c>
      <c r="H622" s="35"/>
      <c r="I622" s="51">
        <v>132642.43</v>
      </c>
      <c r="J622" s="41">
        <f>I622-K622-L622-M622-N622</f>
        <v>24301.367999999995</v>
      </c>
      <c r="K622" s="41">
        <f t="shared" si="699"/>
        <v>73744.748999999996</v>
      </c>
      <c r="L622" s="41">
        <f t="shared" si="700"/>
        <v>19889.371999999999</v>
      </c>
      <c r="M622" s="41">
        <f t="shared" si="701"/>
        <v>5392.5410000000002</v>
      </c>
      <c r="N622" s="41">
        <v>9314.4</v>
      </c>
      <c r="O622" s="41"/>
      <c r="P622" s="144">
        <f t="shared" si="688"/>
        <v>0.98506857873457243</v>
      </c>
      <c r="Q622" s="40">
        <f t="shared" si="689"/>
        <v>132642.43</v>
      </c>
      <c r="R622" s="51">
        <v>130661.89</v>
      </c>
      <c r="S622" s="41">
        <f t="shared" si="702"/>
        <v>23924.296806831109</v>
      </c>
      <c r="T622" s="41">
        <f t="shared" si="703"/>
        <v>72643.635086567781</v>
      </c>
      <c r="U622" s="41">
        <f t="shared" si="704"/>
        <v>19592.395407963199</v>
      </c>
      <c r="V622" s="41">
        <f t="shared" si="690"/>
        <v>5312.0226986379103</v>
      </c>
      <c r="W622" s="51">
        <v>9189.5400000000009</v>
      </c>
      <c r="X622" s="51"/>
      <c r="Y622" s="41"/>
      <c r="Z622" s="40">
        <f t="shared" si="705"/>
        <v>130661.89000000001</v>
      </c>
      <c r="AA622" s="54">
        <f t="shared" si="691"/>
        <v>23843.778505469032</v>
      </c>
      <c r="AB622" s="54">
        <f t="shared" si="692"/>
        <v>72643.635086567781</v>
      </c>
      <c r="AC622" s="54">
        <f t="shared" si="693"/>
        <v>19592.395407963199</v>
      </c>
      <c r="AD622" s="54">
        <f t="shared" si="694"/>
        <v>5392.5410000000002</v>
      </c>
      <c r="AE622" s="54">
        <f t="shared" si="695"/>
        <v>9189.5400000000009</v>
      </c>
      <c r="AF622" s="54">
        <f t="shared" si="696"/>
        <v>0</v>
      </c>
      <c r="AG622" s="54"/>
      <c r="AH622" s="42">
        <f t="shared" si="697"/>
        <v>130661.89000000001</v>
      </c>
      <c r="AI622" s="56">
        <f t="shared" si="698"/>
        <v>1980.539999999979</v>
      </c>
    </row>
    <row r="623" spans="1:35" x14ac:dyDescent="0.25">
      <c r="A623" s="31">
        <v>17</v>
      </c>
      <c r="B623" s="139">
        <v>1947.3</v>
      </c>
      <c r="C623" s="33">
        <v>2.4700000000000002</v>
      </c>
      <c r="D623" s="33">
        <v>12.95</v>
      </c>
      <c r="E623" s="33">
        <v>2.76</v>
      </c>
      <c r="F623" s="35">
        <v>0.77</v>
      </c>
      <c r="G623" s="35">
        <v>1.33</v>
      </c>
      <c r="H623" s="35"/>
      <c r="I623" s="51">
        <v>38050.239999999998</v>
      </c>
      <c r="J623" s="41">
        <f>I623-K623-L623-M623-N623</f>
        <v>5958.7360000000017</v>
      </c>
      <c r="K623" s="41">
        <f t="shared" si="699"/>
        <v>25217.534999999996</v>
      </c>
      <c r="L623" s="41">
        <f t="shared" si="700"/>
        <v>5374.5479999999998</v>
      </c>
      <c r="M623" s="41">
        <f t="shared" si="701"/>
        <v>1499.421</v>
      </c>
      <c r="N623" s="41">
        <v>0</v>
      </c>
      <c r="O623" s="41"/>
      <c r="P623" s="144">
        <f t="shared" si="688"/>
        <v>0.85568395889224358</v>
      </c>
      <c r="Q623" s="40">
        <f t="shared" si="689"/>
        <v>38050.239999999998</v>
      </c>
      <c r="R623" s="51">
        <v>32558.98</v>
      </c>
      <c r="S623" s="41">
        <f t="shared" ref="S623" si="706">R623-T623-U623-V623-W623-X623</f>
        <v>5098.7948104737316</v>
      </c>
      <c r="T623" s="41">
        <f t="shared" ref="T623" si="707">P623*K623</f>
        <v>21578.240182303711</v>
      </c>
      <c r="U623" s="41">
        <f t="shared" ref="U623" si="708">L623*P623</f>
        <v>4598.91450989639</v>
      </c>
      <c r="V623" s="41">
        <f t="shared" ref="V623" si="709">P623*M623</f>
        <v>1283.0304973261668</v>
      </c>
      <c r="W623" s="51"/>
      <c r="X623" s="51"/>
      <c r="Y623" s="41"/>
      <c r="Z623" s="40">
        <f t="shared" ref="Z623" si="710">SUM(S623:Y623)</f>
        <v>32558.98</v>
      </c>
      <c r="AA623" s="54">
        <f t="shared" ref="AA623" si="711">Z623-AF623-AE623-AD623-AC623-AB623</f>
        <v>4882.4043077999013</v>
      </c>
      <c r="AB623" s="54">
        <f t="shared" ref="AB623" si="712">T623</f>
        <v>21578.240182303711</v>
      </c>
      <c r="AC623" s="54">
        <f t="shared" ref="AC623" si="713">U623</f>
        <v>4598.91450989639</v>
      </c>
      <c r="AD623" s="54">
        <f t="shared" ref="AD623" si="714">M623</f>
        <v>1499.421</v>
      </c>
      <c r="AE623" s="54">
        <f t="shared" ref="AE623" si="715">W623</f>
        <v>0</v>
      </c>
      <c r="AF623" s="54">
        <f t="shared" ref="AF623" si="716">X623</f>
        <v>0</v>
      </c>
      <c r="AG623" s="54"/>
      <c r="AH623" s="42">
        <f t="shared" ref="AH623" si="717">SUM(AA623:AG623)</f>
        <v>32558.98</v>
      </c>
      <c r="AI623" s="56">
        <f t="shared" ref="AI623" si="718">I623-Z623</f>
        <v>5491.2599999999984</v>
      </c>
    </row>
    <row r="624" spans="1:35" x14ac:dyDescent="0.25">
      <c r="A624" s="32" t="s">
        <v>37</v>
      </c>
      <c r="B624" s="53">
        <f>SUM(B612:B623)</f>
        <v>77349.100000000006</v>
      </c>
      <c r="C624" s="33"/>
      <c r="D624" s="34"/>
      <c r="E624" s="34"/>
      <c r="F624" s="35"/>
      <c r="G624" s="35"/>
      <c r="H624" s="35"/>
      <c r="I624" s="43">
        <f>SUM(I612:I623)</f>
        <v>1556422.5799999998</v>
      </c>
      <c r="J624" s="43">
        <f t="shared" ref="J624:O624" si="719">SUM(J612:J623)</f>
        <v>265562.69300000003</v>
      </c>
      <c r="K624" s="43">
        <f t="shared" si="719"/>
        <v>816264.44099999999</v>
      </c>
      <c r="L624" s="43">
        <f t="shared" si="719"/>
        <v>241393.209</v>
      </c>
      <c r="M624" s="43">
        <f t="shared" si="719"/>
        <v>59976.337</v>
      </c>
      <c r="N624" s="43">
        <f>SUM(N612:N623)</f>
        <v>100285.1</v>
      </c>
      <c r="O624" s="43">
        <f t="shared" si="719"/>
        <v>72940.800000000003</v>
      </c>
      <c r="P624" s="144">
        <f t="shared" si="688"/>
        <v>0.94708170450726825</v>
      </c>
      <c r="Q624" s="40">
        <f t="shared" si="689"/>
        <v>1556422.5799999998</v>
      </c>
      <c r="R624" s="43">
        <f t="shared" ref="R624:W624" si="720">SUM(R612:R623)</f>
        <v>1474059.3499999999</v>
      </c>
      <c r="S624" s="43">
        <f t="shared" si="720"/>
        <v>253436.00629148999</v>
      </c>
      <c r="T624" s="43">
        <f t="shared" si="720"/>
        <v>774346.86662878783</v>
      </c>
      <c r="U624" s="43">
        <f t="shared" si="720"/>
        <v>229943.77123189301</v>
      </c>
      <c r="V624" s="43">
        <f t="shared" si="720"/>
        <v>57089.205847829289</v>
      </c>
      <c r="W624" s="43">
        <f t="shared" si="720"/>
        <v>95696.07</v>
      </c>
      <c r="X624" s="43">
        <f>SUM(X618:X623)</f>
        <v>63547.43</v>
      </c>
      <c r="Y624" s="41"/>
      <c r="Z624" s="40">
        <f t="shared" ref="Z624:AF624" si="721">SUM(Z612:Z622)</f>
        <v>1441500.37</v>
      </c>
      <c r="AA624" s="55">
        <f t="shared" si="721"/>
        <v>245666.4708315194</v>
      </c>
      <c r="AB624" s="55">
        <f t="shared" si="721"/>
        <v>752768.62644648412</v>
      </c>
      <c r="AC624" s="55">
        <f t="shared" si="721"/>
        <v>225344.85672199662</v>
      </c>
      <c r="AD624" s="55">
        <f t="shared" si="721"/>
        <v>58476.915999999997</v>
      </c>
      <c r="AE624" s="55">
        <f t="shared" si="721"/>
        <v>95696.07</v>
      </c>
      <c r="AF624" s="55">
        <f t="shared" si="721"/>
        <v>63547.43</v>
      </c>
      <c r="AG624" s="54"/>
      <c r="AH624" s="42">
        <f>SUM(AH612:AH622)</f>
        <v>1441500.37</v>
      </c>
      <c r="AI624" s="56">
        <f>SUM(AI612:AI622)</f>
        <v>76871.969999999943</v>
      </c>
    </row>
    <row r="625" spans="1:35" x14ac:dyDescent="0.25">
      <c r="A625" s="6" t="s">
        <v>56</v>
      </c>
      <c r="B625" s="37"/>
      <c r="C625" s="7"/>
      <c r="D625" s="24"/>
      <c r="E625" s="24"/>
      <c r="F625" s="24"/>
      <c r="G625" s="35"/>
      <c r="H625" s="25"/>
      <c r="I625" s="26"/>
      <c r="J625" s="26"/>
      <c r="K625" s="26"/>
      <c r="L625" s="26"/>
      <c r="M625" s="26"/>
      <c r="N625" s="26"/>
      <c r="O625" s="27"/>
      <c r="P625" s="144"/>
      <c r="Q625" s="40">
        <f t="shared" si="689"/>
        <v>0</v>
      </c>
      <c r="R625" s="26"/>
      <c r="S625" s="26"/>
      <c r="T625" s="26"/>
      <c r="U625" s="26"/>
      <c r="V625" s="26"/>
      <c r="W625" s="26"/>
      <c r="X625" s="27"/>
      <c r="Y625" s="27"/>
      <c r="Z625" s="28"/>
      <c r="AA625" s="29"/>
      <c r="AB625" s="29"/>
      <c r="AC625" s="29"/>
      <c r="AD625" s="29"/>
      <c r="AE625" s="29"/>
      <c r="AF625" s="29"/>
      <c r="AG625" s="29"/>
      <c r="AH625" s="30"/>
      <c r="AI625" s="36"/>
    </row>
    <row r="626" spans="1:35" x14ac:dyDescent="0.25">
      <c r="A626" s="31">
        <v>1</v>
      </c>
      <c r="B626" s="52">
        <v>3665.5</v>
      </c>
      <c r="C626" s="33">
        <v>2.8</v>
      </c>
      <c r="D626" s="33">
        <v>13.59</v>
      </c>
      <c r="E626" s="33">
        <v>9.5399999999999991</v>
      </c>
      <c r="F626" s="35">
        <v>0.82</v>
      </c>
      <c r="G626" s="35">
        <v>1.33</v>
      </c>
      <c r="H626" s="35"/>
      <c r="I626" s="51">
        <v>108205.53</v>
      </c>
      <c r="J626" s="41">
        <f t="shared" ref="J626:J631" si="722">I626-K626-L626-M626-N626</f>
        <v>15541.705000000007</v>
      </c>
      <c r="K626" s="41">
        <f>B626*D626</f>
        <v>49814.144999999997</v>
      </c>
      <c r="L626" s="41">
        <f>E626*B626</f>
        <v>34968.869999999995</v>
      </c>
      <c r="M626" s="41">
        <f>F626*B626</f>
        <v>3005.71</v>
      </c>
      <c r="N626" s="41">
        <v>4875.1000000000004</v>
      </c>
      <c r="O626" s="41"/>
      <c r="P626" s="144">
        <f t="shared" ref="P626:P642" si="723">R626/I626</f>
        <v>0.99699525523325838</v>
      </c>
      <c r="Q626" s="40">
        <f t="shared" si="689"/>
        <v>108205.53</v>
      </c>
      <c r="R626" s="51">
        <v>107880.4</v>
      </c>
      <c r="S626" s="41">
        <f>R626-T626-U626-V626-W626-X626</f>
        <v>15374.787712022668</v>
      </c>
      <c r="T626" s="41">
        <f>P626*K626</f>
        <v>49664.466208501537</v>
      </c>
      <c r="U626" s="41">
        <f>L626*P626</f>
        <v>34863.797470868631</v>
      </c>
      <c r="V626" s="41">
        <f t="shared" ref="V626:V641" si="724">P626*M626</f>
        <v>2996.678608607157</v>
      </c>
      <c r="W626" s="51">
        <v>4980.67</v>
      </c>
      <c r="X626" s="51"/>
      <c r="Y626" s="41"/>
      <c r="Z626" s="40">
        <f>SUM(S626:Y626)</f>
        <v>107880.39999999998</v>
      </c>
      <c r="AA626" s="54">
        <f t="shared" ref="AA626:AA641" si="725">Z626-AF626-AE626-AD626-AC626-AB626</f>
        <v>15365.756320629807</v>
      </c>
      <c r="AB626" s="54">
        <f t="shared" ref="AB626:AB641" si="726">T626</f>
        <v>49664.466208501537</v>
      </c>
      <c r="AC626" s="54">
        <f t="shared" ref="AC626:AC641" si="727">U626</f>
        <v>34863.797470868631</v>
      </c>
      <c r="AD626" s="54">
        <f t="shared" ref="AD626:AD641" si="728">M626</f>
        <v>3005.71</v>
      </c>
      <c r="AE626" s="54">
        <f t="shared" ref="AE626:AE641" si="729">W626</f>
        <v>4980.67</v>
      </c>
      <c r="AF626" s="54">
        <f t="shared" ref="AF626:AF641" si="730">X626</f>
        <v>0</v>
      </c>
      <c r="AG626" s="54"/>
      <c r="AH626" s="42">
        <f t="shared" ref="AH626:AH641" si="731">SUM(AA626:AG626)</f>
        <v>107880.39999999998</v>
      </c>
      <c r="AI626" s="56">
        <f t="shared" ref="AI626:AI641" si="732">I626-Z626</f>
        <v>325.13000000001921</v>
      </c>
    </row>
    <row r="627" spans="1:35" x14ac:dyDescent="0.25">
      <c r="A627" s="31">
        <v>2</v>
      </c>
      <c r="B627" s="52">
        <v>1471.1</v>
      </c>
      <c r="C627" s="33">
        <v>2.65</v>
      </c>
      <c r="D627" s="33">
        <v>10.84</v>
      </c>
      <c r="E627" s="33">
        <v>2.37</v>
      </c>
      <c r="F627" s="35">
        <v>0.77</v>
      </c>
      <c r="G627" s="35">
        <v>1.33</v>
      </c>
      <c r="H627" s="35"/>
      <c r="I627" s="51">
        <v>27597.78</v>
      </c>
      <c r="J627" s="41">
        <f t="shared" si="722"/>
        <v>5075.2520000000013</v>
      </c>
      <c r="K627" s="41">
        <f t="shared" ref="K627:K641" si="733">B627*D627</f>
        <v>15946.723999999998</v>
      </c>
      <c r="L627" s="41">
        <f t="shared" ref="L627:L641" si="734">E627*B627</f>
        <v>3486.5070000000001</v>
      </c>
      <c r="M627" s="41">
        <f t="shared" ref="M627:M641" si="735">F627*B627</f>
        <v>1132.7469999999998</v>
      </c>
      <c r="N627" s="41">
        <v>1956.55</v>
      </c>
      <c r="O627" s="41"/>
      <c r="P627" s="144">
        <f t="shared" si="723"/>
        <v>1.1711659416083469</v>
      </c>
      <c r="Q627" s="40">
        <f t="shared" si="689"/>
        <v>27597.78</v>
      </c>
      <c r="R627" s="51">
        <v>32321.58</v>
      </c>
      <c r="S627" s="41">
        <f t="shared" ref="S627:S641" si="736">R627-T627-U627-V627-W627-X627</f>
        <v>5897.5170105334601</v>
      </c>
      <c r="T627" s="41">
        <f t="shared" ref="T627:T641" si="737">P627*K627</f>
        <v>18676.260029028421</v>
      </c>
      <c r="U627" s="41">
        <f t="shared" ref="U627:U641" si="738">L627*P627</f>
        <v>4083.2782535790925</v>
      </c>
      <c r="V627" s="41">
        <f t="shared" si="724"/>
        <v>1326.6347068590298</v>
      </c>
      <c r="W627" s="51">
        <v>2337.89</v>
      </c>
      <c r="X627" s="51"/>
      <c r="Y627" s="41"/>
      <c r="Z627" s="40">
        <f t="shared" ref="Z627:Z641" si="739">SUM(S627:Y627)</f>
        <v>32321.58</v>
      </c>
      <c r="AA627" s="54">
        <f t="shared" si="725"/>
        <v>6091.4047173924882</v>
      </c>
      <c r="AB627" s="54">
        <f t="shared" si="726"/>
        <v>18676.260029028421</v>
      </c>
      <c r="AC627" s="54">
        <f t="shared" si="727"/>
        <v>4083.2782535790925</v>
      </c>
      <c r="AD627" s="54">
        <f t="shared" si="728"/>
        <v>1132.7469999999998</v>
      </c>
      <c r="AE627" s="54">
        <f t="shared" si="729"/>
        <v>2337.89</v>
      </c>
      <c r="AF627" s="54">
        <f t="shared" si="730"/>
        <v>0</v>
      </c>
      <c r="AG627" s="54"/>
      <c r="AH627" s="42">
        <f t="shared" si="731"/>
        <v>32321.58</v>
      </c>
      <c r="AI627" s="56">
        <f t="shared" si="732"/>
        <v>-4723.8000000000029</v>
      </c>
    </row>
    <row r="628" spans="1:35" x14ac:dyDescent="0.25">
      <c r="A628" s="31">
        <v>3</v>
      </c>
      <c r="B628" s="52">
        <v>1474.6</v>
      </c>
      <c r="C628" s="33">
        <v>2.34</v>
      </c>
      <c r="D628" s="33">
        <v>10.83</v>
      </c>
      <c r="E628" s="33">
        <v>2.15</v>
      </c>
      <c r="F628" s="35">
        <v>0.77</v>
      </c>
      <c r="G628" s="35">
        <v>1.33</v>
      </c>
      <c r="H628" s="35"/>
      <c r="I628" s="51">
        <v>26867.27</v>
      </c>
      <c r="J628" s="41">
        <f t="shared" si="722"/>
        <v>4630.3000000000011</v>
      </c>
      <c r="K628" s="41">
        <f t="shared" si="733"/>
        <v>15969.918</v>
      </c>
      <c r="L628" s="41">
        <f t="shared" si="734"/>
        <v>3170.39</v>
      </c>
      <c r="M628" s="41">
        <f t="shared" si="735"/>
        <v>1135.442</v>
      </c>
      <c r="N628" s="41">
        <v>1961.22</v>
      </c>
      <c r="O628" s="41"/>
      <c r="P628" s="144">
        <f t="shared" si="723"/>
        <v>0.87170672718143671</v>
      </c>
      <c r="Q628" s="40">
        <f t="shared" si="689"/>
        <v>26867.27</v>
      </c>
      <c r="R628" s="51">
        <v>23420.38</v>
      </c>
      <c r="S628" s="41">
        <f t="shared" si="736"/>
        <v>4036.0723263509863</v>
      </c>
      <c r="T628" s="41">
        <f t="shared" si="737"/>
        <v>13921.084953135914</v>
      </c>
      <c r="U628" s="41">
        <f t="shared" si="738"/>
        <v>2763.6502907887552</v>
      </c>
      <c r="V628" s="41">
        <f t="shared" si="724"/>
        <v>989.77242972434487</v>
      </c>
      <c r="W628" s="51">
        <v>1709.8</v>
      </c>
      <c r="X628" s="51"/>
      <c r="Y628" s="41"/>
      <c r="Z628" s="40">
        <f t="shared" si="739"/>
        <v>23420.379999999997</v>
      </c>
      <c r="AA628" s="54">
        <f t="shared" si="725"/>
        <v>3890.4027560753293</v>
      </c>
      <c r="AB628" s="54">
        <f t="shared" si="726"/>
        <v>13921.084953135914</v>
      </c>
      <c r="AC628" s="54">
        <f t="shared" si="727"/>
        <v>2763.6502907887552</v>
      </c>
      <c r="AD628" s="54">
        <f t="shared" si="728"/>
        <v>1135.442</v>
      </c>
      <c r="AE628" s="54">
        <f t="shared" si="729"/>
        <v>1709.8</v>
      </c>
      <c r="AF628" s="54">
        <f t="shared" si="730"/>
        <v>0</v>
      </c>
      <c r="AG628" s="54"/>
      <c r="AH628" s="42">
        <f t="shared" si="731"/>
        <v>23420.379999999997</v>
      </c>
      <c r="AI628" s="56">
        <f t="shared" si="732"/>
        <v>3446.8900000000031</v>
      </c>
    </row>
    <row r="629" spans="1:35" x14ac:dyDescent="0.25">
      <c r="A629" s="31">
        <v>4</v>
      </c>
      <c r="B629" s="52">
        <v>1465.7</v>
      </c>
      <c r="C629" s="33">
        <v>2.75</v>
      </c>
      <c r="D629" s="33">
        <v>12.37</v>
      </c>
      <c r="E629" s="33">
        <v>10</v>
      </c>
      <c r="F629" s="35">
        <v>0.82</v>
      </c>
      <c r="G629" s="35">
        <v>1.33</v>
      </c>
      <c r="H629" s="35"/>
      <c r="I629" s="51">
        <v>41156.92</v>
      </c>
      <c r="J629" s="41">
        <f t="shared" si="722"/>
        <v>5217.9269999999997</v>
      </c>
      <c r="K629" s="41">
        <f t="shared" si="733"/>
        <v>18130.708999999999</v>
      </c>
      <c r="L629" s="41">
        <f t="shared" si="734"/>
        <v>14657</v>
      </c>
      <c r="M629" s="41">
        <f t="shared" si="735"/>
        <v>1201.874</v>
      </c>
      <c r="N629" s="41">
        <v>1949.41</v>
      </c>
      <c r="O629" s="41"/>
      <c r="P629" s="144">
        <f t="shared" si="723"/>
        <v>0.76326629883868857</v>
      </c>
      <c r="Q629" s="40">
        <f t="shared" si="689"/>
        <v>41156.92</v>
      </c>
      <c r="R629" s="51">
        <v>31413.69</v>
      </c>
      <c r="S629" s="41">
        <f t="shared" si="736"/>
        <v>3809.4967845195906</v>
      </c>
      <c r="T629" s="41">
        <f t="shared" si="737"/>
        <v>13838.559153751299</v>
      </c>
      <c r="U629" s="41">
        <f t="shared" si="738"/>
        <v>11187.194142078659</v>
      </c>
      <c r="V629" s="41">
        <f t="shared" si="724"/>
        <v>917.34991965045003</v>
      </c>
      <c r="W629" s="51">
        <v>1661.09</v>
      </c>
      <c r="X629" s="51"/>
      <c r="Y629" s="41"/>
      <c r="Z629" s="40">
        <f t="shared" si="739"/>
        <v>31413.69</v>
      </c>
      <c r="AA629" s="54">
        <f t="shared" si="725"/>
        <v>3524.9727041700426</v>
      </c>
      <c r="AB629" s="54">
        <f t="shared" si="726"/>
        <v>13838.559153751299</v>
      </c>
      <c r="AC629" s="54">
        <f t="shared" si="727"/>
        <v>11187.194142078659</v>
      </c>
      <c r="AD629" s="54">
        <f t="shared" si="728"/>
        <v>1201.874</v>
      </c>
      <c r="AE629" s="54">
        <f t="shared" si="729"/>
        <v>1661.09</v>
      </c>
      <c r="AF629" s="54">
        <f t="shared" si="730"/>
        <v>0</v>
      </c>
      <c r="AG629" s="54"/>
      <c r="AH629" s="42">
        <f t="shared" si="731"/>
        <v>31413.690000000002</v>
      </c>
      <c r="AI629" s="56">
        <f t="shared" si="732"/>
        <v>9743.23</v>
      </c>
    </row>
    <row r="630" spans="1:35" x14ac:dyDescent="0.25">
      <c r="A630" s="31">
        <v>5</v>
      </c>
      <c r="B630" s="52">
        <v>8487.7999999999993</v>
      </c>
      <c r="C630" s="33">
        <v>2.6</v>
      </c>
      <c r="D630" s="33">
        <v>9.85</v>
      </c>
      <c r="E630" s="33">
        <v>3.44</v>
      </c>
      <c r="F630" s="35">
        <v>0.77</v>
      </c>
      <c r="G630" s="35">
        <v>1.33</v>
      </c>
      <c r="H630" s="35"/>
      <c r="I630" s="51">
        <v>159490.65</v>
      </c>
      <c r="J630" s="41">
        <f t="shared" si="722"/>
        <v>28863.022000000015</v>
      </c>
      <c r="K630" s="41">
        <f t="shared" si="733"/>
        <v>83604.829999999987</v>
      </c>
      <c r="L630" s="41">
        <f t="shared" si="734"/>
        <v>29198.031999999996</v>
      </c>
      <c r="M630" s="41">
        <f t="shared" si="735"/>
        <v>6535.6059999999998</v>
      </c>
      <c r="N630" s="41">
        <v>11289.16</v>
      </c>
      <c r="O630" s="41"/>
      <c r="P630" s="144">
        <f t="shared" si="723"/>
        <v>1.0114216099815256</v>
      </c>
      <c r="Q630" s="40">
        <f t="shared" si="689"/>
        <v>159490.65</v>
      </c>
      <c r="R630" s="51">
        <v>161312.29</v>
      </c>
      <c r="S630" s="41">
        <f t="shared" si="736"/>
        <v>29193.614562711249</v>
      </c>
      <c r="T630" s="41">
        <f t="shared" si="737"/>
        <v>84559.731760831739</v>
      </c>
      <c r="U630" s="41">
        <f t="shared" si="738"/>
        <v>29531.520533732102</v>
      </c>
      <c r="V630" s="41">
        <f t="shared" si="724"/>
        <v>6610.2531427249187</v>
      </c>
      <c r="W630" s="51">
        <v>11417.17</v>
      </c>
      <c r="X630" s="51"/>
      <c r="Y630" s="41"/>
      <c r="Z630" s="40">
        <f t="shared" si="739"/>
        <v>161312.29000000004</v>
      </c>
      <c r="AA630" s="54">
        <f t="shared" si="725"/>
        <v>29268.261705436176</v>
      </c>
      <c r="AB630" s="54">
        <f t="shared" si="726"/>
        <v>84559.731760831739</v>
      </c>
      <c r="AC630" s="54">
        <f t="shared" si="727"/>
        <v>29531.520533732102</v>
      </c>
      <c r="AD630" s="54">
        <f t="shared" si="728"/>
        <v>6535.6059999999998</v>
      </c>
      <c r="AE630" s="54">
        <f t="shared" si="729"/>
        <v>11417.17</v>
      </c>
      <c r="AF630" s="54">
        <f t="shared" si="730"/>
        <v>0</v>
      </c>
      <c r="AG630" s="54"/>
      <c r="AH630" s="42">
        <f t="shared" si="731"/>
        <v>161312.29000000004</v>
      </c>
      <c r="AI630" s="56">
        <f t="shared" si="732"/>
        <v>-1821.6400000000431</v>
      </c>
    </row>
    <row r="631" spans="1:35" x14ac:dyDescent="0.25">
      <c r="A631" s="31">
        <v>6</v>
      </c>
      <c r="B631" s="52">
        <v>10701.3</v>
      </c>
      <c r="C631" s="33">
        <v>2.36</v>
      </c>
      <c r="D631" s="33">
        <v>10.08</v>
      </c>
      <c r="E631" s="33">
        <v>2.4500000000000002</v>
      </c>
      <c r="F631" s="35">
        <v>0.77</v>
      </c>
      <c r="G631" s="35">
        <v>1.33</v>
      </c>
      <c r="H631" s="35"/>
      <c r="I631" s="51">
        <v>190483.71</v>
      </c>
      <c r="J631" s="41">
        <f t="shared" si="722"/>
        <v>33923.659999999996</v>
      </c>
      <c r="K631" s="41">
        <f t="shared" si="733"/>
        <v>107869.10399999999</v>
      </c>
      <c r="L631" s="41">
        <f t="shared" si="734"/>
        <v>26218.185000000001</v>
      </c>
      <c r="M631" s="41">
        <f t="shared" si="735"/>
        <v>8240.0010000000002</v>
      </c>
      <c r="N631" s="41">
        <v>14232.76</v>
      </c>
      <c r="O631" s="41"/>
      <c r="P631" s="144">
        <f t="shared" si="723"/>
        <v>0.88800785117005543</v>
      </c>
      <c r="Q631" s="40">
        <f t="shared" si="689"/>
        <v>190483.71</v>
      </c>
      <c r="R631" s="51">
        <v>169151.03</v>
      </c>
      <c r="S631" s="41">
        <f t="shared" si="736"/>
        <v>30485.059044242684</v>
      </c>
      <c r="T631" s="41">
        <f t="shared" si="737"/>
        <v>95788.611250679227</v>
      </c>
      <c r="U631" s="41">
        <f t="shared" si="738"/>
        <v>23281.954123428979</v>
      </c>
      <c r="V631" s="41">
        <f t="shared" si="724"/>
        <v>7317.1855816491079</v>
      </c>
      <c r="W631" s="51">
        <v>12278.22</v>
      </c>
      <c r="X631" s="51"/>
      <c r="Y631" s="41"/>
      <c r="Z631" s="40">
        <f t="shared" si="739"/>
        <v>169151.02999999997</v>
      </c>
      <c r="AA631" s="54">
        <f t="shared" si="725"/>
        <v>29562.243625891773</v>
      </c>
      <c r="AB631" s="54">
        <f t="shared" si="726"/>
        <v>95788.611250679227</v>
      </c>
      <c r="AC631" s="54">
        <f t="shared" si="727"/>
        <v>23281.954123428979</v>
      </c>
      <c r="AD631" s="54">
        <f t="shared" si="728"/>
        <v>8240.0010000000002</v>
      </c>
      <c r="AE631" s="54">
        <f t="shared" si="729"/>
        <v>12278.22</v>
      </c>
      <c r="AF631" s="54">
        <f t="shared" si="730"/>
        <v>0</v>
      </c>
      <c r="AG631" s="54"/>
      <c r="AH631" s="42">
        <f t="shared" si="731"/>
        <v>169151.02999999997</v>
      </c>
      <c r="AI631" s="56">
        <f t="shared" si="732"/>
        <v>21332.680000000022</v>
      </c>
    </row>
    <row r="632" spans="1:35" x14ac:dyDescent="0.25">
      <c r="A632" s="31">
        <v>7</v>
      </c>
      <c r="B632" s="52">
        <v>4988.2</v>
      </c>
      <c r="C632" s="33">
        <v>2.62</v>
      </c>
      <c r="D632" s="33">
        <v>10.53</v>
      </c>
      <c r="E632" s="33">
        <v>3.05</v>
      </c>
      <c r="F632" s="35">
        <v>0.77</v>
      </c>
      <c r="G632" s="35">
        <v>1.33</v>
      </c>
      <c r="H632" s="35"/>
      <c r="I632" s="51">
        <v>96871.37</v>
      </c>
      <c r="J632" s="41">
        <f>I632-K632-L632-M632-N632-O632</f>
        <v>18656.210000000006</v>
      </c>
      <c r="K632" s="41">
        <f t="shared" si="733"/>
        <v>52525.745999999992</v>
      </c>
      <c r="L632" s="41">
        <f t="shared" si="734"/>
        <v>15214.009999999998</v>
      </c>
      <c r="M632" s="41">
        <f t="shared" si="735"/>
        <v>3840.9139999999998</v>
      </c>
      <c r="N632" s="41">
        <v>6634.49</v>
      </c>
      <c r="O632" s="41"/>
      <c r="P632" s="144">
        <f t="shared" si="723"/>
        <v>0.93165472935914917</v>
      </c>
      <c r="Q632" s="40">
        <f t="shared" si="689"/>
        <v>96871.37</v>
      </c>
      <c r="R632" s="51">
        <v>90250.67</v>
      </c>
      <c r="S632" s="41">
        <f t="shared" si="736"/>
        <v>17304.81026380344</v>
      </c>
      <c r="T632" s="41">
        <f t="shared" si="737"/>
        <v>48935.859674017403</v>
      </c>
      <c r="U632" s="41">
        <f t="shared" si="738"/>
        <v>14174.204369017387</v>
      </c>
      <c r="V632" s="41">
        <f t="shared" si="724"/>
        <v>3578.405693161767</v>
      </c>
      <c r="W632" s="51">
        <v>6257.39</v>
      </c>
      <c r="X632" s="51"/>
      <c r="Y632" s="41"/>
      <c r="Z632" s="40">
        <f t="shared" si="739"/>
        <v>90250.67</v>
      </c>
      <c r="AA632" s="54">
        <f t="shared" si="725"/>
        <v>17042.301956965202</v>
      </c>
      <c r="AB632" s="54">
        <f t="shared" si="726"/>
        <v>48935.859674017403</v>
      </c>
      <c r="AC632" s="54">
        <f t="shared" si="727"/>
        <v>14174.204369017387</v>
      </c>
      <c r="AD632" s="54">
        <f t="shared" si="728"/>
        <v>3840.9139999999998</v>
      </c>
      <c r="AE632" s="54">
        <f t="shared" si="729"/>
        <v>6257.39</v>
      </c>
      <c r="AF632" s="54">
        <f t="shared" si="730"/>
        <v>0</v>
      </c>
      <c r="AG632" s="54"/>
      <c r="AH632" s="42">
        <f t="shared" si="731"/>
        <v>90250.67</v>
      </c>
      <c r="AI632" s="56">
        <f t="shared" si="732"/>
        <v>6620.6999999999971</v>
      </c>
    </row>
    <row r="633" spans="1:35" x14ac:dyDescent="0.25">
      <c r="A633" s="31">
        <v>8</v>
      </c>
      <c r="B633" s="52">
        <v>2363.9</v>
      </c>
      <c r="C633" s="33">
        <v>2.35</v>
      </c>
      <c r="D633" s="33">
        <v>10.25</v>
      </c>
      <c r="E633" s="33">
        <v>3.02</v>
      </c>
      <c r="F633" s="35">
        <v>0.77</v>
      </c>
      <c r="G633" s="35">
        <v>1.33</v>
      </c>
      <c r="H633" s="35"/>
      <c r="I633" s="51">
        <v>43992.45</v>
      </c>
      <c r="J633" s="41">
        <f>I633-K633-L633-M633-N633-O633</f>
        <v>7659.2339999999967</v>
      </c>
      <c r="K633" s="41">
        <f t="shared" si="733"/>
        <v>24229.975000000002</v>
      </c>
      <c r="L633" s="41">
        <f t="shared" si="734"/>
        <v>7138.9780000000001</v>
      </c>
      <c r="M633" s="41">
        <f t="shared" si="735"/>
        <v>1820.2030000000002</v>
      </c>
      <c r="N633" s="41">
        <v>3144.06</v>
      </c>
      <c r="O633" s="41"/>
      <c r="P633" s="144">
        <f t="shared" si="723"/>
        <v>1.0271244270323658</v>
      </c>
      <c r="Q633" s="40">
        <f t="shared" si="689"/>
        <v>43992.45</v>
      </c>
      <c r="R633" s="51">
        <v>45185.72</v>
      </c>
      <c r="S633" s="41">
        <f t="shared" si="736"/>
        <v>7843.6171598121919</v>
      </c>
      <c r="T633" s="41">
        <f t="shared" si="737"/>
        <v>24887.199188883551</v>
      </c>
      <c r="U633" s="41">
        <f t="shared" si="738"/>
        <v>7332.6186878466651</v>
      </c>
      <c r="V633" s="41">
        <f t="shared" si="724"/>
        <v>1869.5749634575936</v>
      </c>
      <c r="W633" s="51">
        <v>3252.71</v>
      </c>
      <c r="X633" s="51"/>
      <c r="Y633" s="41"/>
      <c r="Z633" s="40">
        <f t="shared" si="739"/>
        <v>45185.719999999994</v>
      </c>
      <c r="AA633" s="54">
        <f t="shared" si="725"/>
        <v>7892.989123269781</v>
      </c>
      <c r="AB633" s="54">
        <f t="shared" si="726"/>
        <v>24887.199188883551</v>
      </c>
      <c r="AC633" s="54">
        <f t="shared" si="727"/>
        <v>7332.6186878466651</v>
      </c>
      <c r="AD633" s="54">
        <f t="shared" si="728"/>
        <v>1820.2030000000002</v>
      </c>
      <c r="AE633" s="54">
        <f t="shared" si="729"/>
        <v>3252.71</v>
      </c>
      <c r="AF633" s="54">
        <f t="shared" si="730"/>
        <v>0</v>
      </c>
      <c r="AG633" s="54"/>
      <c r="AH633" s="42">
        <f t="shared" si="731"/>
        <v>45185.72</v>
      </c>
      <c r="AI633" s="56">
        <f t="shared" si="732"/>
        <v>-1193.2699999999968</v>
      </c>
    </row>
    <row r="634" spans="1:35" x14ac:dyDescent="0.25">
      <c r="A634" s="31">
        <v>9</v>
      </c>
      <c r="B634" s="52">
        <v>7667.4</v>
      </c>
      <c r="C634" s="33">
        <v>2.39</v>
      </c>
      <c r="D634" s="33">
        <v>10.15</v>
      </c>
      <c r="E634" s="33">
        <v>3.18</v>
      </c>
      <c r="F634" s="35">
        <v>0.77</v>
      </c>
      <c r="G634" s="35">
        <v>1.33</v>
      </c>
      <c r="H634" s="35"/>
      <c r="I634" s="51">
        <v>144760.79</v>
      </c>
      <c r="J634" s="41">
        <f>I634-K634-L634-M634-N634-O634</f>
        <v>26452.860000000011</v>
      </c>
      <c r="K634" s="41">
        <f t="shared" si="733"/>
        <v>77824.11</v>
      </c>
      <c r="L634" s="41">
        <f t="shared" si="734"/>
        <v>24382.331999999999</v>
      </c>
      <c r="M634" s="41">
        <f t="shared" si="735"/>
        <v>5903.8980000000001</v>
      </c>
      <c r="N634" s="41">
        <v>10197.59</v>
      </c>
      <c r="O634" s="41"/>
      <c r="P634" s="144">
        <f t="shared" si="723"/>
        <v>0.99063468774935526</v>
      </c>
      <c r="Q634" s="40">
        <f t="shared" si="689"/>
        <v>144760.79</v>
      </c>
      <c r="R634" s="51">
        <v>143405.06</v>
      </c>
      <c r="S634" s="41">
        <f t="shared" si="736"/>
        <v>26263.437091623364</v>
      </c>
      <c r="T634" s="41">
        <f t="shared" si="737"/>
        <v>77095.262909221477</v>
      </c>
      <c r="U634" s="41">
        <f t="shared" si="738"/>
        <v>24153.98384742111</v>
      </c>
      <c r="V634" s="41">
        <f t="shared" si="724"/>
        <v>5848.6061517340431</v>
      </c>
      <c r="W634" s="51">
        <v>10043.77</v>
      </c>
      <c r="X634" s="51"/>
      <c r="Y634" s="41"/>
      <c r="Z634" s="40">
        <f t="shared" si="739"/>
        <v>143405.06</v>
      </c>
      <c r="AA634" s="54">
        <f t="shared" si="725"/>
        <v>26208.145243357416</v>
      </c>
      <c r="AB634" s="54">
        <f t="shared" si="726"/>
        <v>77095.262909221477</v>
      </c>
      <c r="AC634" s="54">
        <f t="shared" si="727"/>
        <v>24153.98384742111</v>
      </c>
      <c r="AD634" s="54">
        <f t="shared" si="728"/>
        <v>5903.8980000000001</v>
      </c>
      <c r="AE634" s="54">
        <f t="shared" si="729"/>
        <v>10043.77</v>
      </c>
      <c r="AF634" s="54">
        <f t="shared" si="730"/>
        <v>0</v>
      </c>
      <c r="AG634" s="54"/>
      <c r="AH634" s="42">
        <f t="shared" si="731"/>
        <v>143405.06</v>
      </c>
      <c r="AI634" s="56">
        <f t="shared" si="732"/>
        <v>1355.7300000000105</v>
      </c>
    </row>
    <row r="635" spans="1:35" x14ac:dyDescent="0.25">
      <c r="A635" s="31">
        <v>10</v>
      </c>
      <c r="B635" s="52">
        <v>6150.5</v>
      </c>
      <c r="C635" s="33">
        <v>2.62</v>
      </c>
      <c r="D635" s="33">
        <v>9.91</v>
      </c>
      <c r="E635" s="33">
        <v>3.7</v>
      </c>
      <c r="F635" s="35">
        <v>0.77</v>
      </c>
      <c r="G635" s="35">
        <v>1.33</v>
      </c>
      <c r="H635" s="35"/>
      <c r="I635" s="51">
        <v>119196.8</v>
      </c>
      <c r="J635" s="41">
        <f t="shared" ref="J635:J641" si="740">I635-K635-L635-M635-N635</f>
        <v>22572.409999999993</v>
      </c>
      <c r="K635" s="41">
        <f t="shared" si="733"/>
        <v>60951.455000000002</v>
      </c>
      <c r="L635" s="41">
        <f t="shared" si="734"/>
        <v>22756.850000000002</v>
      </c>
      <c r="M635" s="41">
        <f t="shared" si="735"/>
        <v>4735.8850000000002</v>
      </c>
      <c r="N635" s="41">
        <v>8180.2</v>
      </c>
      <c r="O635" s="41"/>
      <c r="P635" s="144">
        <f t="shared" si="723"/>
        <v>0.91945152890010462</v>
      </c>
      <c r="Q635" s="40">
        <f t="shared" si="689"/>
        <v>119196.8</v>
      </c>
      <c r="R635" s="51">
        <v>109595.68</v>
      </c>
      <c r="S635" s="41">
        <f t="shared" si="736"/>
        <v>20801.154282168645</v>
      </c>
      <c r="T635" s="41">
        <f t="shared" si="737"/>
        <v>56041.908488435925</v>
      </c>
      <c r="U635" s="41">
        <f t="shared" si="738"/>
        <v>20923.820525450348</v>
      </c>
      <c r="V635" s="41">
        <f t="shared" si="724"/>
        <v>4354.4167039450722</v>
      </c>
      <c r="W635" s="51">
        <v>7474.38</v>
      </c>
      <c r="X635" s="51"/>
      <c r="Y635" s="41"/>
      <c r="Z635" s="40">
        <f t="shared" si="739"/>
        <v>109595.67999999998</v>
      </c>
      <c r="AA635" s="54">
        <f t="shared" si="725"/>
        <v>20419.685986113713</v>
      </c>
      <c r="AB635" s="54">
        <f t="shared" si="726"/>
        <v>56041.908488435925</v>
      </c>
      <c r="AC635" s="54">
        <f t="shared" si="727"/>
        <v>20923.820525450348</v>
      </c>
      <c r="AD635" s="54">
        <f t="shared" si="728"/>
        <v>4735.8850000000002</v>
      </c>
      <c r="AE635" s="54">
        <f t="shared" si="729"/>
        <v>7474.38</v>
      </c>
      <c r="AF635" s="54">
        <f t="shared" si="730"/>
        <v>0</v>
      </c>
      <c r="AG635" s="54"/>
      <c r="AH635" s="42">
        <f t="shared" si="731"/>
        <v>109595.67999999998</v>
      </c>
      <c r="AI635" s="56">
        <f t="shared" si="732"/>
        <v>9601.1200000000244</v>
      </c>
    </row>
    <row r="636" spans="1:35" x14ac:dyDescent="0.25">
      <c r="A636" s="31">
        <v>11</v>
      </c>
      <c r="B636" s="52">
        <v>6020.3</v>
      </c>
      <c r="C636" s="33">
        <v>2.38</v>
      </c>
      <c r="D636" s="33">
        <v>9.6</v>
      </c>
      <c r="E636" s="33">
        <v>3.33</v>
      </c>
      <c r="F636" s="35">
        <v>0.77</v>
      </c>
      <c r="G636" s="35">
        <v>1.33</v>
      </c>
      <c r="H636" s="35"/>
      <c r="I636" s="51">
        <v>111797.95</v>
      </c>
      <c r="J636" s="41">
        <f t="shared" si="740"/>
        <v>21312.799999999996</v>
      </c>
      <c r="K636" s="41">
        <f t="shared" si="733"/>
        <v>57794.879999999997</v>
      </c>
      <c r="L636" s="41">
        <f t="shared" si="734"/>
        <v>20047.599000000002</v>
      </c>
      <c r="M636" s="41">
        <f t="shared" si="735"/>
        <v>4635.6310000000003</v>
      </c>
      <c r="N636" s="41">
        <v>8007.04</v>
      </c>
      <c r="O636" s="41"/>
      <c r="P636" s="144">
        <f t="shared" si="723"/>
        <v>1.0020770506078154</v>
      </c>
      <c r="Q636" s="40">
        <f t="shared" si="689"/>
        <v>111797.95</v>
      </c>
      <c r="R636" s="51">
        <v>112030.16</v>
      </c>
      <c r="S636" s="41">
        <f t="shared" si="736"/>
        <v>21227.758791493037</v>
      </c>
      <c r="T636" s="41">
        <f t="shared" si="737"/>
        <v>57914.922890632617</v>
      </c>
      <c r="U636" s="41">
        <f t="shared" si="738"/>
        <v>20089.238877688193</v>
      </c>
      <c r="V636" s="41">
        <f t="shared" si="724"/>
        <v>4645.2594401861579</v>
      </c>
      <c r="W636" s="51">
        <v>8152.98</v>
      </c>
      <c r="X636" s="51"/>
      <c r="Y636" s="41"/>
      <c r="Z636" s="40">
        <f t="shared" si="739"/>
        <v>112030.16</v>
      </c>
      <c r="AA636" s="54">
        <f t="shared" si="725"/>
        <v>21237.387231679197</v>
      </c>
      <c r="AB636" s="54">
        <f t="shared" si="726"/>
        <v>57914.922890632617</v>
      </c>
      <c r="AC636" s="54">
        <f t="shared" si="727"/>
        <v>20089.238877688193</v>
      </c>
      <c r="AD636" s="54">
        <f t="shared" si="728"/>
        <v>4635.6310000000003</v>
      </c>
      <c r="AE636" s="54">
        <f t="shared" si="729"/>
        <v>8152.98</v>
      </c>
      <c r="AF636" s="54">
        <f t="shared" si="730"/>
        <v>0</v>
      </c>
      <c r="AG636" s="54"/>
      <c r="AH636" s="42">
        <f t="shared" si="731"/>
        <v>112030.15999999999</v>
      </c>
      <c r="AI636" s="56">
        <f t="shared" si="732"/>
        <v>-232.2100000000064</v>
      </c>
    </row>
    <row r="637" spans="1:35" x14ac:dyDescent="0.25">
      <c r="A637" s="31">
        <v>12</v>
      </c>
      <c r="B637" s="52">
        <v>2819.7</v>
      </c>
      <c r="C637" s="33">
        <v>2.59</v>
      </c>
      <c r="D637" s="33">
        <v>9.9700000000000006</v>
      </c>
      <c r="E637" s="33">
        <v>2.63</v>
      </c>
      <c r="F637" s="35">
        <v>0.77</v>
      </c>
      <c r="G637" s="35">
        <v>1.33</v>
      </c>
      <c r="H637" s="35"/>
      <c r="I637" s="51">
        <v>52080.07</v>
      </c>
      <c r="J637" s="41">
        <f t="shared" si="740"/>
        <v>10630.481000000003</v>
      </c>
      <c r="K637" s="41">
        <f t="shared" si="733"/>
        <v>28112.409</v>
      </c>
      <c r="L637" s="41">
        <f t="shared" si="734"/>
        <v>7415.8109999999988</v>
      </c>
      <c r="M637" s="41">
        <f t="shared" si="735"/>
        <v>2171.1689999999999</v>
      </c>
      <c r="N637" s="41">
        <v>3750.2</v>
      </c>
      <c r="O637" s="41"/>
      <c r="P637" s="144">
        <f t="shared" si="723"/>
        <v>0.94927637386048058</v>
      </c>
      <c r="Q637" s="40">
        <f t="shared" si="689"/>
        <v>52080.07</v>
      </c>
      <c r="R637" s="51">
        <v>49438.38</v>
      </c>
      <c r="S637" s="41">
        <f t="shared" si="736"/>
        <v>10119.530713324311</v>
      </c>
      <c r="T637" s="41">
        <f t="shared" si="737"/>
        <v>26686.445676002739</v>
      </c>
      <c r="U637" s="41">
        <f t="shared" si="738"/>
        <v>7039.654175314663</v>
      </c>
      <c r="V637" s="41">
        <f t="shared" si="724"/>
        <v>2061.0394353582856</v>
      </c>
      <c r="W637" s="51">
        <v>3531.71</v>
      </c>
      <c r="X637" s="51"/>
      <c r="Y637" s="41"/>
      <c r="Z637" s="40">
        <f t="shared" si="739"/>
        <v>49438.380000000005</v>
      </c>
      <c r="AA637" s="54">
        <f t="shared" si="725"/>
        <v>10009.401148682606</v>
      </c>
      <c r="AB637" s="54">
        <f t="shared" si="726"/>
        <v>26686.445676002739</v>
      </c>
      <c r="AC637" s="54">
        <f t="shared" si="727"/>
        <v>7039.654175314663</v>
      </c>
      <c r="AD637" s="54">
        <f t="shared" si="728"/>
        <v>2171.1689999999999</v>
      </c>
      <c r="AE637" s="54">
        <f t="shared" si="729"/>
        <v>3531.71</v>
      </c>
      <c r="AF637" s="54">
        <f t="shared" si="730"/>
        <v>0</v>
      </c>
      <c r="AG637" s="54"/>
      <c r="AH637" s="42">
        <f t="shared" si="731"/>
        <v>49438.380000000005</v>
      </c>
      <c r="AI637" s="56">
        <f t="shared" si="732"/>
        <v>2641.6899999999951</v>
      </c>
    </row>
    <row r="638" spans="1:35" x14ac:dyDescent="0.25">
      <c r="A638" s="31">
        <v>13</v>
      </c>
      <c r="B638" s="52">
        <v>7986.1</v>
      </c>
      <c r="C638" s="33">
        <v>2.37</v>
      </c>
      <c r="D638" s="33">
        <v>9.9600000000000009</v>
      </c>
      <c r="E638" s="33">
        <v>2.75</v>
      </c>
      <c r="F638" s="35">
        <v>0.77</v>
      </c>
      <c r="G638" s="35">
        <v>1.33</v>
      </c>
      <c r="H638" s="35"/>
      <c r="I638" s="51">
        <v>146226.29999999999</v>
      </c>
      <c r="J638" s="41">
        <f t="shared" si="740"/>
        <v>27952.121999999978</v>
      </c>
      <c r="K638" s="41">
        <f t="shared" si="733"/>
        <v>79541.556000000011</v>
      </c>
      <c r="L638" s="41">
        <f t="shared" si="734"/>
        <v>21961.775000000001</v>
      </c>
      <c r="M638" s="41">
        <f t="shared" si="735"/>
        <v>6149.2970000000005</v>
      </c>
      <c r="N638" s="41">
        <v>10621.55</v>
      </c>
      <c r="O638" s="41"/>
      <c r="P638" s="144">
        <f t="shared" si="723"/>
        <v>0.97991866032307473</v>
      </c>
      <c r="Q638" s="40">
        <f t="shared" si="689"/>
        <v>146226.29999999999</v>
      </c>
      <c r="R638" s="51">
        <v>143289.88</v>
      </c>
      <c r="S638" s="41">
        <f t="shared" si="736"/>
        <v>27405.340989981662</v>
      </c>
      <c r="T638" s="41">
        <f t="shared" si="737"/>
        <v>77944.254995532843</v>
      </c>
      <c r="U638" s="41">
        <f t="shared" si="738"/>
        <v>21520.753136316795</v>
      </c>
      <c r="V638" s="41">
        <f t="shared" si="724"/>
        <v>6025.8108781687033</v>
      </c>
      <c r="W638" s="51">
        <v>10393.719999999999</v>
      </c>
      <c r="X638" s="51"/>
      <c r="Y638" s="41"/>
      <c r="Z638" s="40">
        <f t="shared" si="739"/>
        <v>143289.88</v>
      </c>
      <c r="AA638" s="54">
        <f t="shared" si="725"/>
        <v>27281.85486815036</v>
      </c>
      <c r="AB638" s="54">
        <f t="shared" si="726"/>
        <v>77944.254995532843</v>
      </c>
      <c r="AC638" s="54">
        <f t="shared" si="727"/>
        <v>21520.753136316795</v>
      </c>
      <c r="AD638" s="54">
        <f t="shared" si="728"/>
        <v>6149.2970000000005</v>
      </c>
      <c r="AE638" s="54">
        <f t="shared" si="729"/>
        <v>10393.719999999999</v>
      </c>
      <c r="AF638" s="54">
        <f t="shared" si="730"/>
        <v>0</v>
      </c>
      <c r="AG638" s="54"/>
      <c r="AH638" s="42">
        <f t="shared" si="731"/>
        <v>143289.88</v>
      </c>
      <c r="AI638" s="56">
        <f t="shared" si="732"/>
        <v>2936.4199999999837</v>
      </c>
    </row>
    <row r="639" spans="1:35" x14ac:dyDescent="0.25">
      <c r="A639" s="31">
        <v>14</v>
      </c>
      <c r="B639" s="52">
        <v>6547.2</v>
      </c>
      <c r="C639" s="33">
        <v>2.6</v>
      </c>
      <c r="D639" s="33">
        <v>10.35</v>
      </c>
      <c r="E639" s="33">
        <v>2.4500000000000002</v>
      </c>
      <c r="F639" s="35">
        <v>0.77</v>
      </c>
      <c r="G639" s="35">
        <v>1.33</v>
      </c>
      <c r="H639" s="35"/>
      <c r="I639" s="51">
        <v>121581.78</v>
      </c>
      <c r="J639" s="41">
        <f t="shared" si="740"/>
        <v>24028.436000000009</v>
      </c>
      <c r="K639" s="41">
        <f t="shared" si="733"/>
        <v>67763.51999999999</v>
      </c>
      <c r="L639" s="41">
        <f t="shared" si="734"/>
        <v>16040.640000000001</v>
      </c>
      <c r="M639" s="41">
        <f t="shared" si="735"/>
        <v>5041.3440000000001</v>
      </c>
      <c r="N639" s="41">
        <v>8707.84</v>
      </c>
      <c r="O639" s="41"/>
      <c r="P639" s="144">
        <f t="shared" si="723"/>
        <v>1.173143541737915</v>
      </c>
      <c r="Q639" s="40">
        <f t="shared" si="689"/>
        <v>121581.78</v>
      </c>
      <c r="R639" s="51">
        <v>142632.88</v>
      </c>
      <c r="S639" s="41">
        <f t="shared" si="736"/>
        <v>28020.810769949916</v>
      </c>
      <c r="T639" s="41">
        <f t="shared" si="737"/>
        <v>79496.335853428027</v>
      </c>
      <c r="U639" s="41">
        <f t="shared" si="738"/>
        <v>18817.973221342872</v>
      </c>
      <c r="V639" s="41">
        <f t="shared" si="724"/>
        <v>5914.2201552791876</v>
      </c>
      <c r="W639" s="51">
        <v>10383.540000000001</v>
      </c>
      <c r="X639" s="51"/>
      <c r="Y639" s="41"/>
      <c r="Z639" s="40">
        <f t="shared" si="739"/>
        <v>142632.88</v>
      </c>
      <c r="AA639" s="54">
        <f t="shared" si="725"/>
        <v>28893.686925229093</v>
      </c>
      <c r="AB639" s="54">
        <f t="shared" si="726"/>
        <v>79496.335853428027</v>
      </c>
      <c r="AC639" s="54">
        <f t="shared" si="727"/>
        <v>18817.973221342872</v>
      </c>
      <c r="AD639" s="54">
        <f t="shared" si="728"/>
        <v>5041.3440000000001</v>
      </c>
      <c r="AE639" s="54">
        <f t="shared" si="729"/>
        <v>10383.540000000001</v>
      </c>
      <c r="AF639" s="54">
        <f t="shared" si="730"/>
        <v>0</v>
      </c>
      <c r="AG639" s="54"/>
      <c r="AH639" s="42">
        <f t="shared" si="731"/>
        <v>142632.88</v>
      </c>
      <c r="AI639" s="56">
        <f t="shared" si="732"/>
        <v>-21051.100000000006</v>
      </c>
    </row>
    <row r="640" spans="1:35" x14ac:dyDescent="0.25">
      <c r="A640" s="31">
        <v>31</v>
      </c>
      <c r="B640" s="52">
        <v>2810.1</v>
      </c>
      <c r="C640" s="33">
        <v>2.4</v>
      </c>
      <c r="D640" s="33">
        <v>10.39</v>
      </c>
      <c r="E640" s="33">
        <v>3.46</v>
      </c>
      <c r="F640" s="35">
        <v>0.77</v>
      </c>
      <c r="G640" s="35">
        <v>1.33</v>
      </c>
      <c r="H640" s="35"/>
      <c r="I640" s="51">
        <v>53307.96</v>
      </c>
      <c r="J640" s="41">
        <f t="shared" si="740"/>
        <v>8486.7679999999964</v>
      </c>
      <c r="K640" s="41">
        <f t="shared" si="733"/>
        <v>29196.939000000002</v>
      </c>
      <c r="L640" s="41">
        <f t="shared" si="734"/>
        <v>9722.9459999999999</v>
      </c>
      <c r="M640" s="41">
        <f t="shared" si="735"/>
        <v>2163.777</v>
      </c>
      <c r="N640" s="41">
        <v>3737.53</v>
      </c>
      <c r="O640" s="41"/>
      <c r="P640" s="144">
        <f t="shared" si="723"/>
        <v>1.1334361697577622</v>
      </c>
      <c r="Q640" s="40">
        <f t="shared" si="689"/>
        <v>53307.96</v>
      </c>
      <c r="R640" s="51">
        <v>60421.17</v>
      </c>
      <c r="S640" s="41">
        <f t="shared" si="736"/>
        <v>9616.2215030974712</v>
      </c>
      <c r="T640" s="41">
        <f t="shared" si="737"/>
        <v>33092.866708811031</v>
      </c>
      <c r="U640" s="41">
        <f t="shared" si="738"/>
        <v>11020.338673001555</v>
      </c>
      <c r="V640" s="41">
        <f t="shared" si="724"/>
        <v>2452.5031150899413</v>
      </c>
      <c r="W640" s="51">
        <v>4239.24</v>
      </c>
      <c r="X640" s="51"/>
      <c r="Y640" s="41"/>
      <c r="Z640" s="40">
        <f t="shared" si="739"/>
        <v>60421.169999999991</v>
      </c>
      <c r="AA640" s="54">
        <f t="shared" si="725"/>
        <v>9904.9476181874052</v>
      </c>
      <c r="AB640" s="54">
        <f t="shared" si="726"/>
        <v>33092.866708811031</v>
      </c>
      <c r="AC640" s="54">
        <f t="shared" si="727"/>
        <v>11020.338673001555</v>
      </c>
      <c r="AD640" s="54">
        <f t="shared" si="728"/>
        <v>2163.777</v>
      </c>
      <c r="AE640" s="54">
        <f t="shared" si="729"/>
        <v>4239.24</v>
      </c>
      <c r="AF640" s="54">
        <f t="shared" si="730"/>
        <v>0</v>
      </c>
      <c r="AG640" s="54"/>
      <c r="AH640" s="42">
        <f t="shared" si="731"/>
        <v>60421.169999999991</v>
      </c>
      <c r="AI640" s="56">
        <f t="shared" si="732"/>
        <v>-7113.2099999999919</v>
      </c>
    </row>
    <row r="641" spans="1:35" x14ac:dyDescent="0.25">
      <c r="A641" s="31">
        <v>32</v>
      </c>
      <c r="B641" s="52">
        <v>5327</v>
      </c>
      <c r="C641" s="33">
        <v>2.5099999999999998</v>
      </c>
      <c r="D641" s="33">
        <v>9.58</v>
      </c>
      <c r="E641" s="33">
        <v>1.82</v>
      </c>
      <c r="F641" s="35">
        <v>0.77</v>
      </c>
      <c r="G641" s="35">
        <v>1.33</v>
      </c>
      <c r="H641" s="35"/>
      <c r="I641" s="51">
        <v>88854.84</v>
      </c>
      <c r="J641" s="41">
        <f t="shared" si="740"/>
        <v>16940.309999999994</v>
      </c>
      <c r="K641" s="41">
        <f t="shared" si="733"/>
        <v>51032.66</v>
      </c>
      <c r="L641" s="41">
        <f t="shared" si="734"/>
        <v>9695.1400000000012</v>
      </c>
      <c r="M641" s="41">
        <f t="shared" si="735"/>
        <v>4101.79</v>
      </c>
      <c r="N641" s="41">
        <v>7084.94</v>
      </c>
      <c r="O641" s="41"/>
      <c r="P641" s="144">
        <f t="shared" si="723"/>
        <v>0.90508294202094119</v>
      </c>
      <c r="Q641" s="40">
        <f t="shared" si="689"/>
        <v>88854.84</v>
      </c>
      <c r="R641" s="51">
        <v>80421</v>
      </c>
      <c r="S641" s="41">
        <f t="shared" si="736"/>
        <v>14854.303952788607</v>
      </c>
      <c r="T641" s="41">
        <f t="shared" si="737"/>
        <v>46188.790051954405</v>
      </c>
      <c r="U641" s="41">
        <f t="shared" si="738"/>
        <v>8774.9058345049089</v>
      </c>
      <c r="V641" s="41">
        <f t="shared" si="724"/>
        <v>3712.4601607520763</v>
      </c>
      <c r="W641" s="51">
        <v>6890.54</v>
      </c>
      <c r="X641" s="51"/>
      <c r="Y641" s="41"/>
      <c r="Z641" s="40">
        <f t="shared" si="739"/>
        <v>80420.999999999985</v>
      </c>
      <c r="AA641" s="54">
        <f t="shared" si="725"/>
        <v>14464.97411354068</v>
      </c>
      <c r="AB641" s="54">
        <f t="shared" si="726"/>
        <v>46188.790051954405</v>
      </c>
      <c r="AC641" s="54">
        <f t="shared" si="727"/>
        <v>8774.9058345049089</v>
      </c>
      <c r="AD641" s="54">
        <f t="shared" si="728"/>
        <v>4101.79</v>
      </c>
      <c r="AE641" s="54">
        <f t="shared" si="729"/>
        <v>6890.54</v>
      </c>
      <c r="AF641" s="54">
        <f t="shared" si="730"/>
        <v>0</v>
      </c>
      <c r="AG641" s="54"/>
      <c r="AH641" s="42">
        <f t="shared" si="731"/>
        <v>80420.999999999985</v>
      </c>
      <c r="AI641" s="56">
        <f t="shared" si="732"/>
        <v>8433.8400000000111</v>
      </c>
    </row>
    <row r="642" spans="1:35" x14ac:dyDescent="0.25">
      <c r="A642" s="32" t="s">
        <v>37</v>
      </c>
      <c r="B642" s="53">
        <f>SUM(B626:B641)</f>
        <v>79946.400000000009</v>
      </c>
      <c r="C642" s="33"/>
      <c r="D642" s="34"/>
      <c r="E642" s="34"/>
      <c r="F642" s="35"/>
      <c r="G642" s="35"/>
      <c r="H642" s="35"/>
      <c r="I642" s="43">
        <f t="shared" ref="I642:M642" si="741">SUM(I626:I641)</f>
        <v>1532472.1700000002</v>
      </c>
      <c r="J642" s="43">
        <f t="shared" si="741"/>
        <v>277943.49700000003</v>
      </c>
      <c r="K642" s="43">
        <f t="shared" si="741"/>
        <v>820308.67999999993</v>
      </c>
      <c r="L642" s="43">
        <f t="shared" si="741"/>
        <v>266075.06499999994</v>
      </c>
      <c r="M642" s="43">
        <f t="shared" si="741"/>
        <v>61815.288000000008</v>
      </c>
      <c r="N642" s="43">
        <f>SUM(N626:N641)</f>
        <v>106329.63999999998</v>
      </c>
      <c r="O642" s="43">
        <f>SUM(O631:O641)</f>
        <v>0</v>
      </c>
      <c r="P642" s="144">
        <f t="shared" si="723"/>
        <v>0.98022659034649851</v>
      </c>
      <c r="Q642" s="40">
        <f t="shared" si="689"/>
        <v>1532472.1700000002</v>
      </c>
      <c r="R642" s="43">
        <f t="shared" ref="R642:W642" si="742">SUM(R626:R641)</f>
        <v>1502169.9699999997</v>
      </c>
      <c r="S642" s="43">
        <f t="shared" si="742"/>
        <v>272253.53295842331</v>
      </c>
      <c r="T642" s="43">
        <f t="shared" si="742"/>
        <v>804732.55979284807</v>
      </c>
      <c r="U642" s="43">
        <f t="shared" si="742"/>
        <v>259558.88616238069</v>
      </c>
      <c r="V642" s="43">
        <f t="shared" si="742"/>
        <v>60620.171086347837</v>
      </c>
      <c r="W642" s="43">
        <f t="shared" si="742"/>
        <v>105004.82</v>
      </c>
      <c r="X642" s="43">
        <f>SUM(X631:X641)</f>
        <v>0</v>
      </c>
      <c r="Y642" s="41"/>
      <c r="Z642" s="40">
        <f t="shared" ref="Z642:AE642" si="743">SUM(Z626:Z641)</f>
        <v>1502169.9699999997</v>
      </c>
      <c r="AA642" s="55">
        <f t="shared" si="743"/>
        <v>271058.41604477103</v>
      </c>
      <c r="AB642" s="55">
        <f t="shared" si="743"/>
        <v>804732.55979284807</v>
      </c>
      <c r="AC642" s="55">
        <f t="shared" si="743"/>
        <v>259558.88616238069</v>
      </c>
      <c r="AD642" s="55">
        <f t="shared" si="743"/>
        <v>61815.288000000008</v>
      </c>
      <c r="AE642" s="55">
        <f t="shared" si="743"/>
        <v>105004.82</v>
      </c>
      <c r="AF642" s="55">
        <f>SUM(AF631:AF641)</f>
        <v>0</v>
      </c>
      <c r="AG642" s="54"/>
      <c r="AH642" s="42">
        <f>SUM(AH626:AH641)</f>
        <v>1502169.9699999997</v>
      </c>
      <c r="AI642" s="56">
        <f>SUM(AI626:AI641)</f>
        <v>30302.200000000019</v>
      </c>
    </row>
    <row r="643" spans="1:35" x14ac:dyDescent="0.25">
      <c r="A643" s="6" t="s">
        <v>45</v>
      </c>
      <c r="B643" s="37"/>
      <c r="G643" s="35"/>
      <c r="P643" s="144"/>
      <c r="Q643" s="40">
        <f t="shared" si="689"/>
        <v>0</v>
      </c>
    </row>
    <row r="644" spans="1:35" x14ac:dyDescent="0.25">
      <c r="A644" s="31">
        <v>5</v>
      </c>
      <c r="B644" s="52">
        <v>12921.5</v>
      </c>
      <c r="C644" s="33">
        <v>2.65</v>
      </c>
      <c r="D644" s="33">
        <v>9.7100000000000009</v>
      </c>
      <c r="E644" s="33">
        <v>3.92</v>
      </c>
      <c r="F644" s="35">
        <v>0.77</v>
      </c>
      <c r="G644" s="35">
        <v>1.33</v>
      </c>
      <c r="H644" s="35">
        <v>5.8</v>
      </c>
      <c r="I644" s="51">
        <v>327301.95</v>
      </c>
      <c r="J644" s="41">
        <f>I644-K644-L644-M644-N644-O644</f>
        <v>49101.930000000008</v>
      </c>
      <c r="K644" s="41">
        <f t="shared" ref="K644:K649" si="744">B644*D644</f>
        <v>125467.76500000001</v>
      </c>
      <c r="L644" s="41">
        <f t="shared" ref="L644:L649" si="745">E644*B644</f>
        <v>50652.28</v>
      </c>
      <c r="M644" s="41">
        <f t="shared" ref="M644:M649" si="746">F644*B644</f>
        <v>9949.5550000000003</v>
      </c>
      <c r="N644" s="41">
        <v>17185.72</v>
      </c>
      <c r="O644" s="41">
        <v>74944.7</v>
      </c>
      <c r="P644" s="144">
        <f t="shared" ref="P644:P650" si="747">R644/I644</f>
        <v>1.2050461355332591</v>
      </c>
      <c r="Q644" s="40">
        <f t="shared" si="689"/>
        <v>327301.95</v>
      </c>
      <c r="R644" s="51">
        <v>394413.95</v>
      </c>
      <c r="S644" s="41">
        <f t="shared" ref="S644:S649" si="748">R644-T644-U644-V644-W644-X644</f>
        <v>59389.897579780692</v>
      </c>
      <c r="T644" s="41">
        <f t="shared" ref="T644:T649" si="749">P644*K644</f>
        <v>151194.44534724511</v>
      </c>
      <c r="U644" s="41">
        <f t="shared" ref="U644:U649" si="750">L644*P644</f>
        <v>61038.334269948587</v>
      </c>
      <c r="V644" s="41">
        <f t="shared" ref="V644:V649" si="751">P644*M644</f>
        <v>11989.672803025616</v>
      </c>
      <c r="W644" s="51">
        <v>20779.03</v>
      </c>
      <c r="X644" s="187">
        <v>90022.57</v>
      </c>
      <c r="Y644" s="41"/>
      <c r="Z644" s="40">
        <f t="shared" ref="Z644:Z649" si="752">SUM(S644:Y644)</f>
        <v>394413.95</v>
      </c>
      <c r="AA644" s="54">
        <f t="shared" ref="AA644:AA649" si="753">Z644-AF644-AE644-AD644-AC644-AB644</f>
        <v>61430.015382806276</v>
      </c>
      <c r="AB644" s="54">
        <f t="shared" ref="AB644:AF649" si="754">T644</f>
        <v>151194.44534724511</v>
      </c>
      <c r="AC644" s="54">
        <f t="shared" si="754"/>
        <v>61038.334269948587</v>
      </c>
      <c r="AD644" s="54">
        <f t="shared" ref="AD644:AD649" si="755">M644</f>
        <v>9949.5550000000003</v>
      </c>
      <c r="AE644" s="54">
        <f t="shared" si="754"/>
        <v>20779.03</v>
      </c>
      <c r="AF644" s="54">
        <f t="shared" si="754"/>
        <v>90022.57</v>
      </c>
      <c r="AG644" s="54"/>
      <c r="AH644" s="42">
        <f t="shared" ref="AH644:AH649" si="756">SUM(AA644:AG644)</f>
        <v>394413.95</v>
      </c>
      <c r="AI644" s="56">
        <f t="shared" ref="AI644:AI649" si="757">I644-Z644</f>
        <v>-67112</v>
      </c>
    </row>
    <row r="645" spans="1:35" x14ac:dyDescent="0.25">
      <c r="A645" s="31">
        <v>13</v>
      </c>
      <c r="B645" s="52">
        <v>6390.8</v>
      </c>
      <c r="C645" s="33">
        <v>2.66</v>
      </c>
      <c r="D645" s="33">
        <v>10.24</v>
      </c>
      <c r="E645" s="33">
        <v>2.84</v>
      </c>
      <c r="F645" s="35">
        <v>0.77</v>
      </c>
      <c r="G645" s="35">
        <v>1.33</v>
      </c>
      <c r="H645" s="35"/>
      <c r="I645" s="51">
        <v>121553.39</v>
      </c>
      <c r="J645" s="41">
        <f>I645-K645-L645-M645-N645</f>
        <v>24540.959999999999</v>
      </c>
      <c r="K645" s="41">
        <f t="shared" si="744"/>
        <v>65441.792000000001</v>
      </c>
      <c r="L645" s="41">
        <f t="shared" si="745"/>
        <v>18149.871999999999</v>
      </c>
      <c r="M645" s="41">
        <f t="shared" si="746"/>
        <v>4920.9160000000002</v>
      </c>
      <c r="N645" s="41">
        <v>8499.85</v>
      </c>
      <c r="O645" s="41"/>
      <c r="P645" s="144">
        <f t="shared" si="747"/>
        <v>1.0220681628048383</v>
      </c>
      <c r="Q645" s="40">
        <f t="shared" si="689"/>
        <v>121553.39</v>
      </c>
      <c r="R645" s="51">
        <v>124235.85</v>
      </c>
      <c r="S645" s="41">
        <f t="shared" si="748"/>
        <v>25021.069974283731</v>
      </c>
      <c r="T645" s="41">
        <f t="shared" si="749"/>
        <v>66885.972120096369</v>
      </c>
      <c r="U645" s="41">
        <f t="shared" si="750"/>
        <v>18550.406330182974</v>
      </c>
      <c r="V645" s="41">
        <f t="shared" si="751"/>
        <v>5029.5115754369335</v>
      </c>
      <c r="W645" s="51">
        <v>8748.89</v>
      </c>
      <c r="X645" s="51"/>
      <c r="Y645" s="41"/>
      <c r="Z645" s="40">
        <f t="shared" si="752"/>
        <v>124235.85</v>
      </c>
      <c r="AA645" s="54">
        <f t="shared" si="753"/>
        <v>25129.665549720667</v>
      </c>
      <c r="AB645" s="54">
        <f t="shared" si="754"/>
        <v>66885.972120096369</v>
      </c>
      <c r="AC645" s="54">
        <f t="shared" si="754"/>
        <v>18550.406330182974</v>
      </c>
      <c r="AD645" s="54">
        <f t="shared" si="755"/>
        <v>4920.9160000000002</v>
      </c>
      <c r="AE645" s="54">
        <f t="shared" si="754"/>
        <v>8748.89</v>
      </c>
      <c r="AF645" s="54">
        <f t="shared" si="754"/>
        <v>0</v>
      </c>
      <c r="AG645" s="54"/>
      <c r="AH645" s="42">
        <f t="shared" si="756"/>
        <v>124235.85</v>
      </c>
      <c r="AI645" s="56">
        <f t="shared" si="757"/>
        <v>-2682.4600000000064</v>
      </c>
    </row>
    <row r="646" spans="1:35" x14ac:dyDescent="0.25">
      <c r="A646" s="31">
        <v>15</v>
      </c>
      <c r="B646" s="52">
        <v>13644.5</v>
      </c>
      <c r="C646" s="33">
        <v>2.61</v>
      </c>
      <c r="D646" s="33">
        <v>10.02</v>
      </c>
      <c r="E646" s="33">
        <v>3.29</v>
      </c>
      <c r="F646" s="35">
        <v>0.77</v>
      </c>
      <c r="G646" s="35">
        <v>1.33</v>
      </c>
      <c r="H646" s="35"/>
      <c r="I646" s="51">
        <v>260200.76</v>
      </c>
      <c r="J646" s="41">
        <f>I646-K646-L646-M646-N646</f>
        <v>49938.980000000025</v>
      </c>
      <c r="K646" s="41">
        <f t="shared" si="744"/>
        <v>136717.88999999998</v>
      </c>
      <c r="L646" s="41">
        <f t="shared" si="745"/>
        <v>44890.404999999999</v>
      </c>
      <c r="M646" s="41">
        <f t="shared" si="746"/>
        <v>10506.264999999999</v>
      </c>
      <c r="N646" s="41">
        <v>18147.22</v>
      </c>
      <c r="O646" s="41"/>
      <c r="P646" s="144">
        <f t="shared" si="747"/>
        <v>1.0019670580516367</v>
      </c>
      <c r="Q646" s="40">
        <f t="shared" si="689"/>
        <v>260200.76</v>
      </c>
      <c r="R646" s="51">
        <v>260712.59</v>
      </c>
      <c r="S646" s="41">
        <f t="shared" si="748"/>
        <v>50128.149507915383</v>
      </c>
      <c r="T646" s="41">
        <f t="shared" si="749"/>
        <v>136986.82202632725</v>
      </c>
      <c r="U646" s="41">
        <f t="shared" si="750"/>
        <v>44978.707032596481</v>
      </c>
      <c r="V646" s="41">
        <f t="shared" si="751"/>
        <v>10526.931433160878</v>
      </c>
      <c r="W646" s="51">
        <v>18091.98</v>
      </c>
      <c r="X646" s="51"/>
      <c r="Y646" s="41"/>
      <c r="Z646" s="40">
        <f t="shared" si="752"/>
        <v>260712.59</v>
      </c>
      <c r="AA646" s="54">
        <f t="shared" si="753"/>
        <v>50148.815941076231</v>
      </c>
      <c r="AB646" s="54">
        <f t="shared" si="754"/>
        <v>136986.82202632725</v>
      </c>
      <c r="AC646" s="54">
        <f t="shared" si="754"/>
        <v>44978.707032596481</v>
      </c>
      <c r="AD646" s="54">
        <f t="shared" si="755"/>
        <v>10506.264999999999</v>
      </c>
      <c r="AE646" s="54">
        <f t="shared" si="754"/>
        <v>18091.98</v>
      </c>
      <c r="AF646" s="54">
        <f t="shared" si="754"/>
        <v>0</v>
      </c>
      <c r="AG646" s="54"/>
      <c r="AH646" s="42">
        <f t="shared" si="756"/>
        <v>260712.59</v>
      </c>
      <c r="AI646" s="56">
        <f t="shared" si="757"/>
        <v>-511.82999999998719</v>
      </c>
    </row>
    <row r="647" spans="1:35" x14ac:dyDescent="0.25">
      <c r="A647" s="31">
        <v>16</v>
      </c>
      <c r="B647" s="52">
        <v>10087.700000000001</v>
      </c>
      <c r="C647" s="33">
        <v>2.66</v>
      </c>
      <c r="D647" s="33">
        <v>10.31</v>
      </c>
      <c r="E647" s="33">
        <v>2.71</v>
      </c>
      <c r="F647" s="35">
        <v>0.77</v>
      </c>
      <c r="G647" s="35">
        <v>1.33</v>
      </c>
      <c r="H647" s="35"/>
      <c r="I647" s="51">
        <v>191868.66</v>
      </c>
      <c r="J647" s="41">
        <f>I647-K647-L647-M647-N647</f>
        <v>39342.436999999991</v>
      </c>
      <c r="K647" s="41">
        <f t="shared" si="744"/>
        <v>104004.18700000001</v>
      </c>
      <c r="L647" s="41">
        <f t="shared" si="745"/>
        <v>27337.667000000001</v>
      </c>
      <c r="M647" s="41">
        <f t="shared" si="746"/>
        <v>7767.5290000000005</v>
      </c>
      <c r="N647" s="41">
        <v>13416.84</v>
      </c>
      <c r="O647" s="41"/>
      <c r="P647" s="144">
        <f t="shared" si="747"/>
        <v>0.96017213024784764</v>
      </c>
      <c r="Q647" s="40">
        <f t="shared" si="689"/>
        <v>191868.66</v>
      </c>
      <c r="R647" s="51">
        <v>184226.94</v>
      </c>
      <c r="S647" s="41">
        <f t="shared" si="748"/>
        <v>37685.067387426279</v>
      </c>
      <c r="T647" s="41">
        <f t="shared" si="749"/>
        <v>99861.921786485502</v>
      </c>
      <c r="U647" s="41">
        <f t="shared" si="750"/>
        <v>26248.865959396288</v>
      </c>
      <c r="V647" s="41">
        <f t="shared" si="751"/>
        <v>7458.1648666919345</v>
      </c>
      <c r="W647" s="51">
        <v>12972.92</v>
      </c>
      <c r="X647" s="51"/>
      <c r="Y647" s="41"/>
      <c r="Z647" s="40">
        <f t="shared" si="752"/>
        <v>184226.94</v>
      </c>
      <c r="AA647" s="54">
        <f t="shared" si="753"/>
        <v>37375.703254118183</v>
      </c>
      <c r="AB647" s="54">
        <f t="shared" si="754"/>
        <v>99861.921786485502</v>
      </c>
      <c r="AC647" s="54">
        <f t="shared" si="754"/>
        <v>26248.865959396288</v>
      </c>
      <c r="AD647" s="54">
        <f t="shared" si="755"/>
        <v>7767.5290000000005</v>
      </c>
      <c r="AE647" s="54">
        <f t="shared" si="754"/>
        <v>12972.92</v>
      </c>
      <c r="AF647" s="54">
        <f t="shared" si="754"/>
        <v>0</v>
      </c>
      <c r="AG647" s="54"/>
      <c r="AH647" s="42">
        <f t="shared" si="756"/>
        <v>184226.94</v>
      </c>
      <c r="AI647" s="56">
        <f t="shared" si="757"/>
        <v>7641.7200000000012</v>
      </c>
    </row>
    <row r="648" spans="1:35" x14ac:dyDescent="0.25">
      <c r="A648" s="31">
        <v>17</v>
      </c>
      <c r="B648" s="52">
        <v>6466.1</v>
      </c>
      <c r="C648" s="33">
        <v>2.66</v>
      </c>
      <c r="D648" s="33">
        <v>10.37</v>
      </c>
      <c r="E648" s="33">
        <v>2.82</v>
      </c>
      <c r="F648" s="35">
        <v>0.77</v>
      </c>
      <c r="G648" s="35">
        <v>1.33</v>
      </c>
      <c r="H648" s="35"/>
      <c r="I648" s="51">
        <v>122468.19</v>
      </c>
      <c r="J648" s="41">
        <f>I648-K648-L648-M648-N648</f>
        <v>23601.494000000006</v>
      </c>
      <c r="K648" s="41">
        <f t="shared" si="744"/>
        <v>67053.456999999995</v>
      </c>
      <c r="L648" s="41">
        <f t="shared" si="745"/>
        <v>18234.401999999998</v>
      </c>
      <c r="M648" s="41">
        <f t="shared" si="746"/>
        <v>4978.8970000000008</v>
      </c>
      <c r="N648" s="41">
        <v>8599.94</v>
      </c>
      <c r="O648" s="41"/>
      <c r="P648" s="144">
        <f t="shared" si="747"/>
        <v>0.94098394040117683</v>
      </c>
      <c r="Q648" s="40">
        <f t="shared" si="689"/>
        <v>122468.19</v>
      </c>
      <c r="R648" s="51">
        <v>115240.6</v>
      </c>
      <c r="S648" s="41">
        <f t="shared" si="748"/>
        <v>22128.662251888443</v>
      </c>
      <c r="T648" s="41">
        <f t="shared" si="749"/>
        <v>63096.226185380867</v>
      </c>
      <c r="U648" s="41">
        <f t="shared" si="750"/>
        <v>17158.279444819098</v>
      </c>
      <c r="V648" s="41">
        <f t="shared" si="751"/>
        <v>4685.0621179115988</v>
      </c>
      <c r="W648" s="51">
        <v>8172.37</v>
      </c>
      <c r="X648" s="51"/>
      <c r="Y648" s="41"/>
      <c r="Z648" s="40">
        <f t="shared" si="752"/>
        <v>115240.6</v>
      </c>
      <c r="AA648" s="54">
        <f t="shared" si="753"/>
        <v>21834.827369800048</v>
      </c>
      <c r="AB648" s="54">
        <f t="shared" si="754"/>
        <v>63096.226185380867</v>
      </c>
      <c r="AC648" s="54">
        <f t="shared" si="754"/>
        <v>17158.279444819098</v>
      </c>
      <c r="AD648" s="54">
        <f t="shared" si="755"/>
        <v>4978.8970000000008</v>
      </c>
      <c r="AE648" s="54">
        <f t="shared" si="754"/>
        <v>8172.37</v>
      </c>
      <c r="AF648" s="54">
        <f t="shared" si="754"/>
        <v>0</v>
      </c>
      <c r="AG648" s="54"/>
      <c r="AH648" s="42">
        <f t="shared" si="756"/>
        <v>115240.6</v>
      </c>
      <c r="AI648" s="56">
        <f t="shared" si="757"/>
        <v>7227.5899999999965</v>
      </c>
    </row>
    <row r="649" spans="1:35" x14ac:dyDescent="0.25">
      <c r="A649" s="31" t="s">
        <v>38</v>
      </c>
      <c r="B649" s="52">
        <v>5386.3</v>
      </c>
      <c r="C649" s="33">
        <v>2.35</v>
      </c>
      <c r="D649" s="33">
        <v>11.01</v>
      </c>
      <c r="E649" s="33">
        <v>1.33</v>
      </c>
      <c r="F649" s="35">
        <v>0.77</v>
      </c>
      <c r="G649" s="35">
        <v>1.33</v>
      </c>
      <c r="H649" s="35"/>
      <c r="I649" s="51">
        <v>94907.04</v>
      </c>
      <c r="J649" s="41">
        <f>I649-K649-L649-M649-N649</f>
        <v>17128.786999999989</v>
      </c>
      <c r="K649" s="41">
        <f t="shared" si="744"/>
        <v>59303.163</v>
      </c>
      <c r="L649" s="41">
        <f t="shared" si="745"/>
        <v>7163.7790000000005</v>
      </c>
      <c r="M649" s="41">
        <f t="shared" si="746"/>
        <v>4147.451</v>
      </c>
      <c r="N649" s="41">
        <v>7163.86</v>
      </c>
      <c r="O649" s="41"/>
      <c r="P649" s="144">
        <f t="shared" si="747"/>
        <v>1.08097492030096</v>
      </c>
      <c r="Q649" s="40">
        <f t="shared" si="689"/>
        <v>94907.04</v>
      </c>
      <c r="R649" s="51">
        <v>102592.13</v>
      </c>
      <c r="S649" s="41">
        <f t="shared" si="748"/>
        <v>18666.362154724338</v>
      </c>
      <c r="T649" s="41">
        <f t="shared" si="749"/>
        <v>64105.231897519836</v>
      </c>
      <c r="U649" s="41">
        <f t="shared" si="750"/>
        <v>7743.8654335786914</v>
      </c>
      <c r="V649" s="41">
        <f t="shared" si="751"/>
        <v>4483.2905141771371</v>
      </c>
      <c r="W649" s="51">
        <v>7593.38</v>
      </c>
      <c r="X649" s="51"/>
      <c r="Y649" s="41"/>
      <c r="Z649" s="40">
        <f t="shared" si="752"/>
        <v>102592.13</v>
      </c>
      <c r="AA649" s="54">
        <f t="shared" si="753"/>
        <v>19002.201668901478</v>
      </c>
      <c r="AB649" s="54">
        <f t="shared" si="754"/>
        <v>64105.231897519836</v>
      </c>
      <c r="AC649" s="54">
        <f t="shared" si="754"/>
        <v>7743.8654335786914</v>
      </c>
      <c r="AD649" s="54">
        <f t="shared" si="755"/>
        <v>4147.451</v>
      </c>
      <c r="AE649" s="54">
        <f t="shared" si="754"/>
        <v>7593.38</v>
      </c>
      <c r="AF649" s="54">
        <f t="shared" si="754"/>
        <v>0</v>
      </c>
      <c r="AG649" s="54"/>
      <c r="AH649" s="42">
        <f t="shared" si="756"/>
        <v>102592.13</v>
      </c>
      <c r="AI649" s="56">
        <f t="shared" si="757"/>
        <v>-7685.0900000000111</v>
      </c>
    </row>
    <row r="650" spans="1:35" x14ac:dyDescent="0.25">
      <c r="A650" s="32" t="s">
        <v>37</v>
      </c>
      <c r="B650" s="53">
        <f>SUM(B644:B649)</f>
        <v>54896.9</v>
      </c>
      <c r="C650" s="33"/>
      <c r="D650" s="34"/>
      <c r="E650" s="34"/>
      <c r="F650" s="35"/>
      <c r="G650" s="35"/>
      <c r="H650" s="35"/>
      <c r="I650" s="43">
        <f t="shared" ref="I650:O650" si="758">SUM(I644:I649)</f>
        <v>1118299.9900000002</v>
      </c>
      <c r="J650" s="43">
        <f t="shared" si="758"/>
        <v>203654.58800000002</v>
      </c>
      <c r="K650" s="43">
        <f t="shared" si="758"/>
        <v>557988.25400000007</v>
      </c>
      <c r="L650" s="43">
        <f t="shared" si="758"/>
        <v>166428.405</v>
      </c>
      <c r="M650" s="43">
        <f t="shared" si="758"/>
        <v>42270.612999999998</v>
      </c>
      <c r="N650" s="43">
        <f>SUM(N644:N649)</f>
        <v>73013.430000000008</v>
      </c>
      <c r="O650" s="43">
        <f t="shared" si="758"/>
        <v>74944.7</v>
      </c>
      <c r="P650" s="144">
        <f t="shared" si="747"/>
        <v>1.0564446665156455</v>
      </c>
      <c r="Q650" s="40">
        <f t="shared" si="689"/>
        <v>1118299.9900000002</v>
      </c>
      <c r="R650" s="43">
        <f t="shared" ref="R650:W650" si="759">SUM(R644:R649)</f>
        <v>1181422.06</v>
      </c>
      <c r="S650" s="43">
        <f t="shared" si="759"/>
        <v>213019.20885601887</v>
      </c>
      <c r="T650" s="43">
        <f t="shared" si="759"/>
        <v>582130.61936305498</v>
      </c>
      <c r="U650" s="43">
        <f t="shared" si="759"/>
        <v>175718.45847052216</v>
      </c>
      <c r="V650" s="43">
        <f t="shared" si="759"/>
        <v>44172.633310404097</v>
      </c>
      <c r="W650" s="43">
        <f t="shared" si="759"/>
        <v>76358.569999999992</v>
      </c>
      <c r="X650" s="43">
        <f>SUM(X638:X649)</f>
        <v>90022.57</v>
      </c>
      <c r="Y650" s="41"/>
      <c r="Z650" s="40">
        <f t="shared" ref="Z650:AF650" si="760">SUM(Z644:Z649)</f>
        <v>1181422.06</v>
      </c>
      <c r="AA650" s="55">
        <f t="shared" si="760"/>
        <v>214921.22916642288</v>
      </c>
      <c r="AB650" s="55">
        <f t="shared" si="760"/>
        <v>582130.61936305498</v>
      </c>
      <c r="AC650" s="55">
        <f t="shared" si="760"/>
        <v>175718.45847052216</v>
      </c>
      <c r="AD650" s="55">
        <f t="shared" si="760"/>
        <v>42270.612999999998</v>
      </c>
      <c r="AE650" s="55">
        <f t="shared" si="760"/>
        <v>76358.569999999992</v>
      </c>
      <c r="AF650" s="55">
        <f t="shared" si="760"/>
        <v>90022.57</v>
      </c>
      <c r="AG650" s="54"/>
      <c r="AH650" s="42">
        <f>SUM(AH644:AH649)</f>
        <v>1181422.06</v>
      </c>
      <c r="AI650" s="56">
        <f>SUM(AI644:AI649)</f>
        <v>-63122.070000000007</v>
      </c>
    </row>
    <row r="651" spans="1:35" x14ac:dyDescent="0.25">
      <c r="A651" t="s">
        <v>40</v>
      </c>
      <c r="B651" s="186"/>
      <c r="P651" s="144"/>
      <c r="Q651" s="40">
        <f t="shared" si="689"/>
        <v>0</v>
      </c>
    </row>
    <row r="652" spans="1:35" x14ac:dyDescent="0.25">
      <c r="A652" s="31">
        <v>2</v>
      </c>
      <c r="B652" s="52">
        <v>14819.5</v>
      </c>
      <c r="C652" s="33">
        <v>2.6</v>
      </c>
      <c r="D652" s="33">
        <v>10.15</v>
      </c>
      <c r="E652" s="33">
        <v>2.85</v>
      </c>
      <c r="F652" s="35">
        <v>0.77</v>
      </c>
      <c r="G652" s="35">
        <v>1.33</v>
      </c>
      <c r="H652" s="35"/>
      <c r="I652" s="51">
        <v>277570.33</v>
      </c>
      <c r="J652" s="41">
        <f>I652-K652-L652-M652-N652</f>
        <v>53795.674999999988</v>
      </c>
      <c r="K652" s="41">
        <f>B652*D652</f>
        <v>150417.92500000002</v>
      </c>
      <c r="L652" s="41">
        <f>E652*B652</f>
        <v>42235.575000000004</v>
      </c>
      <c r="M652" s="41">
        <f>F652*B652</f>
        <v>11411.014999999999</v>
      </c>
      <c r="N652" s="41">
        <v>19710.14</v>
      </c>
      <c r="O652" s="41"/>
      <c r="P652" s="144">
        <f>R652/I652</f>
        <v>0.95991776210375213</v>
      </c>
      <c r="Q652" s="40">
        <f t="shared" si="689"/>
        <v>277570.33</v>
      </c>
      <c r="R652" s="51">
        <v>266444.69</v>
      </c>
      <c r="S652" s="41">
        <f>R652-T652-U652-V652-W652-X652</f>
        <v>51787.107436412443</v>
      </c>
      <c r="T652" s="41">
        <f>P652*K652</f>
        <v>144388.83794629003</v>
      </c>
      <c r="U652" s="41">
        <f>L652*P652</f>
        <v>40542.678635165183</v>
      </c>
      <c r="V652" s="41">
        <f>P652*M652</f>
        <v>10953.635982132346</v>
      </c>
      <c r="W652" s="51">
        <v>18772.43</v>
      </c>
      <c r="X652" s="51"/>
      <c r="Y652" s="41"/>
      <c r="Z652" s="40">
        <f>SUM(S652:Y652)</f>
        <v>266444.69</v>
      </c>
      <c r="AA652" s="54">
        <f>Z652-AF652-AE652-AD652-AC652-AB652</f>
        <v>51329.728418544779</v>
      </c>
      <c r="AB652" s="54">
        <f t="shared" ref="AB652:AF655" si="761">T652</f>
        <v>144388.83794629003</v>
      </c>
      <c r="AC652" s="54">
        <f t="shared" si="761"/>
        <v>40542.678635165183</v>
      </c>
      <c r="AD652" s="54">
        <f>M652</f>
        <v>11411.014999999999</v>
      </c>
      <c r="AE652" s="54">
        <f t="shared" si="761"/>
        <v>18772.43</v>
      </c>
      <c r="AF652" s="54">
        <f t="shared" si="761"/>
        <v>0</v>
      </c>
      <c r="AG652" s="54"/>
      <c r="AH652" s="42">
        <f>SUM(AA652:AG652)</f>
        <v>266444.69</v>
      </c>
      <c r="AI652" s="56">
        <f>I652-Z652</f>
        <v>11125.640000000014</v>
      </c>
    </row>
    <row r="653" spans="1:35" x14ac:dyDescent="0.25">
      <c r="A653" s="31">
        <v>6</v>
      </c>
      <c r="B653" s="52">
        <v>7879.3</v>
      </c>
      <c r="C653" s="33">
        <v>2.38</v>
      </c>
      <c r="D653" s="33">
        <v>10.23</v>
      </c>
      <c r="E653" s="33">
        <v>2.8</v>
      </c>
      <c r="F653" s="35">
        <v>0.77</v>
      </c>
      <c r="G653" s="35">
        <v>1.33</v>
      </c>
      <c r="H653" s="35"/>
      <c r="I653" s="51">
        <v>144900.10999999999</v>
      </c>
      <c r="J653" s="41">
        <f>I653-K653-L653-M653-N653</f>
        <v>25686.419999999984</v>
      </c>
      <c r="K653" s="41">
        <f>B653*D653</f>
        <v>80605.239000000001</v>
      </c>
      <c r="L653" s="41">
        <f>E653*B653</f>
        <v>22062.04</v>
      </c>
      <c r="M653" s="41">
        <f>F653*B653</f>
        <v>6067.0610000000006</v>
      </c>
      <c r="N653" s="41">
        <v>10479.35</v>
      </c>
      <c r="O653" s="41"/>
      <c r="P653" s="144">
        <f>R653/I653</f>
        <v>1.0048665939591075</v>
      </c>
      <c r="Q653" s="40">
        <f t="shared" si="689"/>
        <v>144900.10999999999</v>
      </c>
      <c r="R653" s="51">
        <v>145605.28</v>
      </c>
      <c r="S653" s="41">
        <f>R653-T653-U653-V653-W653-X653</f>
        <v>25731.174117808463</v>
      </c>
      <c r="T653" s="41">
        <f>P653*K653</f>
        <v>80997.511969189814</v>
      </c>
      <c r="U653" s="41">
        <f>L653*P653</f>
        <v>22169.406990589589</v>
      </c>
      <c r="V653" s="41">
        <f>P653*M653</f>
        <v>6096.586922412137</v>
      </c>
      <c r="W653" s="51">
        <v>10610.6</v>
      </c>
      <c r="X653" s="51"/>
      <c r="Y653" s="41"/>
      <c r="Z653" s="40">
        <f>SUM(S653:Y653)</f>
        <v>145605.28</v>
      </c>
      <c r="AA653" s="54">
        <f>Z653-AF653-AE653-AD653-AC653-AB653</f>
        <v>25760.700040220589</v>
      </c>
      <c r="AB653" s="54">
        <f t="shared" si="761"/>
        <v>80997.511969189814</v>
      </c>
      <c r="AC653" s="54">
        <f t="shared" si="761"/>
        <v>22169.406990589589</v>
      </c>
      <c r="AD653" s="54">
        <f>M653</f>
        <v>6067.0610000000006</v>
      </c>
      <c r="AE653" s="54">
        <f t="shared" si="761"/>
        <v>10610.6</v>
      </c>
      <c r="AF653" s="54">
        <f t="shared" si="761"/>
        <v>0</v>
      </c>
      <c r="AG653" s="54"/>
      <c r="AH653" s="42">
        <f>SUM(AA653:AG653)</f>
        <v>145605.28</v>
      </c>
      <c r="AI653" s="56">
        <f>I653-Z653</f>
        <v>-705.17000000001281</v>
      </c>
    </row>
    <row r="654" spans="1:35" x14ac:dyDescent="0.25">
      <c r="A654" s="31">
        <v>14</v>
      </c>
      <c r="B654" s="52">
        <v>9268.9</v>
      </c>
      <c r="C654" s="33">
        <v>2.39</v>
      </c>
      <c r="D654" s="33">
        <v>10.58</v>
      </c>
      <c r="E654" s="33">
        <v>2.82</v>
      </c>
      <c r="F654" s="35">
        <v>0.77</v>
      </c>
      <c r="G654" s="35">
        <v>1.33</v>
      </c>
      <c r="H654" s="35"/>
      <c r="I654" s="51">
        <v>173143.34</v>
      </c>
      <c r="J654" s="41">
        <f>I654-K654-L654-M654-N654</f>
        <v>29475.347000000002</v>
      </c>
      <c r="K654" s="41">
        <f>B654*D654</f>
        <v>98064.962</v>
      </c>
      <c r="L654" s="41">
        <f>E654*B654</f>
        <v>26138.297999999999</v>
      </c>
      <c r="M654" s="41">
        <f>F654*B654</f>
        <v>7137.0529999999999</v>
      </c>
      <c r="N654" s="41">
        <v>12327.68</v>
      </c>
      <c r="O654" s="41"/>
      <c r="P654" s="144">
        <f>R654/I654</f>
        <v>1.0430882296714388</v>
      </c>
      <c r="Q654" s="40">
        <f t="shared" si="689"/>
        <v>173143.34</v>
      </c>
      <c r="R654" s="51">
        <v>180603.78</v>
      </c>
      <c r="S654" s="41">
        <f>R654-T654-U654-V654-W654-X654</f>
        <v>32032.005428337347</v>
      </c>
      <c r="T654" s="41">
        <f>P654*K654</f>
        <v>102290.40760537691</v>
      </c>
      <c r="U654" s="41">
        <f>L654*P654</f>
        <v>27264.550987444509</v>
      </c>
      <c r="V654" s="41">
        <f>P654*M654</f>
        <v>7444.5759788412306</v>
      </c>
      <c r="W654" s="51">
        <v>11572.24</v>
      </c>
      <c r="X654" s="51"/>
      <c r="Y654" s="41"/>
      <c r="Z654" s="40">
        <f>SUM(S654:Y654)</f>
        <v>180603.77999999997</v>
      </c>
      <c r="AA654" s="54">
        <f>Z654-AF654-AE654-AD654-AC654-AB654</f>
        <v>32339.528407178557</v>
      </c>
      <c r="AB654" s="54">
        <f t="shared" si="761"/>
        <v>102290.40760537691</v>
      </c>
      <c r="AC654" s="54">
        <f t="shared" si="761"/>
        <v>27264.550987444509</v>
      </c>
      <c r="AD654" s="54">
        <f>M654</f>
        <v>7137.0529999999999</v>
      </c>
      <c r="AE654" s="54">
        <f t="shared" si="761"/>
        <v>11572.24</v>
      </c>
      <c r="AF654" s="54">
        <f t="shared" si="761"/>
        <v>0</v>
      </c>
      <c r="AG654" s="54"/>
      <c r="AH654" s="42">
        <f>SUM(AA654:AG654)</f>
        <v>180603.77999999997</v>
      </c>
      <c r="AI654" s="56">
        <f>I654-Z654</f>
        <v>-7460.4399999999732</v>
      </c>
    </row>
    <row r="655" spans="1:35" x14ac:dyDescent="0.25">
      <c r="A655" s="31">
        <v>24</v>
      </c>
      <c r="B655" s="52">
        <v>3990.9</v>
      </c>
      <c r="C655" s="33">
        <v>2.4300000000000002</v>
      </c>
      <c r="D655" s="33">
        <v>11.63</v>
      </c>
      <c r="E655" s="33">
        <v>2.46</v>
      </c>
      <c r="F655" s="35">
        <v>0.77</v>
      </c>
      <c r="G655" s="35">
        <v>1.33</v>
      </c>
      <c r="H655" s="35"/>
      <c r="I655" s="51">
        <v>78420.429999999993</v>
      </c>
      <c r="J655" s="41">
        <f>I655-K655-L655-M655-N655</f>
        <v>13807.785999999993</v>
      </c>
      <c r="K655" s="41">
        <f>B655*D655</f>
        <v>46414.167000000001</v>
      </c>
      <c r="L655" s="41">
        <f>E655*B655</f>
        <v>9817.6139999999996</v>
      </c>
      <c r="M655" s="41">
        <f>F655*B655</f>
        <v>3072.9929999999999</v>
      </c>
      <c r="N655" s="41">
        <v>5307.87</v>
      </c>
      <c r="O655" s="41"/>
      <c r="P655" s="144">
        <f>R655/I655</f>
        <v>0.9993727399862512</v>
      </c>
      <c r="Q655" s="40">
        <f t="shared" si="689"/>
        <v>78420.429999999993</v>
      </c>
      <c r="R655" s="51">
        <v>78371.240000000005</v>
      </c>
      <c r="S655" s="41">
        <f>R655-T655-U655-V655-W655-X655</f>
        <v>14176.745513354612</v>
      </c>
      <c r="T655" s="41">
        <f>P655*K655</f>
        <v>46385.053248969445</v>
      </c>
      <c r="U655" s="41">
        <f>L655*P655</f>
        <v>9811.455803307379</v>
      </c>
      <c r="V655" s="41">
        <f>P655*M655</f>
        <v>3071.0654343685701</v>
      </c>
      <c r="W655" s="51">
        <v>4926.92</v>
      </c>
      <c r="X655" s="51"/>
      <c r="Y655" s="41"/>
      <c r="Z655" s="40">
        <f>SUM(S655:Y655)</f>
        <v>78371.240000000005</v>
      </c>
      <c r="AA655" s="54">
        <f>Z655-AF655-AE655-AD655-AC655-AB655</f>
        <v>14174.817947723182</v>
      </c>
      <c r="AB655" s="54">
        <f t="shared" si="761"/>
        <v>46385.053248969445</v>
      </c>
      <c r="AC655" s="54">
        <f t="shared" si="761"/>
        <v>9811.455803307379</v>
      </c>
      <c r="AD655" s="54">
        <f>M655</f>
        <v>3072.9929999999999</v>
      </c>
      <c r="AE655" s="54">
        <f t="shared" si="761"/>
        <v>4926.92</v>
      </c>
      <c r="AF655" s="54">
        <f t="shared" si="761"/>
        <v>0</v>
      </c>
      <c r="AG655" s="54"/>
      <c r="AH655" s="42">
        <f>SUM(AA655:AG655)</f>
        <v>78371.240000000005</v>
      </c>
      <c r="AI655" s="56">
        <f>I655-Z655</f>
        <v>49.189999999987776</v>
      </c>
    </row>
    <row r="656" spans="1:35" x14ac:dyDescent="0.25">
      <c r="A656" s="32" t="s">
        <v>37</v>
      </c>
      <c r="B656" s="53">
        <f>SUM(B652:B655)</f>
        <v>35958.6</v>
      </c>
      <c r="C656" s="33"/>
      <c r="D656" s="34"/>
      <c r="E656" s="34"/>
      <c r="F656" s="35"/>
      <c r="G656" s="35"/>
      <c r="H656" s="35"/>
      <c r="I656" s="43">
        <f t="shared" ref="I656:O656" si="762">SUM(I652:I655)</f>
        <v>674034.21</v>
      </c>
      <c r="J656" s="43">
        <f t="shared" si="762"/>
        <v>122765.22799999997</v>
      </c>
      <c r="K656" s="43">
        <f t="shared" si="762"/>
        <v>375502.29300000006</v>
      </c>
      <c r="L656" s="43">
        <f t="shared" si="762"/>
        <v>100253.527</v>
      </c>
      <c r="M656" s="43">
        <f t="shared" si="762"/>
        <v>27688.121999999999</v>
      </c>
      <c r="N656" s="43">
        <f>SUM(N652:N655)</f>
        <v>47825.04</v>
      </c>
      <c r="O656" s="43">
        <f t="shared" si="762"/>
        <v>0</v>
      </c>
      <c r="P656" s="144">
        <f>R656/I656</f>
        <v>0.99553550850186079</v>
      </c>
      <c r="Q656" s="40">
        <f t="shared" si="689"/>
        <v>674034.21</v>
      </c>
      <c r="R656" s="43">
        <f t="shared" ref="R656:X656" si="763">SUM(R652:R655)</f>
        <v>671024.99</v>
      </c>
      <c r="S656" s="43">
        <f t="shared" si="763"/>
        <v>123727.03249591288</v>
      </c>
      <c r="T656" s="43">
        <f t="shared" si="763"/>
        <v>374061.81076982617</v>
      </c>
      <c r="U656" s="43">
        <f t="shared" si="763"/>
        <v>99788.092416506668</v>
      </c>
      <c r="V656" s="43">
        <f t="shared" si="763"/>
        <v>27565.864317754287</v>
      </c>
      <c r="W656" s="43">
        <f t="shared" si="763"/>
        <v>45882.189999999995</v>
      </c>
      <c r="X656" s="43">
        <f t="shared" si="763"/>
        <v>0</v>
      </c>
      <c r="Y656" s="41"/>
      <c r="Z656" s="40">
        <f>SUM(Z652:Z655)</f>
        <v>671024.99</v>
      </c>
      <c r="AA656" s="55">
        <f>SUM(AA652:AA655)</f>
        <v>123604.77481366711</v>
      </c>
      <c r="AB656" s="55">
        <f>SUM(AB652:AB655)</f>
        <v>374061.81076982617</v>
      </c>
      <c r="AC656" s="55">
        <f>SUM(AC652:AC655)</f>
        <v>99788.092416506668</v>
      </c>
      <c r="AD656" s="55">
        <f>SUM(AD652:AD655)</f>
        <v>27688.121999999999</v>
      </c>
      <c r="AE656" s="55">
        <f>SUM(AE654:AE655)</f>
        <v>16499.16</v>
      </c>
      <c r="AF656" s="55">
        <f>SUM(AF652:AF655)</f>
        <v>0</v>
      </c>
      <c r="AG656" s="54"/>
      <c r="AH656" s="42">
        <f>SUM(AH652:AH655)</f>
        <v>671024.99</v>
      </c>
      <c r="AI656" s="56">
        <f>SUM(AI652:AI655)</f>
        <v>3009.2200000000157</v>
      </c>
    </row>
    <row r="657" spans="1:35" x14ac:dyDescent="0.25">
      <c r="A657" t="s">
        <v>41</v>
      </c>
      <c r="I657" t="s">
        <v>59</v>
      </c>
      <c r="P657" s="144"/>
      <c r="Q657" s="40" t="str">
        <f t="shared" si="689"/>
        <v xml:space="preserve"> </v>
      </c>
    </row>
    <row r="658" spans="1:35" x14ac:dyDescent="0.25">
      <c r="A658" s="31">
        <v>15</v>
      </c>
      <c r="B658" s="52">
        <v>3317.9</v>
      </c>
      <c r="C658" s="33">
        <v>2.79</v>
      </c>
      <c r="D658" s="33">
        <v>12.86</v>
      </c>
      <c r="E658" s="33">
        <v>9.56</v>
      </c>
      <c r="F658" s="35">
        <v>0.77</v>
      </c>
      <c r="G658" s="35">
        <v>1.33</v>
      </c>
      <c r="H658" s="35"/>
      <c r="I658" s="51">
        <v>95953.79</v>
      </c>
      <c r="J658" s="41">
        <f>I658-K658-L658-M658-N658</f>
        <v>14598.828999999994</v>
      </c>
      <c r="K658" s="41">
        <f>B658*D658</f>
        <v>42668.193999999996</v>
      </c>
      <c r="L658" s="41">
        <f>E658*B658</f>
        <v>31719.124000000003</v>
      </c>
      <c r="M658" s="41">
        <f>F658*B658</f>
        <v>2554.7829999999999</v>
      </c>
      <c r="N658" s="41">
        <v>4412.8599999999997</v>
      </c>
      <c r="O658" s="41"/>
      <c r="P658" s="144">
        <f t="shared" ref="P658:P670" si="764">R658/I658</f>
        <v>0.8422915863979944</v>
      </c>
      <c r="Q658" s="40">
        <f t="shared" si="689"/>
        <v>95953.79</v>
      </c>
      <c r="R658" s="51">
        <v>80821.070000000007</v>
      </c>
      <c r="S658" s="41">
        <f>R658-T658-U658-V658-W658-X658</f>
        <v>12227.895687915296</v>
      </c>
      <c r="T658" s="41">
        <f>P658*K658</f>
        <v>35939.060812997384</v>
      </c>
      <c r="U658" s="41">
        <f>L658*P658</f>
        <v>26716.7512731147</v>
      </c>
      <c r="V658" s="41">
        <f t="shared" ref="V658:V669" si="765">P658*M658</f>
        <v>2151.8722259726273</v>
      </c>
      <c r="W658" s="51">
        <v>3785.49</v>
      </c>
      <c r="X658" s="51"/>
      <c r="Y658" s="41"/>
      <c r="Z658" s="40">
        <f>SUM(S658:Y658)</f>
        <v>80821.070000000022</v>
      </c>
      <c r="AA658" s="54">
        <f t="shared" ref="AA658:AA669" si="766">Z658-AF658-AE658-AD658-AC658-AB658</f>
        <v>11824.984913887936</v>
      </c>
      <c r="AB658" s="54">
        <f t="shared" ref="AB658:AB669" si="767">T658</f>
        <v>35939.060812997384</v>
      </c>
      <c r="AC658" s="54">
        <f t="shared" ref="AC658:AC669" si="768">U658</f>
        <v>26716.7512731147</v>
      </c>
      <c r="AD658" s="54">
        <f t="shared" ref="AD658:AD669" si="769">M658</f>
        <v>2554.7829999999999</v>
      </c>
      <c r="AE658" s="54">
        <f t="shared" ref="AE658:AE669" si="770">W658</f>
        <v>3785.49</v>
      </c>
      <c r="AF658" s="54">
        <f t="shared" ref="AF658:AF669" si="771">X658</f>
        <v>0</v>
      </c>
      <c r="AG658" s="54"/>
      <c r="AH658" s="42">
        <f t="shared" ref="AH658:AH669" si="772">SUM(AA658:AG658)</f>
        <v>80821.070000000022</v>
      </c>
      <c r="AI658" s="56">
        <f t="shared" ref="AI658:AI669" si="773">I658-Z658</f>
        <v>15132.719999999972</v>
      </c>
    </row>
    <row r="659" spans="1:35" x14ac:dyDescent="0.25">
      <c r="A659" s="31">
        <v>17</v>
      </c>
      <c r="B659" s="52">
        <v>2783.6</v>
      </c>
      <c r="C659" s="33">
        <v>2.08</v>
      </c>
      <c r="D659" s="33">
        <v>14.05</v>
      </c>
      <c r="E659" s="33">
        <v>8</v>
      </c>
      <c r="F659" s="35">
        <v>0.82</v>
      </c>
      <c r="G659" s="35">
        <v>1.33</v>
      </c>
      <c r="H659" s="35"/>
      <c r="I659" s="51">
        <v>76577.09</v>
      </c>
      <c r="J659" s="41">
        <f>I659-K659-L659-M659-N659</f>
        <v>9213.9879999999957</v>
      </c>
      <c r="K659" s="41">
        <f t="shared" ref="K659:K669" si="774">B659*D659</f>
        <v>39109.58</v>
      </c>
      <c r="L659" s="41">
        <f t="shared" ref="L659:L669" si="775">E659*B659</f>
        <v>22268.799999999999</v>
      </c>
      <c r="M659" s="41">
        <f t="shared" ref="M659:M669" si="776">F659*B659</f>
        <v>2282.5519999999997</v>
      </c>
      <c r="N659" s="41">
        <v>3702.17</v>
      </c>
      <c r="O659" s="41"/>
      <c r="P659" s="144">
        <f t="shared" si="764"/>
        <v>0.91842965043461433</v>
      </c>
      <c r="Q659" s="40">
        <f t="shared" si="689"/>
        <v>76577.09</v>
      </c>
      <c r="R659" s="51">
        <v>70330.67</v>
      </c>
      <c r="S659" s="41">
        <f t="shared" ref="S659:S669" si="777">R659-T659-U659-V659-W659-X659</f>
        <v>8404.7124768982467</v>
      </c>
      <c r="T659" s="41">
        <f t="shared" ref="T659:T669" si="778">P659*K659</f>
        <v>35919.397888044587</v>
      </c>
      <c r="U659" s="41">
        <f t="shared" ref="U659:U669" si="779">L659*P659</f>
        <v>20452.326199598338</v>
      </c>
      <c r="V659" s="41">
        <f t="shared" si="765"/>
        <v>2096.3634354588294</v>
      </c>
      <c r="W659" s="51">
        <v>3457.87</v>
      </c>
      <c r="X659" s="51"/>
      <c r="Y659" s="41"/>
      <c r="Z659" s="40">
        <f t="shared" ref="Z659:Z669" si="780">SUM(S659:Y659)</f>
        <v>70330.67</v>
      </c>
      <c r="AA659" s="54">
        <f t="shared" si="766"/>
        <v>8218.5239123570864</v>
      </c>
      <c r="AB659" s="54">
        <f t="shared" si="767"/>
        <v>35919.397888044587</v>
      </c>
      <c r="AC659" s="54">
        <f t="shared" si="768"/>
        <v>20452.326199598338</v>
      </c>
      <c r="AD659" s="54">
        <f t="shared" si="769"/>
        <v>2282.5519999999997</v>
      </c>
      <c r="AE659" s="54">
        <f t="shared" si="770"/>
        <v>3457.87</v>
      </c>
      <c r="AF659" s="54">
        <f t="shared" si="771"/>
        <v>0</v>
      </c>
      <c r="AG659" s="54"/>
      <c r="AH659" s="42">
        <f t="shared" si="772"/>
        <v>70330.67</v>
      </c>
      <c r="AI659" s="56">
        <f t="shared" si="773"/>
        <v>6246.4199999999983</v>
      </c>
    </row>
    <row r="660" spans="1:35" x14ac:dyDescent="0.25">
      <c r="A660" s="31">
        <v>18</v>
      </c>
      <c r="B660" s="52">
        <v>5655.7</v>
      </c>
      <c r="C660" s="33">
        <v>2.65</v>
      </c>
      <c r="D660" s="33">
        <v>10.029999999999999</v>
      </c>
      <c r="E660" s="33">
        <v>3.28</v>
      </c>
      <c r="F660" s="35">
        <v>0.77</v>
      </c>
      <c r="G660" s="35">
        <v>1.33</v>
      </c>
      <c r="H660" s="35">
        <v>5.8</v>
      </c>
      <c r="I660" s="51">
        <v>143315.63</v>
      </c>
      <c r="J660" s="41">
        <f>I660-K660-L660-M660-N660-O660</f>
        <v>23358.144000000008</v>
      </c>
      <c r="K660" s="41">
        <f t="shared" si="774"/>
        <v>56726.670999999995</v>
      </c>
      <c r="L660" s="41">
        <f t="shared" si="775"/>
        <v>18550.696</v>
      </c>
      <c r="M660" s="41">
        <f t="shared" si="776"/>
        <v>4354.8890000000001</v>
      </c>
      <c r="N660" s="41">
        <v>7522.17</v>
      </c>
      <c r="O660" s="41">
        <v>32803.06</v>
      </c>
      <c r="P660" s="144">
        <f t="shared" si="764"/>
        <v>0.88912137496796406</v>
      </c>
      <c r="Q660" s="40">
        <f t="shared" si="689"/>
        <v>143315.63</v>
      </c>
      <c r="R660" s="51">
        <v>127424.99</v>
      </c>
      <c r="S660" s="41">
        <f t="shared" si="777"/>
        <v>20756.139053479106</v>
      </c>
      <c r="T660" s="41">
        <f t="shared" si="778"/>
        <v>50436.895716875326</v>
      </c>
      <c r="U660" s="41">
        <f t="shared" si="779"/>
        <v>16493.82033413271</v>
      </c>
      <c r="V660" s="41">
        <f t="shared" si="765"/>
        <v>3872.0248955128623</v>
      </c>
      <c r="W660" s="51">
        <v>6709.44</v>
      </c>
      <c r="X660" s="187">
        <v>29156.67</v>
      </c>
      <c r="Y660" s="41"/>
      <c r="Z660" s="40">
        <f t="shared" si="780"/>
        <v>127424.98999999999</v>
      </c>
      <c r="AA660" s="54">
        <f t="shared" si="766"/>
        <v>20273.274948991952</v>
      </c>
      <c r="AB660" s="54">
        <f t="shared" si="767"/>
        <v>50436.895716875326</v>
      </c>
      <c r="AC660" s="54">
        <f t="shared" si="768"/>
        <v>16493.82033413271</v>
      </c>
      <c r="AD660" s="54">
        <f t="shared" si="769"/>
        <v>4354.8890000000001</v>
      </c>
      <c r="AE660" s="54">
        <f t="shared" si="770"/>
        <v>6709.44</v>
      </c>
      <c r="AF660" s="54">
        <f t="shared" si="771"/>
        <v>29156.67</v>
      </c>
      <c r="AG660" s="54"/>
      <c r="AH660" s="42">
        <f t="shared" si="772"/>
        <v>127424.98999999998</v>
      </c>
      <c r="AI660" s="56">
        <f t="shared" si="773"/>
        <v>15890.640000000014</v>
      </c>
    </row>
    <row r="661" spans="1:35" x14ac:dyDescent="0.25">
      <c r="A661" s="31">
        <v>19</v>
      </c>
      <c r="B661" s="52">
        <v>3708.2</v>
      </c>
      <c r="C661" s="33">
        <v>2.71</v>
      </c>
      <c r="D661" s="33">
        <v>11.05</v>
      </c>
      <c r="E661" s="33">
        <v>3.81</v>
      </c>
      <c r="F661" s="35">
        <v>0.77</v>
      </c>
      <c r="G661" s="35">
        <v>1.33</v>
      </c>
      <c r="H661" s="35">
        <v>5.8</v>
      </c>
      <c r="I661" s="51">
        <v>99861.5</v>
      </c>
      <c r="J661" s="41">
        <f t="shared" ref="J661:J667" si="781">I661-K661-L661-M661-N661-O661</f>
        <v>15462.964000000004</v>
      </c>
      <c r="K661" s="41">
        <f t="shared" si="774"/>
        <v>40975.61</v>
      </c>
      <c r="L661" s="41">
        <f t="shared" si="775"/>
        <v>14128.242</v>
      </c>
      <c r="M661" s="41">
        <f t="shared" si="776"/>
        <v>2855.3139999999999</v>
      </c>
      <c r="N661" s="41">
        <v>4931.8100000000004</v>
      </c>
      <c r="O661" s="41">
        <v>21507.56</v>
      </c>
      <c r="P661" s="144">
        <f t="shared" si="764"/>
        <v>0.92658181581490373</v>
      </c>
      <c r="Q661" s="40">
        <f t="shared" si="689"/>
        <v>99861.5</v>
      </c>
      <c r="R661" s="51">
        <v>92529.85</v>
      </c>
      <c r="S661" s="41">
        <f t="shared" si="777"/>
        <v>14431.000724602571</v>
      </c>
      <c r="T661" s="41">
        <f t="shared" si="778"/>
        <v>37967.255117923327</v>
      </c>
      <c r="U661" s="41">
        <f t="shared" si="779"/>
        <v>13090.972126632387</v>
      </c>
      <c r="V661" s="41">
        <f t="shared" si="765"/>
        <v>2645.6820308417159</v>
      </c>
      <c r="W661" s="51">
        <v>4520.55</v>
      </c>
      <c r="X661" s="187">
        <v>19874.39</v>
      </c>
      <c r="Y661" s="41"/>
      <c r="Z661" s="40">
        <f t="shared" si="780"/>
        <v>92529.85</v>
      </c>
      <c r="AA661" s="54">
        <f t="shared" si="766"/>
        <v>14221.368755444288</v>
      </c>
      <c r="AB661" s="54">
        <f t="shared" si="767"/>
        <v>37967.255117923327</v>
      </c>
      <c r="AC661" s="54">
        <f t="shared" si="768"/>
        <v>13090.972126632387</v>
      </c>
      <c r="AD661" s="54">
        <f t="shared" si="769"/>
        <v>2855.3139999999999</v>
      </c>
      <c r="AE661" s="54">
        <f t="shared" si="770"/>
        <v>4520.55</v>
      </c>
      <c r="AF661" s="54">
        <f t="shared" si="771"/>
        <v>19874.39</v>
      </c>
      <c r="AG661" s="54"/>
      <c r="AH661" s="42">
        <f t="shared" si="772"/>
        <v>92529.85</v>
      </c>
      <c r="AI661" s="56">
        <f t="shared" si="773"/>
        <v>7331.6499999999942</v>
      </c>
    </row>
    <row r="662" spans="1:35" x14ac:dyDescent="0.25">
      <c r="A662" s="31">
        <v>20</v>
      </c>
      <c r="B662" s="52">
        <v>5659.3</v>
      </c>
      <c r="C662" s="33">
        <v>2.65</v>
      </c>
      <c r="D662" s="33">
        <v>10.3</v>
      </c>
      <c r="E662" s="33">
        <v>3.13</v>
      </c>
      <c r="F662" s="35">
        <v>0.77</v>
      </c>
      <c r="G662" s="35">
        <v>1.33</v>
      </c>
      <c r="H662" s="35">
        <v>5.8</v>
      </c>
      <c r="I662" s="51">
        <v>141304.32000000001</v>
      </c>
      <c r="J662" s="41">
        <f t="shared" si="781"/>
        <v>21118.720000000001</v>
      </c>
      <c r="K662" s="41">
        <f t="shared" si="774"/>
        <v>58290.790000000008</v>
      </c>
      <c r="L662" s="41">
        <f t="shared" si="775"/>
        <v>17713.609</v>
      </c>
      <c r="M662" s="41">
        <f t="shared" si="776"/>
        <v>4357.6610000000001</v>
      </c>
      <c r="N662" s="41">
        <v>7526.82</v>
      </c>
      <c r="O662" s="41">
        <v>32296.720000000001</v>
      </c>
      <c r="P662" s="144">
        <f t="shared" si="764"/>
        <v>0.85139923535246476</v>
      </c>
      <c r="Q662" s="40">
        <f t="shared" si="689"/>
        <v>141304.32000000001</v>
      </c>
      <c r="R662" s="51">
        <v>120306.39</v>
      </c>
      <c r="S662" s="41">
        <f t="shared" si="777"/>
        <v>17968.343564651102</v>
      </c>
      <c r="T662" s="41">
        <f t="shared" si="778"/>
        <v>49628.734034091103</v>
      </c>
      <c r="U662" s="41">
        <f t="shared" si="779"/>
        <v>15081.353157932539</v>
      </c>
      <c r="V662" s="41">
        <f t="shared" si="765"/>
        <v>3710.109243325257</v>
      </c>
      <c r="W662" s="51">
        <v>6327.05</v>
      </c>
      <c r="X662" s="187">
        <v>27590.799999999999</v>
      </c>
      <c r="Y662" s="41"/>
      <c r="Z662" s="40">
        <f t="shared" si="780"/>
        <v>120306.39000000001</v>
      </c>
      <c r="AA662" s="54">
        <f t="shared" si="766"/>
        <v>17320.791807976377</v>
      </c>
      <c r="AB662" s="54">
        <f t="shared" si="767"/>
        <v>49628.734034091103</v>
      </c>
      <c r="AC662" s="54">
        <f t="shared" si="768"/>
        <v>15081.353157932539</v>
      </c>
      <c r="AD662" s="54">
        <f t="shared" si="769"/>
        <v>4357.6610000000001</v>
      </c>
      <c r="AE662" s="54">
        <f t="shared" si="770"/>
        <v>6327.05</v>
      </c>
      <c r="AF662" s="54">
        <f t="shared" si="771"/>
        <v>27590.799999999999</v>
      </c>
      <c r="AG662" s="54"/>
      <c r="AH662" s="42">
        <f t="shared" si="772"/>
        <v>120306.39000000001</v>
      </c>
      <c r="AI662" s="56">
        <f t="shared" si="773"/>
        <v>20997.929999999993</v>
      </c>
    </row>
    <row r="663" spans="1:35" x14ac:dyDescent="0.25">
      <c r="A663" s="31">
        <v>42</v>
      </c>
      <c r="B663" s="52">
        <v>4035.7</v>
      </c>
      <c r="C663" s="33">
        <v>2.68</v>
      </c>
      <c r="D663" s="33">
        <v>10.33</v>
      </c>
      <c r="E663" s="33">
        <v>3.62</v>
      </c>
      <c r="F663" s="35">
        <v>0.77</v>
      </c>
      <c r="G663" s="35">
        <v>1.33</v>
      </c>
      <c r="H663" s="35">
        <v>5.8</v>
      </c>
      <c r="I663" s="51">
        <v>105372.11</v>
      </c>
      <c r="J663" s="41">
        <f t="shared" si="781"/>
        <v>17191.965999999997</v>
      </c>
      <c r="K663" s="41">
        <f t="shared" si="774"/>
        <v>41688.780999999995</v>
      </c>
      <c r="L663" s="41">
        <f t="shared" si="775"/>
        <v>14609.234</v>
      </c>
      <c r="M663" s="41">
        <f t="shared" si="776"/>
        <v>3107.489</v>
      </c>
      <c r="N663" s="41">
        <v>5367.58</v>
      </c>
      <c r="O663" s="41">
        <v>23407.06</v>
      </c>
      <c r="P663" s="144">
        <f t="shared" si="764"/>
        <v>0.84075530043006641</v>
      </c>
      <c r="Q663" s="40">
        <f t="shared" si="689"/>
        <v>105372.11</v>
      </c>
      <c r="R663" s="51">
        <v>88592.16</v>
      </c>
      <c r="S663" s="41">
        <f t="shared" si="777"/>
        <v>14522.697637280493</v>
      </c>
      <c r="T663" s="41">
        <f t="shared" si="778"/>
        <v>35050.063594218242</v>
      </c>
      <c r="U663" s="41">
        <f t="shared" si="779"/>
        <v>12282.790920723141</v>
      </c>
      <c r="V663" s="41">
        <f t="shared" si="765"/>
        <v>2612.6378477781268</v>
      </c>
      <c r="W663" s="51">
        <v>4460.18</v>
      </c>
      <c r="X663" s="187">
        <v>19663.79</v>
      </c>
      <c r="Y663" s="41"/>
      <c r="Z663" s="40">
        <f t="shared" si="780"/>
        <v>88592.16</v>
      </c>
      <c r="AA663" s="54">
        <f t="shared" si="766"/>
        <v>14027.84648505861</v>
      </c>
      <c r="AB663" s="54">
        <f t="shared" si="767"/>
        <v>35050.063594218242</v>
      </c>
      <c r="AC663" s="54">
        <f t="shared" si="768"/>
        <v>12282.790920723141</v>
      </c>
      <c r="AD663" s="54">
        <f t="shared" si="769"/>
        <v>3107.489</v>
      </c>
      <c r="AE663" s="54">
        <f t="shared" si="770"/>
        <v>4460.18</v>
      </c>
      <c r="AF663" s="54">
        <f t="shared" si="771"/>
        <v>19663.79</v>
      </c>
      <c r="AG663" s="54"/>
      <c r="AH663" s="42">
        <f t="shared" si="772"/>
        <v>88592.16</v>
      </c>
      <c r="AI663" s="56">
        <f t="shared" si="773"/>
        <v>16779.949999999997</v>
      </c>
    </row>
    <row r="664" spans="1:35" x14ac:dyDescent="0.25">
      <c r="A664" s="31">
        <v>43</v>
      </c>
      <c r="B664" s="52">
        <v>4116.7</v>
      </c>
      <c r="C664" s="33">
        <v>3.01</v>
      </c>
      <c r="D664" s="33">
        <v>10.78</v>
      </c>
      <c r="E664" s="33">
        <v>3.72</v>
      </c>
      <c r="F664" s="35">
        <v>0.77</v>
      </c>
      <c r="G664" s="35">
        <v>1.33</v>
      </c>
      <c r="H664" s="35">
        <v>5.8</v>
      </c>
      <c r="I664" s="51">
        <v>111933.26</v>
      </c>
      <c r="J664" s="41">
        <f t="shared" si="781"/>
        <v>19719.161000000007</v>
      </c>
      <c r="K664" s="41">
        <f t="shared" si="774"/>
        <v>44378.025999999998</v>
      </c>
      <c r="L664" s="41">
        <f t="shared" si="775"/>
        <v>15314.124</v>
      </c>
      <c r="M664" s="41">
        <f t="shared" si="776"/>
        <v>3169.8589999999999</v>
      </c>
      <c r="N664" s="41">
        <v>5475.23</v>
      </c>
      <c r="O664" s="41">
        <v>23876.86</v>
      </c>
      <c r="P664" s="144">
        <f t="shared" si="764"/>
        <v>1.0456006552476003</v>
      </c>
      <c r="Q664" s="40">
        <f t="shared" si="689"/>
        <v>111933.26</v>
      </c>
      <c r="R664" s="51">
        <v>117037.49</v>
      </c>
      <c r="S664" s="41">
        <f t="shared" si="777"/>
        <v>20695.122199419471</v>
      </c>
      <c r="T664" s="41">
        <f t="shared" si="778"/>
        <v>46401.693064195038</v>
      </c>
      <c r="U664" s="41">
        <f t="shared" si="779"/>
        <v>16012.458088943002</v>
      </c>
      <c r="V664" s="41">
        <f t="shared" si="765"/>
        <v>3314.4066474425026</v>
      </c>
      <c r="W664" s="51">
        <v>5722.35</v>
      </c>
      <c r="X664" s="187">
        <v>24891.46</v>
      </c>
      <c r="Y664" s="41"/>
      <c r="Z664" s="40">
        <f t="shared" si="780"/>
        <v>117037.49000000002</v>
      </c>
      <c r="AA664" s="54">
        <f t="shared" si="766"/>
        <v>20839.66984686198</v>
      </c>
      <c r="AB664" s="54">
        <f t="shared" si="767"/>
        <v>46401.693064195038</v>
      </c>
      <c r="AC664" s="54">
        <f t="shared" si="768"/>
        <v>16012.458088943002</v>
      </c>
      <c r="AD664" s="54">
        <f t="shared" si="769"/>
        <v>3169.8589999999999</v>
      </c>
      <c r="AE664" s="54">
        <f t="shared" si="770"/>
        <v>5722.35</v>
      </c>
      <c r="AF664" s="54">
        <f t="shared" si="771"/>
        <v>24891.46</v>
      </c>
      <c r="AG664" s="54"/>
      <c r="AH664" s="42">
        <f t="shared" si="772"/>
        <v>117037.49000000002</v>
      </c>
      <c r="AI664" s="56">
        <f t="shared" si="773"/>
        <v>-5104.230000000025</v>
      </c>
    </row>
    <row r="665" spans="1:35" x14ac:dyDescent="0.25">
      <c r="A665" s="31">
        <v>44</v>
      </c>
      <c r="B665" s="52">
        <v>4127.7</v>
      </c>
      <c r="C665" s="33">
        <v>2.97</v>
      </c>
      <c r="D665" s="33">
        <v>10.36</v>
      </c>
      <c r="E665" s="33">
        <v>3.66</v>
      </c>
      <c r="F665" s="35">
        <v>0.77</v>
      </c>
      <c r="G665" s="35">
        <v>1.33</v>
      </c>
      <c r="H665" s="35">
        <v>5.8</v>
      </c>
      <c r="I665" s="51">
        <v>109095.49</v>
      </c>
      <c r="J665" s="41">
        <f t="shared" si="781"/>
        <v>18616.247000000014</v>
      </c>
      <c r="K665" s="41">
        <f t="shared" si="774"/>
        <v>42762.971999999994</v>
      </c>
      <c r="L665" s="41">
        <f t="shared" si="775"/>
        <v>15107.382</v>
      </c>
      <c r="M665" s="41">
        <f t="shared" si="776"/>
        <v>3178.3289999999997</v>
      </c>
      <c r="N665" s="41">
        <v>5489.9</v>
      </c>
      <c r="O665" s="41">
        <v>23940.66</v>
      </c>
      <c r="P665" s="144">
        <f t="shared" si="764"/>
        <v>0.93652404879431772</v>
      </c>
      <c r="Q665" s="40">
        <f t="shared" si="689"/>
        <v>109095.49</v>
      </c>
      <c r="R665" s="51">
        <v>102170.55</v>
      </c>
      <c r="S665" s="41">
        <f t="shared" si="777"/>
        <v>17508.590223279174</v>
      </c>
      <c r="T665" s="41">
        <f t="shared" si="778"/>
        <v>40048.551675918039</v>
      </c>
      <c r="U665" s="41">
        <f t="shared" si="779"/>
        <v>14148.426557322397</v>
      </c>
      <c r="V665" s="41">
        <f t="shared" si="765"/>
        <v>2976.5815434803949</v>
      </c>
      <c r="W665" s="51">
        <v>5124.7</v>
      </c>
      <c r="X665" s="187">
        <v>22363.7</v>
      </c>
      <c r="Y665" s="41"/>
      <c r="Z665" s="40">
        <f t="shared" si="780"/>
        <v>102170.55</v>
      </c>
      <c r="AA665" s="54">
        <f t="shared" si="766"/>
        <v>17306.842766759575</v>
      </c>
      <c r="AB665" s="54">
        <f t="shared" si="767"/>
        <v>40048.551675918039</v>
      </c>
      <c r="AC665" s="54">
        <f t="shared" si="768"/>
        <v>14148.426557322397</v>
      </c>
      <c r="AD665" s="54">
        <f t="shared" si="769"/>
        <v>3178.3289999999997</v>
      </c>
      <c r="AE665" s="54">
        <f t="shared" si="770"/>
        <v>5124.7</v>
      </c>
      <c r="AF665" s="54">
        <f t="shared" si="771"/>
        <v>22363.7</v>
      </c>
      <c r="AG665" s="54"/>
      <c r="AH665" s="42">
        <f t="shared" si="772"/>
        <v>102170.55</v>
      </c>
      <c r="AI665" s="56">
        <f t="shared" si="773"/>
        <v>6924.9400000000023</v>
      </c>
    </row>
    <row r="666" spans="1:35" x14ac:dyDescent="0.25">
      <c r="A666" s="31">
        <v>65</v>
      </c>
      <c r="B666" s="52">
        <v>10695.1</v>
      </c>
      <c r="C666" s="33">
        <v>2.4300000000000002</v>
      </c>
      <c r="D666" s="33">
        <v>10.06</v>
      </c>
      <c r="E666" s="33">
        <v>4.29</v>
      </c>
      <c r="F666" s="35">
        <v>0.77</v>
      </c>
      <c r="G666" s="35">
        <v>1.33</v>
      </c>
      <c r="H666" s="35"/>
      <c r="I666" s="51">
        <v>211970.09</v>
      </c>
      <c r="J666" s="41">
        <f t="shared" si="781"/>
        <v>36036.077999999994</v>
      </c>
      <c r="K666" s="41">
        <f t="shared" si="774"/>
        <v>107592.70600000001</v>
      </c>
      <c r="L666" s="41">
        <f t="shared" si="775"/>
        <v>45881.978999999999</v>
      </c>
      <c r="M666" s="41">
        <f t="shared" si="776"/>
        <v>8235.2270000000008</v>
      </c>
      <c r="N666" s="41">
        <v>14224.1</v>
      </c>
      <c r="O666" s="41"/>
      <c r="P666" s="144">
        <f t="shared" si="764"/>
        <v>0.9786904369385323</v>
      </c>
      <c r="Q666" s="40">
        <f t="shared" si="689"/>
        <v>211970.09</v>
      </c>
      <c r="R666" s="51">
        <v>207453.1</v>
      </c>
      <c r="S666" s="41">
        <f t="shared" si="777"/>
        <v>35396.41556742839</v>
      </c>
      <c r="T666" s="41">
        <f t="shared" si="778"/>
        <v>105299.95244653906</v>
      </c>
      <c r="U666" s="41">
        <f t="shared" si="779"/>
        <v>44904.254075114564</v>
      </c>
      <c r="V666" s="41">
        <f t="shared" si="765"/>
        <v>8059.7379109179992</v>
      </c>
      <c r="W666" s="51">
        <v>13792.74</v>
      </c>
      <c r="X666" s="51"/>
      <c r="Y666" s="41"/>
      <c r="Z666" s="40">
        <f t="shared" si="780"/>
        <v>207453.09999999998</v>
      </c>
      <c r="AA666" s="54">
        <f t="shared" si="766"/>
        <v>35220.926478346359</v>
      </c>
      <c r="AB666" s="54">
        <f t="shared" si="767"/>
        <v>105299.95244653906</v>
      </c>
      <c r="AC666" s="54">
        <f t="shared" si="768"/>
        <v>44904.254075114564</v>
      </c>
      <c r="AD666" s="54">
        <f t="shared" si="769"/>
        <v>8235.2270000000008</v>
      </c>
      <c r="AE666" s="54">
        <f t="shared" si="770"/>
        <v>13792.74</v>
      </c>
      <c r="AF666" s="54">
        <f t="shared" si="771"/>
        <v>0</v>
      </c>
      <c r="AG666" s="54"/>
      <c r="AH666" s="42">
        <f t="shared" si="772"/>
        <v>207453.09999999998</v>
      </c>
      <c r="AI666" s="56">
        <f t="shared" si="773"/>
        <v>4516.9900000000198</v>
      </c>
    </row>
    <row r="667" spans="1:35" x14ac:dyDescent="0.25">
      <c r="A667" s="31">
        <v>66</v>
      </c>
      <c r="B667" s="52">
        <v>3540.7</v>
      </c>
      <c r="C667" s="33">
        <v>2.76</v>
      </c>
      <c r="D667" s="33">
        <v>13.73</v>
      </c>
      <c r="E667" s="33">
        <v>12.14</v>
      </c>
      <c r="F667" s="35">
        <v>0.82</v>
      </c>
      <c r="G667" s="35">
        <v>1.33</v>
      </c>
      <c r="H667" s="35"/>
      <c r="I667" s="51">
        <v>114046.42</v>
      </c>
      <c r="J667" s="41">
        <f t="shared" si="781"/>
        <v>14835.857</v>
      </c>
      <c r="K667" s="41">
        <f t="shared" si="774"/>
        <v>48613.811000000002</v>
      </c>
      <c r="L667" s="41">
        <f t="shared" si="775"/>
        <v>42984.097999999998</v>
      </c>
      <c r="M667" s="41">
        <f t="shared" si="776"/>
        <v>2903.3739999999998</v>
      </c>
      <c r="N667" s="41">
        <v>4709.28</v>
      </c>
      <c r="O667" s="41"/>
      <c r="P667" s="144">
        <f t="shared" si="764"/>
        <v>0.86244311746041658</v>
      </c>
      <c r="Q667" s="40">
        <f t="shared" si="689"/>
        <v>114046.42</v>
      </c>
      <c r="R667" s="51">
        <v>98358.55</v>
      </c>
      <c r="S667" s="41">
        <f t="shared" si="777"/>
        <v>12766.578885470941</v>
      </c>
      <c r="T667" s="41">
        <f t="shared" si="778"/>
        <v>41926.64671047149</v>
      </c>
      <c r="U667" s="41">
        <f t="shared" si="779"/>
        <v>37071.339480344053</v>
      </c>
      <c r="V667" s="41">
        <f t="shared" si="765"/>
        <v>2503.9949237135193</v>
      </c>
      <c r="W667" s="51">
        <v>4089.99</v>
      </c>
      <c r="X667" s="51"/>
      <c r="Y667" s="41"/>
      <c r="Z667" s="40">
        <f t="shared" si="780"/>
        <v>98358.55</v>
      </c>
      <c r="AA667" s="54">
        <f t="shared" si="766"/>
        <v>12367.199809184458</v>
      </c>
      <c r="AB667" s="54">
        <f t="shared" si="767"/>
        <v>41926.64671047149</v>
      </c>
      <c r="AC667" s="54">
        <f t="shared" si="768"/>
        <v>37071.339480344053</v>
      </c>
      <c r="AD667" s="54">
        <f t="shared" si="769"/>
        <v>2903.3739999999998</v>
      </c>
      <c r="AE667" s="54">
        <f t="shared" si="770"/>
        <v>4089.99</v>
      </c>
      <c r="AF667" s="54">
        <f t="shared" si="771"/>
        <v>0</v>
      </c>
      <c r="AG667" s="54"/>
      <c r="AH667" s="42">
        <f t="shared" si="772"/>
        <v>98358.55</v>
      </c>
      <c r="AI667" s="56">
        <f t="shared" si="773"/>
        <v>15687.869999999995</v>
      </c>
    </row>
    <row r="668" spans="1:35" x14ac:dyDescent="0.25">
      <c r="A668" s="31" t="s">
        <v>58</v>
      </c>
      <c r="B668" s="52">
        <v>3538.5</v>
      </c>
      <c r="C668" s="33">
        <v>2.75</v>
      </c>
      <c r="D668" s="33">
        <v>13.63</v>
      </c>
      <c r="E668" s="33">
        <v>12.17</v>
      </c>
      <c r="F668" s="35">
        <v>0.82</v>
      </c>
      <c r="G668" s="35">
        <v>1.33</v>
      </c>
      <c r="H668" s="35"/>
      <c r="I668" s="51">
        <v>113515.18</v>
      </c>
      <c r="J668" s="41">
        <f>I668-K668-L668-M668-N668</f>
        <v>14614.01999999999</v>
      </c>
      <c r="K668" s="41">
        <f t="shared" si="774"/>
        <v>48229.755000000005</v>
      </c>
      <c r="L668" s="41">
        <f t="shared" si="775"/>
        <v>43063.544999999998</v>
      </c>
      <c r="M668" s="41">
        <f t="shared" si="776"/>
        <v>2901.5699999999997</v>
      </c>
      <c r="N668" s="41">
        <v>4706.29</v>
      </c>
      <c r="O668" s="41"/>
      <c r="P668" s="144">
        <f t="shared" si="764"/>
        <v>0.98855421803498011</v>
      </c>
      <c r="Q668" s="40">
        <f t="shared" si="689"/>
        <v>113515.18</v>
      </c>
      <c r="R668" s="51">
        <v>112215.91</v>
      </c>
      <c r="S668" s="41">
        <f t="shared" si="777"/>
        <v>14427.033944243391</v>
      </c>
      <c r="T668" s="41">
        <f t="shared" si="778"/>
        <v>47677.72774004368</v>
      </c>
      <c r="U668" s="41">
        <f t="shared" si="779"/>
        <v>42570.649053289177</v>
      </c>
      <c r="V668" s="41">
        <f t="shared" si="765"/>
        <v>2868.3592624237572</v>
      </c>
      <c r="W668" s="51">
        <v>4672.1400000000003</v>
      </c>
      <c r="X668" s="51"/>
      <c r="Y668" s="41"/>
      <c r="Z668" s="40">
        <f t="shared" si="780"/>
        <v>112215.91000000002</v>
      </c>
      <c r="AA668" s="54">
        <f t="shared" si="766"/>
        <v>14393.823206667155</v>
      </c>
      <c r="AB668" s="54">
        <f t="shared" si="767"/>
        <v>47677.72774004368</v>
      </c>
      <c r="AC668" s="54">
        <f t="shared" si="768"/>
        <v>42570.649053289177</v>
      </c>
      <c r="AD668" s="54">
        <f t="shared" si="769"/>
        <v>2901.5699999999997</v>
      </c>
      <c r="AE668" s="54">
        <f t="shared" si="770"/>
        <v>4672.1400000000003</v>
      </c>
      <c r="AF668" s="54">
        <f t="shared" si="771"/>
        <v>0</v>
      </c>
      <c r="AG668" s="54"/>
      <c r="AH668" s="42">
        <f t="shared" si="772"/>
        <v>112215.91000000002</v>
      </c>
      <c r="AI668" s="56">
        <f t="shared" si="773"/>
        <v>1299.269999999975</v>
      </c>
    </row>
    <row r="669" spans="1:35" x14ac:dyDescent="0.25">
      <c r="A669" s="31">
        <v>67</v>
      </c>
      <c r="B669" s="52">
        <v>13915.3</v>
      </c>
      <c r="C669" s="33">
        <v>2.6</v>
      </c>
      <c r="D669" s="33">
        <v>10.75</v>
      </c>
      <c r="E669" s="33">
        <v>2.1</v>
      </c>
      <c r="F669" s="35">
        <v>0.77</v>
      </c>
      <c r="G669" s="35">
        <v>1.33</v>
      </c>
      <c r="H669" s="35"/>
      <c r="I669" s="51">
        <v>260357.02</v>
      </c>
      <c r="J669" s="41">
        <f>I669-K669-L669-M669-N669</f>
        <v>52323.063999999977</v>
      </c>
      <c r="K669" s="41">
        <f t="shared" si="774"/>
        <v>149589.47500000001</v>
      </c>
      <c r="L669" s="41">
        <f t="shared" si="775"/>
        <v>29222.13</v>
      </c>
      <c r="M669" s="41">
        <f t="shared" si="776"/>
        <v>10714.780999999999</v>
      </c>
      <c r="N669" s="41">
        <v>18507.57</v>
      </c>
      <c r="O669" s="41"/>
      <c r="P669" s="144">
        <f t="shared" si="764"/>
        <v>1.0245109196594737</v>
      </c>
      <c r="Q669" s="40">
        <f t="shared" si="689"/>
        <v>260357.02</v>
      </c>
      <c r="R669" s="51">
        <v>266738.61</v>
      </c>
      <c r="S669" s="41">
        <f t="shared" si="777"/>
        <v>53501.337979403572</v>
      </c>
      <c r="T669" s="41">
        <f t="shared" si="778"/>
        <v>153256.05060362787</v>
      </c>
      <c r="U669" s="41">
        <f t="shared" si="779"/>
        <v>29938.391280708696</v>
      </c>
      <c r="V669" s="41">
        <f t="shared" si="765"/>
        <v>10977.410136259854</v>
      </c>
      <c r="W669" s="51">
        <v>19065.419999999998</v>
      </c>
      <c r="X669" s="51"/>
      <c r="Y669" s="41"/>
      <c r="Z669" s="40">
        <f t="shared" si="780"/>
        <v>266738.61</v>
      </c>
      <c r="AA669" s="54">
        <f t="shared" si="766"/>
        <v>53763.967115663458</v>
      </c>
      <c r="AB669" s="54">
        <f t="shared" si="767"/>
        <v>153256.05060362787</v>
      </c>
      <c r="AC669" s="54">
        <f t="shared" si="768"/>
        <v>29938.391280708696</v>
      </c>
      <c r="AD669" s="54">
        <f t="shared" si="769"/>
        <v>10714.780999999999</v>
      </c>
      <c r="AE669" s="54">
        <f t="shared" si="770"/>
        <v>19065.419999999998</v>
      </c>
      <c r="AF669" s="54">
        <f t="shared" si="771"/>
        <v>0</v>
      </c>
      <c r="AG669" s="54"/>
      <c r="AH669" s="42">
        <f t="shared" si="772"/>
        <v>266738.61</v>
      </c>
      <c r="AI669" s="56">
        <f t="shared" si="773"/>
        <v>-6381.5899999999965</v>
      </c>
    </row>
    <row r="670" spans="1:35" x14ac:dyDescent="0.25">
      <c r="A670" s="32" t="s">
        <v>37</v>
      </c>
      <c r="B670" s="53">
        <f>SUM(B658:B669)</f>
        <v>65094.399999999994</v>
      </c>
      <c r="C670" s="33"/>
      <c r="D670" s="34"/>
      <c r="E670" s="34"/>
      <c r="F670" s="35"/>
      <c r="G670" s="35"/>
      <c r="H670" s="35"/>
      <c r="I670" s="43">
        <f t="shared" ref="I670:O670" si="782">SUM(I658:I669)</f>
        <v>1583301.9</v>
      </c>
      <c r="J670" s="43">
        <f t="shared" si="782"/>
        <v>257089.03799999997</v>
      </c>
      <c r="K670" s="43">
        <f t="shared" si="782"/>
        <v>720626.37099999993</v>
      </c>
      <c r="L670" s="43">
        <f t="shared" si="782"/>
        <v>310562.96299999999</v>
      </c>
      <c r="M670" s="43">
        <f t="shared" si="782"/>
        <v>50615.827999999994</v>
      </c>
      <c r="N670" s="43">
        <f>SUM(N658:N669)</f>
        <v>86575.78</v>
      </c>
      <c r="O670" s="43">
        <f t="shared" si="782"/>
        <v>157831.92000000001</v>
      </c>
      <c r="P670" s="144">
        <f t="shared" si="764"/>
        <v>0.93726871672420775</v>
      </c>
      <c r="Q670" s="40">
        <f t="shared" si="689"/>
        <v>1583301.9</v>
      </c>
      <c r="R670" s="43">
        <f t="shared" ref="R670:W670" si="783">SUM(R658:R669)</f>
        <v>1483979.3399999999</v>
      </c>
      <c r="S670" s="43">
        <f t="shared" si="783"/>
        <v>242605.86794407177</v>
      </c>
      <c r="T670" s="43">
        <f t="shared" si="783"/>
        <v>679552.02940494521</v>
      </c>
      <c r="U670" s="43">
        <f t="shared" si="783"/>
        <v>288763.53254785569</v>
      </c>
      <c r="V670" s="43">
        <f t="shared" si="783"/>
        <v>47789.180103127444</v>
      </c>
      <c r="W670" s="43">
        <f t="shared" si="783"/>
        <v>81727.919999999984</v>
      </c>
      <c r="X670" s="43">
        <f>SUM(X660:X669)</f>
        <v>143540.81</v>
      </c>
      <c r="Y670" s="41"/>
      <c r="Z670" s="40">
        <f t="shared" ref="Z670:AF670" si="784">SUM(Z658:Z669)</f>
        <v>1483979.3399999999</v>
      </c>
      <c r="AA670" s="55">
        <f t="shared" si="784"/>
        <v>239779.22004719923</v>
      </c>
      <c r="AB670" s="55">
        <f t="shared" si="784"/>
        <v>679552.02940494521</v>
      </c>
      <c r="AC670" s="55">
        <f t="shared" si="784"/>
        <v>288763.53254785569</v>
      </c>
      <c r="AD670" s="55">
        <f t="shared" si="784"/>
        <v>50615.827999999994</v>
      </c>
      <c r="AE670" s="55">
        <f t="shared" si="784"/>
        <v>81727.919999999984</v>
      </c>
      <c r="AF670" s="55">
        <f t="shared" si="784"/>
        <v>143540.81</v>
      </c>
      <c r="AG670" s="54"/>
      <c r="AH670" s="42">
        <f>SUM(AH658:AH669)</f>
        <v>1483979.3399999999</v>
      </c>
      <c r="AI670" s="56">
        <f>SUM(AI658:AI669)</f>
        <v>99322.559999999939</v>
      </c>
    </row>
    <row r="671" spans="1:35" x14ac:dyDescent="0.25">
      <c r="A671" t="s">
        <v>60</v>
      </c>
      <c r="P671" s="144"/>
      <c r="Q671" s="40">
        <f t="shared" si="689"/>
        <v>0</v>
      </c>
    </row>
    <row r="672" spans="1:35" x14ac:dyDescent="0.25">
      <c r="A672" s="31">
        <v>1</v>
      </c>
      <c r="B672" s="52">
        <v>3396.5</v>
      </c>
      <c r="C672" s="33">
        <v>2.63</v>
      </c>
      <c r="D672" s="33">
        <v>13.53</v>
      </c>
      <c r="E672" s="33">
        <v>9.2899999999999991</v>
      </c>
      <c r="F672" s="35">
        <v>0.82</v>
      </c>
      <c r="G672" s="35">
        <v>1.33</v>
      </c>
      <c r="H672" s="35"/>
      <c r="I672" s="51">
        <v>97907.68</v>
      </c>
      <c r="J672" s="41">
        <f>I672-K672-L672-M672-N672</f>
        <v>13096.099999999999</v>
      </c>
      <c r="K672" s="41">
        <f>B672*D672</f>
        <v>45954.644999999997</v>
      </c>
      <c r="L672" s="41">
        <f>E672*B672</f>
        <v>31553.484999999997</v>
      </c>
      <c r="M672" s="41">
        <f>F672*B672</f>
        <v>2785.1299999999997</v>
      </c>
      <c r="N672" s="41">
        <v>4518.32</v>
      </c>
      <c r="O672" s="41"/>
      <c r="P672" s="144">
        <f t="shared" ref="P672:P677" si="785">R672/I672</f>
        <v>0.8715550199943457</v>
      </c>
      <c r="Q672" s="40">
        <f t="shared" si="689"/>
        <v>97907.68</v>
      </c>
      <c r="R672" s="51">
        <v>85331.93</v>
      </c>
      <c r="S672" s="41">
        <f>R672-T672-U672-V672-W672-X672</f>
        <v>11348.086175288799</v>
      </c>
      <c r="T672" s="41">
        <f>P672*K672</f>
        <v>40052.001541808058</v>
      </c>
      <c r="U672" s="41">
        <f>L672*P672</f>
        <v>27500.598250066283</v>
      </c>
      <c r="V672" s="41">
        <f>P672*M672</f>
        <v>2427.3940328368517</v>
      </c>
      <c r="W672" s="51">
        <v>4003.85</v>
      </c>
      <c r="X672" s="51"/>
      <c r="Y672" s="41"/>
      <c r="Z672" s="40">
        <f>SUM(S672:Y672)</f>
        <v>85331.93</v>
      </c>
      <c r="AA672" s="54">
        <f>Z672-AF672-AE672-AD672-AC672-AB672</f>
        <v>10990.350208125645</v>
      </c>
      <c r="AB672" s="54">
        <f t="shared" ref="AB672:AF674" si="786">T672</f>
        <v>40052.001541808058</v>
      </c>
      <c r="AC672" s="54">
        <f t="shared" si="786"/>
        <v>27500.598250066283</v>
      </c>
      <c r="AD672" s="54">
        <f>M672</f>
        <v>2785.1299999999997</v>
      </c>
      <c r="AE672" s="54">
        <f t="shared" si="786"/>
        <v>4003.85</v>
      </c>
      <c r="AF672" s="54">
        <f t="shared" si="786"/>
        <v>0</v>
      </c>
      <c r="AG672" s="54"/>
      <c r="AH672" s="42">
        <f>SUM(AA672:AG672)</f>
        <v>85331.93</v>
      </c>
      <c r="AI672" s="56">
        <f>I672-Z672</f>
        <v>12575.75</v>
      </c>
    </row>
    <row r="673" spans="1:35" x14ac:dyDescent="0.25">
      <c r="A673" s="31">
        <v>2</v>
      </c>
      <c r="B673" s="52">
        <v>3241.2</v>
      </c>
      <c r="C673" s="33">
        <v>2.68</v>
      </c>
      <c r="D673" s="33">
        <v>13.87</v>
      </c>
      <c r="E673" s="33">
        <v>10.09</v>
      </c>
      <c r="F673" s="35">
        <v>0.82</v>
      </c>
      <c r="G673" s="35">
        <v>1.33</v>
      </c>
      <c r="H673" s="35"/>
      <c r="I673" s="51">
        <v>97852.45</v>
      </c>
      <c r="J673" s="41">
        <f>I673-K673-L673-M673-N673</f>
        <v>13224.594000000003</v>
      </c>
      <c r="K673" s="41">
        <f>B673*D673</f>
        <v>44955.443999999996</v>
      </c>
      <c r="L673" s="41">
        <f>E673*B673</f>
        <v>32703.707999999999</v>
      </c>
      <c r="M673" s="41">
        <f>F673*B673</f>
        <v>2657.7839999999997</v>
      </c>
      <c r="N673" s="41">
        <v>4310.92</v>
      </c>
      <c r="O673" s="41"/>
      <c r="P673" s="144">
        <f t="shared" si="785"/>
        <v>1.7016242311766339</v>
      </c>
      <c r="Q673" s="40">
        <f t="shared" si="689"/>
        <v>97852.45</v>
      </c>
      <c r="R673" s="51">
        <v>166508.1</v>
      </c>
      <c r="S673" s="41">
        <f>R673-T673-U673-V673-W673-X673</f>
        <v>22065.75552853712</v>
      </c>
      <c r="T673" s="41">
        <f>P673*K673</f>
        <v>76497.272833704206</v>
      </c>
      <c r="U673" s="41">
        <f>L673*P673</f>
        <v>55649.421982125124</v>
      </c>
      <c r="V673" s="41">
        <f>P673*M673</f>
        <v>4522.5496556335584</v>
      </c>
      <c r="W673" s="51">
        <v>7773.1</v>
      </c>
      <c r="X673" s="51"/>
      <c r="Y673" s="41"/>
      <c r="Z673" s="40">
        <f>SUM(S673:Y673)</f>
        <v>166508.10000000003</v>
      </c>
      <c r="AA673" s="54">
        <f>Z673-AF673-AE673-AD673-AC673-AB673</f>
        <v>23930.521184170691</v>
      </c>
      <c r="AB673" s="54">
        <f t="shared" si="786"/>
        <v>76497.272833704206</v>
      </c>
      <c r="AC673" s="54">
        <f t="shared" si="786"/>
        <v>55649.421982125124</v>
      </c>
      <c r="AD673" s="54">
        <f>M673</f>
        <v>2657.7839999999997</v>
      </c>
      <c r="AE673" s="54">
        <f t="shared" si="786"/>
        <v>7773.1</v>
      </c>
      <c r="AF673" s="54">
        <f t="shared" si="786"/>
        <v>0</v>
      </c>
      <c r="AG673" s="54"/>
      <c r="AH673" s="42">
        <f>SUM(AA673:AG673)</f>
        <v>166508.1</v>
      </c>
      <c r="AI673" s="56">
        <f>I673-Z673</f>
        <v>-68655.650000000038</v>
      </c>
    </row>
    <row r="674" spans="1:35" x14ac:dyDescent="0.25">
      <c r="A674" s="31">
        <v>3</v>
      </c>
      <c r="B674" s="52">
        <v>3412.2</v>
      </c>
      <c r="C674" s="33">
        <v>2.65</v>
      </c>
      <c r="D674" s="33">
        <v>13.92</v>
      </c>
      <c r="E674" s="33">
        <v>9.33</v>
      </c>
      <c r="F674" s="35">
        <v>0.82</v>
      </c>
      <c r="G674" s="35">
        <v>1.33</v>
      </c>
      <c r="H674" s="35"/>
      <c r="I674" s="51">
        <v>100352.9</v>
      </c>
      <c r="J674" s="41">
        <f>I674-K674-L674-M674-N674</f>
        <v>13683.005999999996</v>
      </c>
      <c r="K674" s="41">
        <f>B674*D674</f>
        <v>47497.824000000001</v>
      </c>
      <c r="L674" s="41">
        <f>E674*B674</f>
        <v>31835.825999999997</v>
      </c>
      <c r="M674" s="41">
        <f>F674*B674</f>
        <v>2798.0039999999999</v>
      </c>
      <c r="N674" s="41">
        <v>4538.24</v>
      </c>
      <c r="O674" s="41"/>
      <c r="P674" s="144">
        <f t="shared" si="785"/>
        <v>0.67254518803143715</v>
      </c>
      <c r="Q674" s="40">
        <f t="shared" si="689"/>
        <v>100352.9</v>
      </c>
      <c r="R674" s="51">
        <v>67491.86</v>
      </c>
      <c r="S674" s="41">
        <f>R674-T674-U674-V674-W674-X674</f>
        <v>9025.0913172370674</v>
      </c>
      <c r="T674" s="41">
        <f>P674*K674</f>
        <v>31944.432973164108</v>
      </c>
      <c r="U674" s="41">
        <f>L674*P674</f>
        <v>21411.031583306114</v>
      </c>
      <c r="V674" s="41">
        <f>P674*M674</f>
        <v>1881.7841262927132</v>
      </c>
      <c r="W674" s="51">
        <v>3229.52</v>
      </c>
      <c r="X674" s="51"/>
      <c r="Y674" s="41"/>
      <c r="Z674" s="40">
        <f>SUM(S674:Y674)</f>
        <v>67491.86</v>
      </c>
      <c r="AA674" s="54">
        <f>Z674-AF674-AE674-AD674-AC674-AB674</f>
        <v>8108.8714435297843</v>
      </c>
      <c r="AB674" s="54">
        <f t="shared" si="786"/>
        <v>31944.432973164108</v>
      </c>
      <c r="AC674" s="54">
        <f t="shared" si="786"/>
        <v>21411.031583306114</v>
      </c>
      <c r="AD674" s="54">
        <f>M674</f>
        <v>2798.0039999999999</v>
      </c>
      <c r="AE674" s="54">
        <f t="shared" si="786"/>
        <v>3229.52</v>
      </c>
      <c r="AF674" s="54">
        <f t="shared" si="786"/>
        <v>0</v>
      </c>
      <c r="AG674" s="54"/>
      <c r="AH674" s="42">
        <f>SUM(AA674:AG674)</f>
        <v>67491.860000000015</v>
      </c>
      <c r="AI674" s="56">
        <f>I674-Z674</f>
        <v>32861.039999999994</v>
      </c>
    </row>
    <row r="675" spans="1:35" x14ac:dyDescent="0.25">
      <c r="A675" s="32" t="s">
        <v>37</v>
      </c>
      <c r="B675" s="53">
        <f>SUM(B671:B674)</f>
        <v>10049.9</v>
      </c>
      <c r="C675" s="33"/>
      <c r="D675" s="34"/>
      <c r="E675" s="34"/>
      <c r="F675" s="35"/>
      <c r="G675" s="35"/>
      <c r="H675" s="35"/>
      <c r="I675" s="43">
        <f t="shared" ref="I675:M675" si="787">SUM(I672:I674)</f>
        <v>296113.03000000003</v>
      </c>
      <c r="J675" s="43">
        <f t="shared" si="787"/>
        <v>40003.699999999997</v>
      </c>
      <c r="K675" s="43">
        <f t="shared" si="787"/>
        <v>138407.913</v>
      </c>
      <c r="L675" s="43">
        <f t="shared" si="787"/>
        <v>96093.019</v>
      </c>
      <c r="M675" s="43">
        <f t="shared" si="787"/>
        <v>8240.9179999999978</v>
      </c>
      <c r="N675" s="43">
        <f>SUM(N672:N674)</f>
        <v>13367.48</v>
      </c>
      <c r="O675" s="43"/>
      <c r="P675" s="144">
        <f t="shared" si="785"/>
        <v>1.0784121522784729</v>
      </c>
      <c r="Q675" s="40">
        <f t="shared" si="689"/>
        <v>296113.03000000003</v>
      </c>
      <c r="R675" s="43">
        <f t="shared" ref="R675:X675" si="788">SUM(R672:R674)</f>
        <v>319331.89</v>
      </c>
      <c r="S675" s="43">
        <f t="shared" si="788"/>
        <v>42438.933021062985</v>
      </c>
      <c r="T675" s="43">
        <f t="shared" si="788"/>
        <v>148493.70734867637</v>
      </c>
      <c r="U675" s="43">
        <f t="shared" si="788"/>
        <v>104561.05181549753</v>
      </c>
      <c r="V675" s="43">
        <f t="shared" si="788"/>
        <v>8831.7278147631223</v>
      </c>
      <c r="W675" s="43">
        <f t="shared" si="788"/>
        <v>15006.470000000001</v>
      </c>
      <c r="X675" s="43">
        <f t="shared" si="788"/>
        <v>0</v>
      </c>
      <c r="Y675" s="41"/>
      <c r="Z675" s="40">
        <f>SUM(Z672:Z674)</f>
        <v>319331.89</v>
      </c>
      <c r="AA675" s="55">
        <f>SUM(AA672:AA674)</f>
        <v>43029.742835826124</v>
      </c>
      <c r="AB675" s="55">
        <f>SUM(AB672:AB674)</f>
        <v>148493.70734867637</v>
      </c>
      <c r="AC675" s="55">
        <f>SUM(AC672:AC674)</f>
        <v>104561.05181549753</v>
      </c>
      <c r="AD675" s="55">
        <f>SUM(AD672:AD674)</f>
        <v>8240.9179999999978</v>
      </c>
      <c r="AE675" s="55">
        <f>SUM(AE673:AE674)</f>
        <v>11002.62</v>
      </c>
      <c r="AF675" s="55">
        <f>SUM(AF672:AF674)</f>
        <v>0</v>
      </c>
      <c r="AG675" s="54"/>
      <c r="AH675" s="42">
        <f>SUM(AH672:AH674)</f>
        <v>319331.89</v>
      </c>
      <c r="AI675" s="56">
        <f>SUM(AI672:AI674)</f>
        <v>-23218.860000000044</v>
      </c>
    </row>
    <row r="676" spans="1:35" x14ac:dyDescent="0.25">
      <c r="A676" s="67" t="s">
        <v>61</v>
      </c>
      <c r="B676" s="68">
        <f>B624+B642+B650+B656+B670+B675</f>
        <v>323295.30000000005</v>
      </c>
      <c r="C676" s="67"/>
      <c r="D676" s="67"/>
      <c r="E676" s="67"/>
      <c r="F676" s="67"/>
      <c r="G676" s="67"/>
      <c r="H676" s="67"/>
      <c r="I676" s="68">
        <f t="shared" ref="I676:M676" si="789">I624+I642+I650+I656+I670+I675</f>
        <v>6760643.8799999999</v>
      </c>
      <c r="J676" s="68">
        <f t="shared" si="789"/>
        <v>1167018.7439999999</v>
      </c>
      <c r="K676" s="68">
        <f t="shared" si="789"/>
        <v>3429097.952</v>
      </c>
      <c r="L676" s="68">
        <f t="shared" si="789"/>
        <v>1180806.1880000001</v>
      </c>
      <c r="M676" s="68">
        <f t="shared" si="789"/>
        <v>250607.10600000003</v>
      </c>
      <c r="N676" s="68">
        <f>N624+N642+N650+N656+N670+N675</f>
        <v>427396.47</v>
      </c>
      <c r="O676" s="68">
        <f>O624+O642+O650+O656+O670+O675</f>
        <v>305717.42000000004</v>
      </c>
      <c r="P676" s="148">
        <f t="shared" si="785"/>
        <v>0.98096981851379494</v>
      </c>
      <c r="Q676" s="83">
        <f t="shared" si="689"/>
        <v>6760643.8799999999</v>
      </c>
      <c r="R676" s="68">
        <f t="shared" ref="R676:AI676" si="790">R624+R642+R650+R656+R670+R675</f>
        <v>6631987.5999999987</v>
      </c>
      <c r="S676" s="68">
        <f t="shared" si="790"/>
        <v>1147480.5815669796</v>
      </c>
      <c r="T676" s="68">
        <f t="shared" si="790"/>
        <v>3363317.5933081387</v>
      </c>
      <c r="U676" s="68">
        <f t="shared" si="790"/>
        <v>1158333.7926446558</v>
      </c>
      <c r="V676" s="68">
        <f t="shared" si="790"/>
        <v>246068.78248022604</v>
      </c>
      <c r="W676" s="68">
        <f t="shared" si="790"/>
        <v>419676.04000000004</v>
      </c>
      <c r="X676" s="68">
        <f t="shared" si="790"/>
        <v>297110.81</v>
      </c>
      <c r="Y676" s="68">
        <f t="shared" si="790"/>
        <v>0</v>
      </c>
      <c r="Z676" s="68">
        <f t="shared" si="790"/>
        <v>6599428.6199999992</v>
      </c>
      <c r="AA676" s="68">
        <f t="shared" si="790"/>
        <v>1138059.8537394055</v>
      </c>
      <c r="AB676" s="68">
        <f t="shared" si="790"/>
        <v>3341739.3531258348</v>
      </c>
      <c r="AC676" s="68">
        <f t="shared" si="790"/>
        <v>1153734.8781347594</v>
      </c>
      <c r="AD676" s="68">
        <f t="shared" si="790"/>
        <v>249107.685</v>
      </c>
      <c r="AE676" s="68">
        <f t="shared" si="790"/>
        <v>386289.16</v>
      </c>
      <c r="AF676" s="68">
        <f t="shared" si="790"/>
        <v>297110.81</v>
      </c>
      <c r="AG676" s="68">
        <f t="shared" si="790"/>
        <v>0</v>
      </c>
      <c r="AH676" s="68">
        <f t="shared" si="790"/>
        <v>6599428.6199999992</v>
      </c>
      <c r="AI676" s="68">
        <f t="shared" si="790"/>
        <v>123165.01999999984</v>
      </c>
    </row>
    <row r="677" spans="1:35" x14ac:dyDescent="0.25">
      <c r="I677" s="78">
        <f>J677+K677+N677+O677</f>
        <v>6760643.8799999999</v>
      </c>
      <c r="J677" s="78">
        <f>J676+M676</f>
        <v>1417625.85</v>
      </c>
      <c r="K677" s="78">
        <f>K676+L676</f>
        <v>4609904.1400000006</v>
      </c>
      <c r="N677" s="78">
        <f>N624+N642+N650+N656+N670+N675</f>
        <v>427396.47</v>
      </c>
      <c r="O677" s="78">
        <f>O676</f>
        <v>305717.42000000004</v>
      </c>
      <c r="P677" s="145">
        <f t="shared" si="785"/>
        <v>0.98096981851379528</v>
      </c>
      <c r="Q677" s="106">
        <f t="shared" si="689"/>
        <v>6760643.8799999999</v>
      </c>
      <c r="R677" s="78">
        <f>S677+T677+W677+X677</f>
        <v>6631987.6000000006</v>
      </c>
      <c r="S677" s="78">
        <f>S676+V676+X676</f>
        <v>1690660.1740472058</v>
      </c>
      <c r="T677" s="78">
        <f>T676+U676</f>
        <v>4521651.3859527949</v>
      </c>
      <c r="W677" s="78">
        <f>W676</f>
        <v>419676.04000000004</v>
      </c>
      <c r="X677" s="78"/>
    </row>
    <row r="678" spans="1:35" x14ac:dyDescent="0.25">
      <c r="N678" s="78"/>
    </row>
    <row r="679" spans="1:35" ht="18.75" x14ac:dyDescent="0.3">
      <c r="A679" s="8"/>
      <c r="B679" s="69" t="s">
        <v>73</v>
      </c>
      <c r="C679" s="69"/>
      <c r="D679" s="9"/>
      <c r="E679" s="10" t="s">
        <v>95</v>
      </c>
      <c r="F679" s="10"/>
      <c r="G679" s="10"/>
      <c r="H679" s="10"/>
      <c r="I679" s="10"/>
      <c r="J679" s="10"/>
      <c r="K679" s="10"/>
      <c r="L679" s="10"/>
      <c r="M679" s="11"/>
      <c r="N679" s="11"/>
      <c r="O679" s="11"/>
      <c r="P679" s="141"/>
      <c r="Q679" s="11"/>
      <c r="R679" s="12"/>
      <c r="S679" s="13"/>
      <c r="T679" s="13"/>
      <c r="U679" s="13"/>
      <c r="V679" s="13"/>
      <c r="W679" s="13"/>
      <c r="X679" s="13"/>
      <c r="Y679" s="13"/>
      <c r="Z679" s="12"/>
      <c r="AA679" s="12"/>
      <c r="AB679" s="12"/>
      <c r="AC679" s="12"/>
      <c r="AD679" s="12"/>
      <c r="AE679" s="12"/>
      <c r="AF679" s="12"/>
      <c r="AG679" s="12"/>
      <c r="AH679" s="11"/>
    </row>
    <row r="680" spans="1:35" ht="18.75" x14ac:dyDescent="0.3">
      <c r="A680" s="15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7"/>
      <c r="M680" s="11" t="s">
        <v>52</v>
      </c>
      <c r="N680" s="11"/>
      <c r="O680" s="11"/>
      <c r="P680" s="141"/>
      <c r="Q680" s="119" t="s">
        <v>73</v>
      </c>
      <c r="R680" s="12"/>
      <c r="S680" s="13"/>
      <c r="T680" s="14" t="s">
        <v>53</v>
      </c>
      <c r="U680" s="13"/>
      <c r="V680" s="13"/>
      <c r="W680" s="13"/>
      <c r="X680" s="13"/>
      <c r="Y680" s="13"/>
      <c r="Z680" s="12"/>
      <c r="AA680" s="12"/>
      <c r="AB680" s="12"/>
      <c r="AC680" s="12"/>
      <c r="AD680" s="12"/>
      <c r="AE680" s="12"/>
      <c r="AF680" s="12"/>
      <c r="AG680" s="12"/>
      <c r="AH680" s="11"/>
    </row>
    <row r="681" spans="1:35" ht="21.75" x14ac:dyDescent="0.25">
      <c r="A681" s="206" t="s">
        <v>1</v>
      </c>
      <c r="B681" s="206" t="s">
        <v>39</v>
      </c>
      <c r="C681" s="215" t="s">
        <v>2</v>
      </c>
      <c r="D681" s="216"/>
      <c r="E681" s="216"/>
      <c r="F681" s="216"/>
      <c r="G681" s="216"/>
      <c r="H681" s="217"/>
      <c r="I681" s="44" t="s">
        <v>51</v>
      </c>
      <c r="J681" s="44" t="s">
        <v>55</v>
      </c>
      <c r="K681" s="218" t="s">
        <v>46</v>
      </c>
      <c r="L681" s="211"/>
      <c r="M681" s="46" t="s">
        <v>47</v>
      </c>
      <c r="N681" s="46" t="s">
        <v>48</v>
      </c>
      <c r="O681" s="47" t="s">
        <v>49</v>
      </c>
      <c r="P681" s="219" t="s">
        <v>54</v>
      </c>
      <c r="Q681" s="212" t="s">
        <v>50</v>
      </c>
      <c r="R681" s="45" t="s">
        <v>51</v>
      </c>
      <c r="S681" s="48" t="s">
        <v>55</v>
      </c>
      <c r="T681" s="210" t="s">
        <v>46</v>
      </c>
      <c r="U681" s="211"/>
      <c r="V681" s="49" t="s">
        <v>47</v>
      </c>
      <c r="W681" s="49" t="s">
        <v>48</v>
      </c>
      <c r="X681" s="50" t="s">
        <v>49</v>
      </c>
      <c r="Y681" s="45"/>
      <c r="Z681" s="212" t="s">
        <v>42</v>
      </c>
      <c r="AA681" s="222" t="s">
        <v>3</v>
      </c>
      <c r="AB681" s="223"/>
      <c r="AC681" s="223"/>
      <c r="AD681" s="223"/>
      <c r="AE681" s="223"/>
      <c r="AF681" s="223"/>
      <c r="AG681" s="224"/>
      <c r="AH681" s="200" t="s">
        <v>44</v>
      </c>
      <c r="AI681" s="203" t="s">
        <v>43</v>
      </c>
    </row>
    <row r="682" spans="1:35" x14ac:dyDescent="0.25">
      <c r="A682" s="214"/>
      <c r="B682" s="214"/>
      <c r="C682" s="206" t="s">
        <v>4</v>
      </c>
      <c r="D682" s="206" t="s">
        <v>5</v>
      </c>
      <c r="E682" s="206" t="s">
        <v>6</v>
      </c>
      <c r="F682" s="206" t="s">
        <v>7</v>
      </c>
      <c r="G682" s="206" t="s">
        <v>8</v>
      </c>
      <c r="H682" s="206" t="s">
        <v>9</v>
      </c>
      <c r="I682" s="208"/>
      <c r="J682" s="208" t="s">
        <v>4</v>
      </c>
      <c r="K682" s="208" t="s">
        <v>5</v>
      </c>
      <c r="L682" s="208" t="s">
        <v>6</v>
      </c>
      <c r="M682" s="208" t="s">
        <v>7</v>
      </c>
      <c r="N682" s="208" t="s">
        <v>8</v>
      </c>
      <c r="O682" s="208" t="s">
        <v>9</v>
      </c>
      <c r="P682" s="220"/>
      <c r="Q682" s="212"/>
      <c r="R682" s="208"/>
      <c r="S682" s="208" t="s">
        <v>4</v>
      </c>
      <c r="T682" s="208" t="s">
        <v>5</v>
      </c>
      <c r="U682" s="208" t="s">
        <v>6</v>
      </c>
      <c r="V682" s="208" t="s">
        <v>7</v>
      </c>
      <c r="W682" s="208" t="s">
        <v>8</v>
      </c>
      <c r="X682" s="208" t="s">
        <v>9</v>
      </c>
      <c r="Y682" s="208"/>
      <c r="Z682" s="212"/>
      <c r="AA682" s="213" t="s">
        <v>4</v>
      </c>
      <c r="AB682" s="213" t="s">
        <v>5</v>
      </c>
      <c r="AC682" s="213" t="s">
        <v>6</v>
      </c>
      <c r="AD682" s="213" t="s">
        <v>7</v>
      </c>
      <c r="AE682" s="213" t="s">
        <v>8</v>
      </c>
      <c r="AF682" s="213" t="s">
        <v>9</v>
      </c>
      <c r="AG682" s="213" t="s">
        <v>10</v>
      </c>
      <c r="AH682" s="201"/>
      <c r="AI682" s="204"/>
    </row>
    <row r="683" spans="1:35" x14ac:dyDescent="0.25">
      <c r="A683" s="207"/>
      <c r="B683" s="207"/>
      <c r="C683" s="207"/>
      <c r="D683" s="207"/>
      <c r="E683" s="207"/>
      <c r="F683" s="207"/>
      <c r="G683" s="207"/>
      <c r="H683" s="207"/>
      <c r="I683" s="209"/>
      <c r="J683" s="209"/>
      <c r="K683" s="209"/>
      <c r="L683" s="209"/>
      <c r="M683" s="209"/>
      <c r="N683" s="209"/>
      <c r="O683" s="209"/>
      <c r="P683" s="221"/>
      <c r="Q683" s="212"/>
      <c r="R683" s="209"/>
      <c r="S683" s="209"/>
      <c r="T683" s="209"/>
      <c r="U683" s="209"/>
      <c r="V683" s="209"/>
      <c r="W683" s="209"/>
      <c r="X683" s="209"/>
      <c r="Y683" s="209"/>
      <c r="Z683" s="212"/>
      <c r="AA683" s="213"/>
      <c r="AB683" s="213"/>
      <c r="AC683" s="213"/>
      <c r="AD683" s="213"/>
      <c r="AE683" s="213"/>
      <c r="AF683" s="213"/>
      <c r="AG683" s="213"/>
      <c r="AH683" s="201"/>
      <c r="AI683" s="204"/>
    </row>
    <row r="684" spans="1:35" x14ac:dyDescent="0.25">
      <c r="A684" s="19" t="s">
        <v>11</v>
      </c>
      <c r="B684" s="19">
        <v>2</v>
      </c>
      <c r="C684" s="20">
        <v>3</v>
      </c>
      <c r="D684" s="21" t="s">
        <v>12</v>
      </c>
      <c r="E684" s="21" t="s">
        <v>13</v>
      </c>
      <c r="F684" s="21" t="s">
        <v>14</v>
      </c>
      <c r="G684" s="21" t="s">
        <v>15</v>
      </c>
      <c r="H684" s="21" t="s">
        <v>16</v>
      </c>
      <c r="I684" s="22" t="s">
        <v>17</v>
      </c>
      <c r="J684" s="22" t="s">
        <v>18</v>
      </c>
      <c r="K684" s="22" t="s">
        <v>19</v>
      </c>
      <c r="L684" s="22" t="s">
        <v>20</v>
      </c>
      <c r="M684" s="22" t="s">
        <v>21</v>
      </c>
      <c r="N684" s="22" t="s">
        <v>22</v>
      </c>
      <c r="O684" s="22" t="s">
        <v>23</v>
      </c>
      <c r="P684" s="142" t="s">
        <v>24</v>
      </c>
      <c r="Q684" s="23" t="s">
        <v>25</v>
      </c>
      <c r="R684" s="22" t="s">
        <v>26</v>
      </c>
      <c r="S684" s="22" t="s">
        <v>27</v>
      </c>
      <c r="T684" s="22" t="s">
        <v>28</v>
      </c>
      <c r="U684" s="22" t="s">
        <v>29</v>
      </c>
      <c r="V684" s="22" t="s">
        <v>30</v>
      </c>
      <c r="W684" s="22" t="s">
        <v>31</v>
      </c>
      <c r="X684" s="22" t="s">
        <v>32</v>
      </c>
      <c r="Y684" s="22" t="s">
        <v>33</v>
      </c>
      <c r="Z684" s="23" t="s">
        <v>34</v>
      </c>
      <c r="AA684" s="66">
        <v>36</v>
      </c>
      <c r="AB684" s="66">
        <v>37</v>
      </c>
      <c r="AC684" s="66">
        <v>38</v>
      </c>
      <c r="AD684" s="66">
        <v>39</v>
      </c>
      <c r="AE684" s="66">
        <v>40</v>
      </c>
      <c r="AF684" s="66">
        <v>41</v>
      </c>
      <c r="AG684" s="66">
        <v>42</v>
      </c>
      <c r="AH684" s="202"/>
      <c r="AI684" s="205"/>
    </row>
    <row r="685" spans="1:35" x14ac:dyDescent="0.25">
      <c r="A685" s="6" t="s">
        <v>35</v>
      </c>
      <c r="B685" s="37"/>
      <c r="C685" s="7"/>
      <c r="D685" s="24"/>
      <c r="E685" s="24"/>
      <c r="F685" s="24"/>
      <c r="G685" s="25"/>
      <c r="H685" s="25"/>
      <c r="I685" s="26"/>
      <c r="J685" s="26"/>
      <c r="K685" s="26"/>
      <c r="L685" s="26"/>
      <c r="M685" s="26"/>
      <c r="N685" s="26"/>
      <c r="O685" s="27"/>
      <c r="P685" s="143"/>
      <c r="Q685" s="28"/>
      <c r="R685" s="26"/>
      <c r="S685" s="26"/>
      <c r="T685" s="26"/>
      <c r="U685" s="26"/>
      <c r="V685" s="26"/>
      <c r="W685" s="26"/>
      <c r="X685" s="27"/>
      <c r="Y685" s="27"/>
      <c r="Z685" s="28"/>
      <c r="AA685" s="29"/>
      <c r="AB685" s="29"/>
      <c r="AC685" s="29"/>
      <c r="AD685" s="29"/>
      <c r="AE685" s="29"/>
      <c r="AF685" s="29"/>
      <c r="AG685" s="29"/>
      <c r="AH685" s="30"/>
      <c r="AI685" s="36"/>
    </row>
    <row r="686" spans="1:35" x14ac:dyDescent="0.25">
      <c r="A686" s="31">
        <v>1</v>
      </c>
      <c r="B686" s="52">
        <v>9597.4</v>
      </c>
      <c r="C686" s="33">
        <v>2.42</v>
      </c>
      <c r="D686" s="33">
        <v>10.93</v>
      </c>
      <c r="E686" s="33">
        <v>3.23</v>
      </c>
      <c r="F686" s="35">
        <v>0.77</v>
      </c>
      <c r="G686" s="35">
        <v>1.33</v>
      </c>
      <c r="H686" s="35"/>
      <c r="I686" s="51">
        <v>186573.47</v>
      </c>
      <c r="J686" s="41">
        <f t="shared" ref="J686:J691" si="791">I686-K686-L686-M686-N686</f>
        <v>30519.768000000007</v>
      </c>
      <c r="K686" s="41">
        <f>B686*D686</f>
        <v>104899.58199999999</v>
      </c>
      <c r="L686" s="41">
        <f>E686*B686</f>
        <v>30999.601999999999</v>
      </c>
      <c r="M686" s="41">
        <f>F686*B686</f>
        <v>7389.9979999999996</v>
      </c>
      <c r="N686" s="41">
        <v>12764.52</v>
      </c>
      <c r="O686" s="41"/>
      <c r="P686" s="144">
        <f t="shared" ref="P686:P698" si="792">R686/I686</f>
        <v>1.0638157718779631</v>
      </c>
      <c r="Q686" s="40">
        <f t="shared" ref="Q686:Q751" si="793">I686</f>
        <v>186573.47</v>
      </c>
      <c r="R686" s="51">
        <v>198479.8</v>
      </c>
      <c r="S686" s="41">
        <f>R686-T686-U686-V686-W686-X686</f>
        <v>32442.498248908065</v>
      </c>
      <c r="T686" s="41">
        <f>P686*K686</f>
        <v>111593.82979500567</v>
      </c>
      <c r="U686" s="41">
        <f>L686*P686</f>
        <v>32977.865529539646</v>
      </c>
      <c r="V686" s="41">
        <f t="shared" ref="V686:V697" si="794">P686*M686</f>
        <v>7861.5964265466027</v>
      </c>
      <c r="W686" s="51">
        <v>13604.01</v>
      </c>
      <c r="X686" s="51"/>
      <c r="Y686" s="41"/>
      <c r="Z686" s="40">
        <f>SUM(S686:Y686)</f>
        <v>198479.8</v>
      </c>
      <c r="AA686" s="54">
        <f t="shared" ref="AA686:AA697" si="795">Z686-AF686-AE686-AD686-AC686-AB686</f>
        <v>32914.096675454668</v>
      </c>
      <c r="AB686" s="54">
        <f t="shared" ref="AB686:AB697" si="796">T686</f>
        <v>111593.82979500567</v>
      </c>
      <c r="AC686" s="54">
        <f t="shared" ref="AC686:AC697" si="797">U686</f>
        <v>32977.865529539646</v>
      </c>
      <c r="AD686" s="54">
        <f t="shared" ref="AD686:AD697" si="798">M686</f>
        <v>7389.9979999999996</v>
      </c>
      <c r="AE686" s="54">
        <f t="shared" ref="AE686:AE697" si="799">W686</f>
        <v>13604.01</v>
      </c>
      <c r="AF686" s="54">
        <f t="shared" ref="AF686:AF697" si="800">X686</f>
        <v>0</v>
      </c>
      <c r="AG686" s="54"/>
      <c r="AH686" s="42">
        <f t="shared" ref="AH686:AH697" si="801">SUM(AA686:AG686)</f>
        <v>198479.8</v>
      </c>
      <c r="AI686" s="56">
        <f t="shared" ref="AI686:AI697" si="802">I686-Z686</f>
        <v>-11906.329999999987</v>
      </c>
    </row>
    <row r="687" spans="1:35" x14ac:dyDescent="0.25">
      <c r="A687" s="31">
        <v>2</v>
      </c>
      <c r="B687" s="52">
        <v>7614.5</v>
      </c>
      <c r="C687" s="33">
        <v>2.38</v>
      </c>
      <c r="D687" s="33">
        <v>9.4600000000000009</v>
      </c>
      <c r="E687" s="33">
        <v>3.55</v>
      </c>
      <c r="F687" s="35">
        <v>0.77</v>
      </c>
      <c r="G687" s="35">
        <v>1.33</v>
      </c>
      <c r="H687" s="35"/>
      <c r="I687" s="51">
        <v>141554.28</v>
      </c>
      <c r="J687" s="41">
        <f t="shared" si="791"/>
        <v>26499.129999999986</v>
      </c>
      <c r="K687" s="41">
        <f t="shared" ref="K687:K697" si="803">B687*D687</f>
        <v>72033.170000000013</v>
      </c>
      <c r="L687" s="41">
        <f t="shared" ref="L687:L697" si="804">E687*B687</f>
        <v>27031.474999999999</v>
      </c>
      <c r="M687" s="41">
        <f t="shared" ref="M687:M697" si="805">F687*B687</f>
        <v>5863.165</v>
      </c>
      <c r="N687" s="41">
        <v>10127.34</v>
      </c>
      <c r="O687" s="41"/>
      <c r="P687" s="144">
        <f t="shared" si="792"/>
        <v>0.93681074143431065</v>
      </c>
      <c r="Q687" s="40">
        <f t="shared" si="793"/>
        <v>141554.28</v>
      </c>
      <c r="R687" s="51">
        <v>132609.57</v>
      </c>
      <c r="S687" s="41">
        <f t="shared" ref="S687:S697" si="806">R687-T687-U687-V687-W687-X687</f>
        <v>24808.440516821523</v>
      </c>
      <c r="T687" s="41">
        <f t="shared" ref="T687:T697" si="807">P687*K687</f>
        <v>67481.447395563751</v>
      </c>
      <c r="U687" s="41">
        <f t="shared" ref="U687:U697" si="808">L687*P687</f>
        <v>25323.376136813033</v>
      </c>
      <c r="V687" s="41">
        <f t="shared" si="794"/>
        <v>5492.6759508017003</v>
      </c>
      <c r="W687" s="51">
        <v>9503.6299999999992</v>
      </c>
      <c r="X687" s="51"/>
      <c r="Y687" s="41"/>
      <c r="Z687" s="40">
        <f t="shared" ref="Z687:Z697" si="809">SUM(S687:Y687)</f>
        <v>132609.57</v>
      </c>
      <c r="AA687" s="54">
        <f t="shared" si="795"/>
        <v>24437.951467623221</v>
      </c>
      <c r="AB687" s="54">
        <f t="shared" si="796"/>
        <v>67481.447395563751</v>
      </c>
      <c r="AC687" s="54">
        <f t="shared" si="797"/>
        <v>25323.376136813033</v>
      </c>
      <c r="AD687" s="54">
        <f t="shared" si="798"/>
        <v>5863.165</v>
      </c>
      <c r="AE687" s="54">
        <f t="shared" si="799"/>
        <v>9503.6299999999992</v>
      </c>
      <c r="AF687" s="54">
        <f t="shared" si="800"/>
        <v>0</v>
      </c>
      <c r="AG687" s="54"/>
      <c r="AH687" s="42">
        <f t="shared" si="801"/>
        <v>132609.57</v>
      </c>
      <c r="AI687" s="56">
        <f t="shared" si="802"/>
        <v>8944.7099999999919</v>
      </c>
    </row>
    <row r="688" spans="1:35" x14ac:dyDescent="0.25">
      <c r="A688" s="31">
        <v>5</v>
      </c>
      <c r="B688" s="52">
        <v>7605</v>
      </c>
      <c r="C688" s="33">
        <v>2.39</v>
      </c>
      <c r="D688" s="33">
        <v>10.16</v>
      </c>
      <c r="E688" s="33">
        <v>3</v>
      </c>
      <c r="F688" s="35">
        <v>0.77</v>
      </c>
      <c r="G688" s="35">
        <v>1.33</v>
      </c>
      <c r="H688" s="35"/>
      <c r="I688" s="51">
        <v>141985.39000000001</v>
      </c>
      <c r="J688" s="41">
        <f t="shared" si="791"/>
        <v>25932.950000000012</v>
      </c>
      <c r="K688" s="41">
        <f t="shared" si="803"/>
        <v>77266.8</v>
      </c>
      <c r="L688" s="41">
        <f t="shared" si="804"/>
        <v>22815</v>
      </c>
      <c r="M688" s="41">
        <f t="shared" si="805"/>
        <v>5855.85</v>
      </c>
      <c r="N688" s="41">
        <v>10114.790000000001</v>
      </c>
      <c r="O688" s="41"/>
      <c r="P688" s="144">
        <f t="shared" si="792"/>
        <v>0.95322553961361789</v>
      </c>
      <c r="Q688" s="40">
        <f t="shared" si="793"/>
        <v>141985.39000000001</v>
      </c>
      <c r="R688" s="51">
        <v>135344.1</v>
      </c>
      <c r="S688" s="41">
        <f t="shared" si="806"/>
        <v>24716.076413351413</v>
      </c>
      <c r="T688" s="41">
        <f t="shared" si="807"/>
        <v>73652.687124217497</v>
      </c>
      <c r="U688" s="41">
        <f t="shared" si="808"/>
        <v>21747.840686284693</v>
      </c>
      <c r="V688" s="41">
        <f t="shared" si="794"/>
        <v>5581.9457761464046</v>
      </c>
      <c r="W688" s="51">
        <v>9645.5499999999993</v>
      </c>
      <c r="X688" s="51"/>
      <c r="Y688" s="41"/>
      <c r="Z688" s="40">
        <f t="shared" si="809"/>
        <v>135344.1</v>
      </c>
      <c r="AA688" s="54">
        <f t="shared" si="795"/>
        <v>24442.172189497811</v>
      </c>
      <c r="AB688" s="54">
        <f t="shared" si="796"/>
        <v>73652.687124217497</v>
      </c>
      <c r="AC688" s="54">
        <f t="shared" si="797"/>
        <v>21747.840686284693</v>
      </c>
      <c r="AD688" s="54">
        <f t="shared" si="798"/>
        <v>5855.85</v>
      </c>
      <c r="AE688" s="54">
        <f t="shared" si="799"/>
        <v>9645.5499999999993</v>
      </c>
      <c r="AF688" s="54">
        <f t="shared" si="800"/>
        <v>0</v>
      </c>
      <c r="AG688" s="54"/>
      <c r="AH688" s="42">
        <f t="shared" si="801"/>
        <v>135344.1</v>
      </c>
      <c r="AI688" s="56">
        <f t="shared" si="802"/>
        <v>6641.2900000000081</v>
      </c>
    </row>
    <row r="689" spans="1:35" x14ac:dyDescent="0.25">
      <c r="A689" s="31">
        <v>7</v>
      </c>
      <c r="B689" s="52">
        <v>9017.7999999999993</v>
      </c>
      <c r="C689" s="33">
        <v>2.4</v>
      </c>
      <c r="D689" s="33">
        <v>10.54</v>
      </c>
      <c r="E689" s="33">
        <v>2.87</v>
      </c>
      <c r="F689" s="35">
        <v>0.77</v>
      </c>
      <c r="G689" s="35">
        <v>1.33</v>
      </c>
      <c r="H689" s="35"/>
      <c r="I689" s="51">
        <v>170977.69</v>
      </c>
      <c r="J689" s="41">
        <f t="shared" si="791"/>
        <v>31111.536000000029</v>
      </c>
      <c r="K689" s="41">
        <f t="shared" si="803"/>
        <v>95047.611999999979</v>
      </c>
      <c r="L689" s="41">
        <f t="shared" si="804"/>
        <v>25881.085999999999</v>
      </c>
      <c r="M689" s="41">
        <f t="shared" si="805"/>
        <v>6943.7059999999992</v>
      </c>
      <c r="N689" s="41">
        <v>11993.75</v>
      </c>
      <c r="O689" s="41"/>
      <c r="P689" s="144">
        <f t="shared" si="792"/>
        <v>0.89656176779555274</v>
      </c>
      <c r="Q689" s="40">
        <f t="shared" si="793"/>
        <v>170977.69</v>
      </c>
      <c r="R689" s="51">
        <v>153292.06</v>
      </c>
      <c r="S689" s="41">
        <f t="shared" si="806"/>
        <v>28292.831417492904</v>
      </c>
      <c r="T689" s="41">
        <f t="shared" si="807"/>
        <v>85216.055039465777</v>
      </c>
      <c r="U689" s="41">
        <f t="shared" si="808"/>
        <v>23203.992216628729</v>
      </c>
      <c r="V689" s="41">
        <f t="shared" si="794"/>
        <v>6225.4613264125855</v>
      </c>
      <c r="W689" s="51">
        <v>10353.719999999999</v>
      </c>
      <c r="X689" s="51"/>
      <c r="Y689" s="41"/>
      <c r="Z689" s="40">
        <f t="shared" si="809"/>
        <v>153292.06</v>
      </c>
      <c r="AA689" s="54">
        <f t="shared" si="795"/>
        <v>27574.586743905485</v>
      </c>
      <c r="AB689" s="54">
        <f t="shared" si="796"/>
        <v>85216.055039465777</v>
      </c>
      <c r="AC689" s="54">
        <f t="shared" si="797"/>
        <v>23203.992216628729</v>
      </c>
      <c r="AD689" s="54">
        <f t="shared" si="798"/>
        <v>6943.7059999999992</v>
      </c>
      <c r="AE689" s="54">
        <f t="shared" si="799"/>
        <v>10353.719999999999</v>
      </c>
      <c r="AF689" s="54">
        <f t="shared" si="800"/>
        <v>0</v>
      </c>
      <c r="AG689" s="54"/>
      <c r="AH689" s="42">
        <f t="shared" si="801"/>
        <v>153292.06</v>
      </c>
      <c r="AI689" s="56">
        <f t="shared" si="802"/>
        <v>17685.630000000005</v>
      </c>
    </row>
    <row r="690" spans="1:35" x14ac:dyDescent="0.25">
      <c r="A690" s="31" t="s">
        <v>36</v>
      </c>
      <c r="B690" s="52">
        <v>2970.7</v>
      </c>
      <c r="C690" s="33">
        <v>2.38</v>
      </c>
      <c r="D690" s="33">
        <v>10.24</v>
      </c>
      <c r="E690" s="33">
        <v>2.92</v>
      </c>
      <c r="F690" s="35">
        <v>0.77</v>
      </c>
      <c r="G690" s="35">
        <v>1.33</v>
      </c>
      <c r="H690" s="35"/>
      <c r="I690" s="51">
        <v>54631.32</v>
      </c>
      <c r="J690" s="41">
        <f t="shared" si="791"/>
        <v>9298.4090000000033</v>
      </c>
      <c r="K690" s="41">
        <f t="shared" si="803"/>
        <v>30419.967999999997</v>
      </c>
      <c r="L690" s="41">
        <f t="shared" si="804"/>
        <v>8674.4439999999995</v>
      </c>
      <c r="M690" s="41">
        <f t="shared" si="805"/>
        <v>2287.4389999999999</v>
      </c>
      <c r="N690" s="41">
        <v>3951.06</v>
      </c>
      <c r="O690" s="41"/>
      <c r="P690" s="144">
        <f t="shared" si="792"/>
        <v>0.84517434321557672</v>
      </c>
      <c r="Q690" s="40">
        <f t="shared" si="793"/>
        <v>54631.32</v>
      </c>
      <c r="R690" s="51">
        <v>46172.99</v>
      </c>
      <c r="S690" s="41">
        <f t="shared" si="806"/>
        <v>7852.7612600301454</v>
      </c>
      <c r="T690" s="41">
        <f t="shared" si="807"/>
        <v>25710.176475038857</v>
      </c>
      <c r="U690" s="41">
        <f t="shared" si="808"/>
        <v>7331.4175104603</v>
      </c>
      <c r="V690" s="41">
        <f t="shared" si="794"/>
        <v>1933.2847544706954</v>
      </c>
      <c r="W690" s="51">
        <v>3345.35</v>
      </c>
      <c r="X690" s="51"/>
      <c r="Y690" s="41"/>
      <c r="Z690" s="40">
        <f t="shared" si="809"/>
        <v>46172.99</v>
      </c>
      <c r="AA690" s="54">
        <f t="shared" si="795"/>
        <v>7498.6070145008453</v>
      </c>
      <c r="AB690" s="54">
        <f t="shared" si="796"/>
        <v>25710.176475038857</v>
      </c>
      <c r="AC690" s="54">
        <f t="shared" si="797"/>
        <v>7331.4175104603</v>
      </c>
      <c r="AD690" s="54">
        <f t="shared" si="798"/>
        <v>2287.4389999999999</v>
      </c>
      <c r="AE690" s="54">
        <f t="shared" si="799"/>
        <v>3345.35</v>
      </c>
      <c r="AF690" s="54">
        <f t="shared" si="800"/>
        <v>0</v>
      </c>
      <c r="AG690" s="54"/>
      <c r="AH690" s="42">
        <f t="shared" si="801"/>
        <v>46172.99</v>
      </c>
      <c r="AI690" s="56">
        <f t="shared" si="802"/>
        <v>8458.3300000000017</v>
      </c>
    </row>
    <row r="691" spans="1:35" x14ac:dyDescent="0.25">
      <c r="A691" s="31">
        <v>8</v>
      </c>
      <c r="B691" s="52">
        <v>11006.5</v>
      </c>
      <c r="C691" s="33">
        <v>2.39</v>
      </c>
      <c r="D691" s="33">
        <v>10.4</v>
      </c>
      <c r="E691" s="33">
        <v>2.57</v>
      </c>
      <c r="F691" s="35">
        <v>0.77</v>
      </c>
      <c r="G691" s="35">
        <v>1.33</v>
      </c>
      <c r="H691" s="35"/>
      <c r="I691" s="51">
        <v>204500.88</v>
      </c>
      <c r="J691" s="41">
        <f t="shared" si="791"/>
        <v>38632.87999999999</v>
      </c>
      <c r="K691" s="41">
        <f t="shared" si="803"/>
        <v>114467.6</v>
      </c>
      <c r="L691" s="41">
        <f t="shared" si="804"/>
        <v>28286.704999999998</v>
      </c>
      <c r="M691" s="41">
        <f t="shared" si="805"/>
        <v>8475.005000000001</v>
      </c>
      <c r="N691" s="41">
        <v>14638.69</v>
      </c>
      <c r="O691" s="41"/>
      <c r="P691" s="144">
        <f t="shared" si="792"/>
        <v>0.90466119265599254</v>
      </c>
      <c r="Q691" s="40">
        <f t="shared" si="793"/>
        <v>204500.88</v>
      </c>
      <c r="R691" s="51">
        <v>185004.01</v>
      </c>
      <c r="S691" s="41">
        <f t="shared" si="806"/>
        <v>34866.402050857192</v>
      </c>
      <c r="T691" s="41">
        <f t="shared" si="807"/>
        <v>103554.39553646909</v>
      </c>
      <c r="U691" s="41">
        <f t="shared" si="808"/>
        <v>25589.884281608225</v>
      </c>
      <c r="V691" s="41">
        <f t="shared" si="794"/>
        <v>7667.0081310655014</v>
      </c>
      <c r="W691" s="51">
        <v>13326.32</v>
      </c>
      <c r="X691" s="51"/>
      <c r="Y691" s="41"/>
      <c r="Z691" s="40">
        <f t="shared" si="809"/>
        <v>185004.01</v>
      </c>
      <c r="AA691" s="54">
        <f t="shared" si="795"/>
        <v>34058.405181922688</v>
      </c>
      <c r="AB691" s="54">
        <f t="shared" si="796"/>
        <v>103554.39553646909</v>
      </c>
      <c r="AC691" s="54">
        <f t="shared" si="797"/>
        <v>25589.884281608225</v>
      </c>
      <c r="AD691" s="54">
        <f t="shared" si="798"/>
        <v>8475.005000000001</v>
      </c>
      <c r="AE691" s="54">
        <f t="shared" si="799"/>
        <v>13326.32</v>
      </c>
      <c r="AF691" s="54">
        <f t="shared" si="800"/>
        <v>0</v>
      </c>
      <c r="AG691" s="54"/>
      <c r="AH691" s="42">
        <f t="shared" si="801"/>
        <v>185004.01</v>
      </c>
      <c r="AI691" s="56">
        <f t="shared" si="802"/>
        <v>19496.869999999995</v>
      </c>
    </row>
    <row r="692" spans="1:35" x14ac:dyDescent="0.25">
      <c r="A692" s="31">
        <v>9</v>
      </c>
      <c r="B692" s="52">
        <v>4225.3999999999996</v>
      </c>
      <c r="C692" s="33">
        <v>2.67</v>
      </c>
      <c r="D692" s="33">
        <v>9.84</v>
      </c>
      <c r="E692" s="33">
        <v>3.65</v>
      </c>
      <c r="F692" s="35">
        <v>0.77</v>
      </c>
      <c r="G692" s="35">
        <v>1.33</v>
      </c>
      <c r="H692" s="35">
        <v>5.8</v>
      </c>
      <c r="I692" s="51">
        <v>108635.63</v>
      </c>
      <c r="J692" s="41">
        <f>I692-K692-L692-M692-N692-O692</f>
        <v>18254.256000000023</v>
      </c>
      <c r="K692" s="41">
        <f t="shared" si="803"/>
        <v>41577.935999999994</v>
      </c>
      <c r="L692" s="41">
        <f t="shared" si="804"/>
        <v>15422.71</v>
      </c>
      <c r="M692" s="41">
        <f t="shared" si="805"/>
        <v>3253.558</v>
      </c>
      <c r="N692" s="41">
        <v>5619.85</v>
      </c>
      <c r="O692" s="41">
        <v>24507.32</v>
      </c>
      <c r="P692" s="144">
        <f t="shared" si="792"/>
        <v>1.0035781998962956</v>
      </c>
      <c r="Q692" s="40">
        <f t="shared" si="793"/>
        <v>108635.63</v>
      </c>
      <c r="R692" s="51">
        <v>109024.35</v>
      </c>
      <c r="S692" s="41">
        <f t="shared" si="806"/>
        <v>18372.764413495821</v>
      </c>
      <c r="T692" s="41">
        <f t="shared" si="807"/>
        <v>41726.710166283381</v>
      </c>
      <c r="U692" s="41">
        <f t="shared" si="808"/>
        <v>15477.895539322597</v>
      </c>
      <c r="V692" s="41">
        <f t="shared" si="794"/>
        <v>3265.1998808981916</v>
      </c>
      <c r="W692" s="51">
        <v>5692.01</v>
      </c>
      <c r="X692" s="51">
        <v>24489.77</v>
      </c>
      <c r="Y692" s="41"/>
      <c r="Z692" s="40">
        <f t="shared" si="809"/>
        <v>109024.34999999998</v>
      </c>
      <c r="AA692" s="54">
        <f t="shared" si="795"/>
        <v>18384.406294393993</v>
      </c>
      <c r="AB692" s="54">
        <f t="shared" si="796"/>
        <v>41726.710166283381</v>
      </c>
      <c r="AC692" s="54">
        <f t="shared" si="797"/>
        <v>15477.895539322597</v>
      </c>
      <c r="AD692" s="54">
        <f t="shared" si="798"/>
        <v>3253.558</v>
      </c>
      <c r="AE692" s="54">
        <f t="shared" si="799"/>
        <v>5692.01</v>
      </c>
      <c r="AF692" s="54">
        <f t="shared" si="800"/>
        <v>24489.77</v>
      </c>
      <c r="AG692" s="54"/>
      <c r="AH692" s="42">
        <f t="shared" si="801"/>
        <v>109024.34999999998</v>
      </c>
      <c r="AI692" s="56">
        <f t="shared" si="802"/>
        <v>-388.71999999997206</v>
      </c>
    </row>
    <row r="693" spans="1:35" x14ac:dyDescent="0.25">
      <c r="A693" s="31">
        <v>10</v>
      </c>
      <c r="B693" s="52">
        <v>4147.5</v>
      </c>
      <c r="C693" s="33">
        <v>1.52</v>
      </c>
      <c r="D693" s="33">
        <v>12.8</v>
      </c>
      <c r="E693" s="33">
        <v>3.77</v>
      </c>
      <c r="F693" s="35">
        <v>0.82</v>
      </c>
      <c r="G693" s="35">
        <v>1.33</v>
      </c>
      <c r="H693" s="35">
        <v>5.8</v>
      </c>
      <c r="I693" s="51">
        <v>115840.31</v>
      </c>
      <c r="J693" s="41">
        <f>I693-K693-L693-M693-N693-O693</f>
        <v>14143.485000000001</v>
      </c>
      <c r="K693" s="41">
        <f t="shared" si="803"/>
        <v>53088</v>
      </c>
      <c r="L693" s="41">
        <f t="shared" si="804"/>
        <v>15636.075000000001</v>
      </c>
      <c r="M693" s="41">
        <f t="shared" si="805"/>
        <v>3400.95</v>
      </c>
      <c r="N693" s="41">
        <v>5516.3</v>
      </c>
      <c r="O693" s="41">
        <v>24055.5</v>
      </c>
      <c r="P693" s="144">
        <f t="shared" si="792"/>
        <v>0.89008731071248004</v>
      </c>
      <c r="Q693" s="40">
        <f t="shared" si="793"/>
        <v>115840.31</v>
      </c>
      <c r="R693" s="51">
        <v>103107.99</v>
      </c>
      <c r="S693" s="41">
        <f t="shared" si="806"/>
        <v>12605.390462679614</v>
      </c>
      <c r="T693" s="41">
        <f t="shared" si="807"/>
        <v>47252.955151104143</v>
      </c>
      <c r="U693" s="41">
        <f t="shared" si="808"/>
        <v>13917.471946848642</v>
      </c>
      <c r="V693" s="41">
        <f t="shared" si="794"/>
        <v>3027.1424393676089</v>
      </c>
      <c r="W693" s="51">
        <v>4965.6099999999997</v>
      </c>
      <c r="X693" s="51">
        <v>21339.42</v>
      </c>
      <c r="Y693" s="41"/>
      <c r="Z693" s="40">
        <f t="shared" si="809"/>
        <v>103107.99</v>
      </c>
      <c r="AA693" s="54">
        <f t="shared" si="795"/>
        <v>12231.582902047223</v>
      </c>
      <c r="AB693" s="54">
        <f t="shared" si="796"/>
        <v>47252.955151104143</v>
      </c>
      <c r="AC693" s="54">
        <f t="shared" si="797"/>
        <v>13917.471946848642</v>
      </c>
      <c r="AD693" s="54">
        <f t="shared" si="798"/>
        <v>3400.95</v>
      </c>
      <c r="AE693" s="54">
        <f t="shared" si="799"/>
        <v>4965.6099999999997</v>
      </c>
      <c r="AF693" s="54">
        <f t="shared" si="800"/>
        <v>21339.42</v>
      </c>
      <c r="AG693" s="54"/>
      <c r="AH693" s="42">
        <f t="shared" si="801"/>
        <v>103107.99</v>
      </c>
      <c r="AI693" s="56">
        <f t="shared" si="802"/>
        <v>12732.319999999992</v>
      </c>
    </row>
    <row r="694" spans="1:35" x14ac:dyDescent="0.25">
      <c r="A694" s="31">
        <v>11</v>
      </c>
      <c r="B694" s="52">
        <v>4203.1000000000004</v>
      </c>
      <c r="C694" s="33">
        <v>1.48</v>
      </c>
      <c r="D694" s="33">
        <v>12.41</v>
      </c>
      <c r="E694" s="33">
        <v>3.48</v>
      </c>
      <c r="F694" s="35">
        <v>0.82</v>
      </c>
      <c r="G694" s="35">
        <v>1.33</v>
      </c>
      <c r="H694" s="35">
        <v>5.8</v>
      </c>
      <c r="I694" s="51">
        <v>114198.82</v>
      </c>
      <c r="J694" s="41">
        <f>I694-K694-L694-M694-N694-O694</f>
        <v>13996.689000000002</v>
      </c>
      <c r="K694" s="41">
        <f t="shared" si="803"/>
        <v>52160.471000000005</v>
      </c>
      <c r="L694" s="41">
        <f t="shared" si="804"/>
        <v>14626.788</v>
      </c>
      <c r="M694" s="41">
        <f t="shared" si="805"/>
        <v>3446.5419999999999</v>
      </c>
      <c r="N694" s="41">
        <v>5590.35</v>
      </c>
      <c r="O694" s="41">
        <v>24377.98</v>
      </c>
      <c r="P694" s="144">
        <f t="shared" si="792"/>
        <v>0.7805856487834113</v>
      </c>
      <c r="Q694" s="40">
        <f t="shared" si="793"/>
        <v>114198.82</v>
      </c>
      <c r="R694" s="51">
        <v>89141.96</v>
      </c>
      <c r="S694" s="41">
        <f t="shared" si="806"/>
        <v>11133.132879889999</v>
      </c>
      <c r="T694" s="41">
        <f t="shared" si="807"/>
        <v>40715.715096383312</v>
      </c>
      <c r="U694" s="41">
        <f t="shared" si="808"/>
        <v>11417.460800597415</v>
      </c>
      <c r="V694" s="41">
        <f t="shared" si="794"/>
        <v>2690.3212231292759</v>
      </c>
      <c r="W694" s="51">
        <v>4448.1499999999996</v>
      </c>
      <c r="X694" s="51">
        <v>18737.18</v>
      </c>
      <c r="Y694" s="41"/>
      <c r="Z694" s="40">
        <f t="shared" si="809"/>
        <v>89141.959999999992</v>
      </c>
      <c r="AA694" s="54">
        <f t="shared" si="795"/>
        <v>10376.912103019276</v>
      </c>
      <c r="AB694" s="54">
        <f t="shared" si="796"/>
        <v>40715.715096383312</v>
      </c>
      <c r="AC694" s="54">
        <f t="shared" si="797"/>
        <v>11417.460800597415</v>
      </c>
      <c r="AD694" s="54">
        <f t="shared" si="798"/>
        <v>3446.5419999999999</v>
      </c>
      <c r="AE694" s="54">
        <f t="shared" si="799"/>
        <v>4448.1499999999996</v>
      </c>
      <c r="AF694" s="54">
        <f t="shared" si="800"/>
        <v>18737.18</v>
      </c>
      <c r="AG694" s="54"/>
      <c r="AH694" s="42">
        <f t="shared" si="801"/>
        <v>89141.959999999992</v>
      </c>
      <c r="AI694" s="56">
        <f t="shared" si="802"/>
        <v>25056.860000000015</v>
      </c>
    </row>
    <row r="695" spans="1:35" x14ac:dyDescent="0.25">
      <c r="A695" s="31">
        <v>12</v>
      </c>
      <c r="B695" s="52">
        <v>8010.6</v>
      </c>
      <c r="C695" s="33">
        <v>2.37</v>
      </c>
      <c r="D695" s="33">
        <v>9.5299999999999994</v>
      </c>
      <c r="E695" s="33">
        <v>3.34</v>
      </c>
      <c r="F695" s="35">
        <v>0.77</v>
      </c>
      <c r="G695" s="35">
        <v>1.33</v>
      </c>
      <c r="H695" s="35"/>
      <c r="I695" s="51">
        <v>146834.42000000001</v>
      </c>
      <c r="J695" s="41">
        <f>I695-K695-L695-M695-N695</f>
        <v>26915.626000000026</v>
      </c>
      <c r="K695" s="41">
        <f t="shared" si="803"/>
        <v>76341.017999999996</v>
      </c>
      <c r="L695" s="41">
        <f t="shared" si="804"/>
        <v>26755.403999999999</v>
      </c>
      <c r="M695" s="41">
        <f t="shared" si="805"/>
        <v>6168.1620000000003</v>
      </c>
      <c r="N695" s="41">
        <v>10654.21</v>
      </c>
      <c r="O695" s="41"/>
      <c r="P695" s="144">
        <f t="shared" si="792"/>
        <v>0.93862774137017724</v>
      </c>
      <c r="Q695" s="40">
        <f t="shared" si="793"/>
        <v>146834.42000000001</v>
      </c>
      <c r="R695" s="51">
        <v>137822.85999999999</v>
      </c>
      <c r="S695" s="41">
        <f t="shared" si="806"/>
        <v>25263.250308327984</v>
      </c>
      <c r="T695" s="41">
        <f t="shared" si="807"/>
        <v>71655.797299240046</v>
      </c>
      <c r="U695" s="41">
        <f t="shared" si="808"/>
        <v>25113.364425966603</v>
      </c>
      <c r="V695" s="41">
        <f t="shared" si="794"/>
        <v>5789.6079664653553</v>
      </c>
      <c r="W695" s="51">
        <v>10000.84</v>
      </c>
      <c r="X695" s="51"/>
      <c r="Y695" s="41"/>
      <c r="Z695" s="40">
        <f t="shared" si="809"/>
        <v>137822.85999999999</v>
      </c>
      <c r="AA695" s="54">
        <f t="shared" si="795"/>
        <v>24884.696274793343</v>
      </c>
      <c r="AB695" s="54">
        <f t="shared" si="796"/>
        <v>71655.797299240046</v>
      </c>
      <c r="AC695" s="54">
        <f t="shared" si="797"/>
        <v>25113.364425966603</v>
      </c>
      <c r="AD695" s="54">
        <f t="shared" si="798"/>
        <v>6168.1620000000003</v>
      </c>
      <c r="AE695" s="54">
        <f t="shared" si="799"/>
        <v>10000.84</v>
      </c>
      <c r="AF695" s="54">
        <f t="shared" si="800"/>
        <v>0</v>
      </c>
      <c r="AG695" s="54"/>
      <c r="AH695" s="42">
        <f t="shared" si="801"/>
        <v>137822.85999999999</v>
      </c>
      <c r="AI695" s="56">
        <f t="shared" si="802"/>
        <v>9011.5600000000268</v>
      </c>
    </row>
    <row r="696" spans="1:35" x14ac:dyDescent="0.25">
      <c r="A696" s="31">
        <v>16</v>
      </c>
      <c r="B696" s="52">
        <v>7003.3</v>
      </c>
      <c r="C696" s="33">
        <v>2.61</v>
      </c>
      <c r="D696" s="33">
        <v>10.53</v>
      </c>
      <c r="E696" s="33">
        <v>2.84</v>
      </c>
      <c r="F696" s="35">
        <v>0.77</v>
      </c>
      <c r="G696" s="35">
        <v>1.33</v>
      </c>
      <c r="H696" s="35"/>
      <c r="I696" s="51">
        <v>132642.43</v>
      </c>
      <c r="J696" s="41">
        <f>I696-K696-L696-M696-N696</f>
        <v>24301.367999999995</v>
      </c>
      <c r="K696" s="41">
        <f t="shared" si="803"/>
        <v>73744.748999999996</v>
      </c>
      <c r="L696" s="41">
        <f t="shared" si="804"/>
        <v>19889.371999999999</v>
      </c>
      <c r="M696" s="41">
        <f t="shared" si="805"/>
        <v>5392.5410000000002</v>
      </c>
      <c r="N696" s="41">
        <v>9314.4</v>
      </c>
      <c r="O696" s="41"/>
      <c r="P696" s="144">
        <f t="shared" si="792"/>
        <v>0.97315104978097888</v>
      </c>
      <c r="Q696" s="40">
        <f t="shared" si="793"/>
        <v>132642.43</v>
      </c>
      <c r="R696" s="51">
        <v>129081.12</v>
      </c>
      <c r="S696" s="41">
        <f t="shared" si="806"/>
        <v>23648.839918393838</v>
      </c>
      <c r="T696" s="41">
        <f t="shared" si="807"/>
        <v>71764.779905184783</v>
      </c>
      <c r="U696" s="41">
        <f t="shared" si="808"/>
        <v>19355.363241284405</v>
      </c>
      <c r="V696" s="41">
        <f t="shared" si="794"/>
        <v>5247.7569351369702</v>
      </c>
      <c r="W696" s="51">
        <v>9064.3799999999992</v>
      </c>
      <c r="X696" s="51"/>
      <c r="Y696" s="41"/>
      <c r="Z696" s="40">
        <f t="shared" si="809"/>
        <v>129081.12000000001</v>
      </c>
      <c r="AA696" s="54">
        <f t="shared" si="795"/>
        <v>23504.055853530823</v>
      </c>
      <c r="AB696" s="54">
        <f t="shared" si="796"/>
        <v>71764.779905184783</v>
      </c>
      <c r="AC696" s="54">
        <f t="shared" si="797"/>
        <v>19355.363241284405</v>
      </c>
      <c r="AD696" s="54">
        <f t="shared" si="798"/>
        <v>5392.5410000000002</v>
      </c>
      <c r="AE696" s="54">
        <f t="shared" si="799"/>
        <v>9064.3799999999992</v>
      </c>
      <c r="AF696" s="54">
        <f t="shared" si="800"/>
        <v>0</v>
      </c>
      <c r="AG696" s="54"/>
      <c r="AH696" s="42">
        <f t="shared" si="801"/>
        <v>129081.12000000001</v>
      </c>
      <c r="AI696" s="56">
        <f t="shared" si="802"/>
        <v>3561.3099999999831</v>
      </c>
    </row>
    <row r="697" spans="1:35" x14ac:dyDescent="0.25">
      <c r="A697" s="31">
        <v>17</v>
      </c>
      <c r="B697" s="190">
        <v>1947.3</v>
      </c>
      <c r="C697" s="33">
        <v>2.4700000000000002</v>
      </c>
      <c r="D697" s="33">
        <v>12.95</v>
      </c>
      <c r="E697" s="33">
        <v>2.76</v>
      </c>
      <c r="F697" s="35">
        <v>0.77</v>
      </c>
      <c r="G697" s="35">
        <v>1.33</v>
      </c>
      <c r="H697" s="35"/>
      <c r="I697" s="51">
        <v>38050.239999999998</v>
      </c>
      <c r="J697" s="41">
        <f>I697-K697-L697-M697-N697</f>
        <v>5958.7360000000017</v>
      </c>
      <c r="K697" s="41">
        <f t="shared" si="803"/>
        <v>25217.534999999996</v>
      </c>
      <c r="L697" s="41">
        <f t="shared" si="804"/>
        <v>5374.5479999999998</v>
      </c>
      <c r="M697" s="41">
        <f t="shared" si="805"/>
        <v>1499.421</v>
      </c>
      <c r="N697" s="41">
        <v>0</v>
      </c>
      <c r="O697" s="41"/>
      <c r="P697" s="144">
        <f t="shared" si="792"/>
        <v>0.5689044274096563</v>
      </c>
      <c r="Q697" s="40">
        <f t="shared" si="793"/>
        <v>38050.239999999998</v>
      </c>
      <c r="R697" s="51">
        <v>21646.95</v>
      </c>
      <c r="S697" s="41">
        <f t="shared" si="806"/>
        <v>3389.9512921653077</v>
      </c>
      <c r="T697" s="41">
        <f t="shared" si="807"/>
        <v>14346.367309857966</v>
      </c>
      <c r="U697" s="41">
        <f t="shared" si="808"/>
        <v>3057.6041525257133</v>
      </c>
      <c r="V697" s="41">
        <f t="shared" si="794"/>
        <v>853.02724545101432</v>
      </c>
      <c r="W697" s="51"/>
      <c r="X697" s="51"/>
      <c r="Y697" s="41"/>
      <c r="Z697" s="40">
        <f t="shared" si="809"/>
        <v>21646.950000000004</v>
      </c>
      <c r="AA697" s="54">
        <f t="shared" si="795"/>
        <v>2743.557537616327</v>
      </c>
      <c r="AB697" s="54">
        <f t="shared" si="796"/>
        <v>14346.367309857966</v>
      </c>
      <c r="AC697" s="54">
        <f t="shared" si="797"/>
        <v>3057.6041525257133</v>
      </c>
      <c r="AD697" s="54">
        <f t="shared" si="798"/>
        <v>1499.421</v>
      </c>
      <c r="AE697" s="54">
        <f t="shared" si="799"/>
        <v>0</v>
      </c>
      <c r="AF697" s="54">
        <f t="shared" si="800"/>
        <v>0</v>
      </c>
      <c r="AG697" s="54"/>
      <c r="AH697" s="42">
        <f t="shared" si="801"/>
        <v>21646.950000000004</v>
      </c>
      <c r="AI697" s="56">
        <f t="shared" si="802"/>
        <v>16403.289999999994</v>
      </c>
    </row>
    <row r="698" spans="1:35" x14ac:dyDescent="0.25">
      <c r="A698" s="32" t="s">
        <v>37</v>
      </c>
      <c r="B698" s="53">
        <f>SUM(B686:B697)</f>
        <v>77349.100000000006</v>
      </c>
      <c r="C698" s="33"/>
      <c r="D698" s="34"/>
      <c r="E698" s="34"/>
      <c r="F698" s="35"/>
      <c r="G698" s="35"/>
      <c r="H698" s="35"/>
      <c r="I698" s="43">
        <f>SUM(I686:I697)</f>
        <v>1556424.88</v>
      </c>
      <c r="J698" s="43">
        <f t="shared" ref="J698:O698" si="810">SUM(J686:J697)</f>
        <v>265564.83300000004</v>
      </c>
      <c r="K698" s="43">
        <f t="shared" si="810"/>
        <v>816264.44099999999</v>
      </c>
      <c r="L698" s="43">
        <f t="shared" si="810"/>
        <v>241393.209</v>
      </c>
      <c r="M698" s="43">
        <f t="shared" si="810"/>
        <v>59976.337</v>
      </c>
      <c r="N698" s="43">
        <f t="shared" si="810"/>
        <v>100285.26000000001</v>
      </c>
      <c r="O698" s="43">
        <f t="shared" si="810"/>
        <v>72940.800000000003</v>
      </c>
      <c r="P698" s="144">
        <f t="shared" si="792"/>
        <v>0.9256648223202395</v>
      </c>
      <c r="Q698" s="40">
        <f t="shared" si="793"/>
        <v>1556424.88</v>
      </c>
      <c r="R698" s="43">
        <f>SUM(R686:R697)</f>
        <v>1440727.76</v>
      </c>
      <c r="S698" s="43">
        <f t="shared" ref="S698:X698" si="811">SUM(S686:S697)</f>
        <v>247392.33918241382</v>
      </c>
      <c r="T698" s="43">
        <f t="shared" si="811"/>
        <v>754670.91629381431</v>
      </c>
      <c r="U698" s="43">
        <f t="shared" si="811"/>
        <v>224513.53646788004</v>
      </c>
      <c r="V698" s="43">
        <f t="shared" si="811"/>
        <v>55635.028055891897</v>
      </c>
      <c r="W698" s="43">
        <f t="shared" si="811"/>
        <v>93949.569999999992</v>
      </c>
      <c r="X698" s="43">
        <f t="shared" si="811"/>
        <v>64566.37</v>
      </c>
      <c r="Y698" s="41"/>
      <c r="Z698" s="40">
        <f t="shared" ref="Z698:AF698" si="812">SUM(Z686:Z696)</f>
        <v>1419080.81</v>
      </c>
      <c r="AA698" s="55">
        <f t="shared" si="812"/>
        <v>240307.4727006894</v>
      </c>
      <c r="AB698" s="55">
        <f t="shared" si="812"/>
        <v>740324.54898395634</v>
      </c>
      <c r="AC698" s="55">
        <f t="shared" si="812"/>
        <v>221455.93231535432</v>
      </c>
      <c r="AD698" s="55">
        <f t="shared" si="812"/>
        <v>58476.915999999997</v>
      </c>
      <c r="AE698" s="55">
        <f t="shared" si="812"/>
        <v>93949.569999999992</v>
      </c>
      <c r="AF698" s="55">
        <f t="shared" si="812"/>
        <v>64566.37</v>
      </c>
      <c r="AG698" s="54"/>
      <c r="AH698" s="42">
        <f>SUM(AH686:AH696)</f>
        <v>1419080.81</v>
      </c>
      <c r="AI698" s="56">
        <f>SUM(AI686:AI696)</f>
        <v>99293.83000000006</v>
      </c>
    </row>
    <row r="699" spans="1:35" x14ac:dyDescent="0.25">
      <c r="A699" s="6" t="s">
        <v>56</v>
      </c>
      <c r="B699" s="37"/>
      <c r="C699" s="7"/>
      <c r="D699" s="24"/>
      <c r="E699" s="24"/>
      <c r="F699" s="24"/>
      <c r="G699" s="35"/>
      <c r="H699" s="25"/>
      <c r="I699" s="26"/>
      <c r="J699" s="26"/>
      <c r="K699" s="26"/>
      <c r="L699" s="26"/>
      <c r="M699" s="26"/>
      <c r="N699" s="26"/>
      <c r="O699" s="27"/>
      <c r="P699" s="144"/>
      <c r="Q699" s="40">
        <f t="shared" si="793"/>
        <v>0</v>
      </c>
      <c r="R699" s="26"/>
      <c r="S699" s="26"/>
      <c r="T699" s="26"/>
      <c r="U699" s="26"/>
      <c r="V699" s="26"/>
      <c r="W699" s="26"/>
      <c r="X699" s="27"/>
      <c r="Y699" s="27"/>
      <c r="Z699" s="28"/>
      <c r="AA699" s="29"/>
      <c r="AB699" s="29"/>
      <c r="AC699" s="29"/>
      <c r="AD699" s="29"/>
      <c r="AE699" s="29"/>
      <c r="AF699" s="29"/>
      <c r="AG699" s="29"/>
      <c r="AH699" s="30"/>
      <c r="AI699" s="36"/>
    </row>
    <row r="700" spans="1:35" x14ac:dyDescent="0.25">
      <c r="A700" s="31">
        <v>1</v>
      </c>
      <c r="B700" s="52">
        <v>3665.5</v>
      </c>
      <c r="C700" s="33">
        <v>2.8</v>
      </c>
      <c r="D700" s="33">
        <v>13.59</v>
      </c>
      <c r="E700" s="33">
        <v>9.5399999999999991</v>
      </c>
      <c r="F700" s="35">
        <v>0.82</v>
      </c>
      <c r="G700" s="35">
        <v>1.33</v>
      </c>
      <c r="H700" s="35"/>
      <c r="I700" s="51">
        <v>108205.53</v>
      </c>
      <c r="J700" s="41">
        <f t="shared" ref="J700:J705" si="813">I700-K700-L700-M700-N700</f>
        <v>15541.705000000007</v>
      </c>
      <c r="K700" s="41">
        <f>B700*D700</f>
        <v>49814.144999999997</v>
      </c>
      <c r="L700" s="41">
        <f>E700*B700</f>
        <v>34968.869999999995</v>
      </c>
      <c r="M700" s="41">
        <f>F700*B700</f>
        <v>3005.71</v>
      </c>
      <c r="N700" s="41">
        <v>4875.1000000000004</v>
      </c>
      <c r="O700" s="41"/>
      <c r="P700" s="144">
        <f t="shared" ref="P700:P716" si="814">R700/I700</f>
        <v>1.1293818347361728</v>
      </c>
      <c r="Q700" s="40">
        <f t="shared" si="793"/>
        <v>108205.53</v>
      </c>
      <c r="R700" s="51">
        <v>122205.36</v>
      </c>
      <c r="S700" s="41">
        <f>R700-T700-U700-V700-W700-X700</f>
        <v>17466.928690350695</v>
      </c>
      <c r="T700" s="41">
        <f>P700*K700</f>
        <v>56259.190475913747</v>
      </c>
      <c r="U700" s="41">
        <f>L700*P700</f>
        <v>39493.206559250706</v>
      </c>
      <c r="V700" s="41">
        <f t="shared" ref="V700:V715" si="815">P700*M700</f>
        <v>3394.5942744848621</v>
      </c>
      <c r="W700" s="51">
        <v>5591.44</v>
      </c>
      <c r="X700" s="51"/>
      <c r="Y700" s="41"/>
      <c r="Z700" s="40">
        <f>SUM(S700:Y700)</f>
        <v>122205.36</v>
      </c>
      <c r="AA700" s="54">
        <f t="shared" ref="AA700:AA715" si="816">Z700-AF700-AE700-AD700-AC700-AB700</f>
        <v>17855.812964835532</v>
      </c>
      <c r="AB700" s="54">
        <f t="shared" ref="AB700:AB715" si="817">T700</f>
        <v>56259.190475913747</v>
      </c>
      <c r="AC700" s="54">
        <f t="shared" ref="AC700:AC715" si="818">U700</f>
        <v>39493.206559250706</v>
      </c>
      <c r="AD700" s="54">
        <f t="shared" ref="AD700:AD715" si="819">M700</f>
        <v>3005.71</v>
      </c>
      <c r="AE700" s="54">
        <f t="shared" ref="AE700:AE715" si="820">W700</f>
        <v>5591.44</v>
      </c>
      <c r="AF700" s="54">
        <f t="shared" ref="AF700:AF715" si="821">X700</f>
        <v>0</v>
      </c>
      <c r="AG700" s="54"/>
      <c r="AH700" s="42">
        <f t="shared" ref="AH700:AH715" si="822">SUM(AA700:AG700)</f>
        <v>122205.36</v>
      </c>
      <c r="AI700" s="56">
        <f t="shared" ref="AI700:AI715" si="823">I700-Z700</f>
        <v>-13999.830000000002</v>
      </c>
    </row>
    <row r="701" spans="1:35" x14ac:dyDescent="0.25">
      <c r="A701" s="31">
        <v>2</v>
      </c>
      <c r="B701" s="52">
        <v>1471.1</v>
      </c>
      <c r="C701" s="33">
        <v>2.65</v>
      </c>
      <c r="D701" s="33">
        <v>10.84</v>
      </c>
      <c r="E701" s="33">
        <v>2.37</v>
      </c>
      <c r="F701" s="35">
        <v>0.77</v>
      </c>
      <c r="G701" s="35">
        <v>1.33</v>
      </c>
      <c r="H701" s="35"/>
      <c r="I701" s="51">
        <v>27597.78</v>
      </c>
      <c r="J701" s="41">
        <f t="shared" si="813"/>
        <v>5075.2520000000013</v>
      </c>
      <c r="K701" s="41">
        <f t="shared" ref="K701:K715" si="824">B701*D701</f>
        <v>15946.723999999998</v>
      </c>
      <c r="L701" s="41">
        <f t="shared" ref="L701:L715" si="825">E701*B701</f>
        <v>3486.5070000000001</v>
      </c>
      <c r="M701" s="41">
        <f t="shared" ref="M701:M715" si="826">F701*B701</f>
        <v>1132.7469999999998</v>
      </c>
      <c r="N701" s="41">
        <v>1956.55</v>
      </c>
      <c r="O701" s="41"/>
      <c r="P701" s="144">
        <f t="shared" si="814"/>
        <v>0.75853891146316854</v>
      </c>
      <c r="Q701" s="40">
        <f t="shared" si="793"/>
        <v>27597.78</v>
      </c>
      <c r="R701" s="51">
        <v>20933.990000000002</v>
      </c>
      <c r="S701" s="41">
        <f t="shared" ref="S701:S715" si="827">R701-T701-U701-V701-W701-X701</f>
        <v>3869.795434704532</v>
      </c>
      <c r="T701" s="41">
        <f t="shared" ref="T701:T715" si="828">P701*K701</f>
        <v>12096.210664363583</v>
      </c>
      <c r="U701" s="41">
        <f t="shared" ref="U701:U715" si="829">L701*P701</f>
        <v>2644.6512245887175</v>
      </c>
      <c r="V701" s="41">
        <f t="shared" si="815"/>
        <v>859.2326763431696</v>
      </c>
      <c r="W701" s="51">
        <v>1464.1</v>
      </c>
      <c r="X701" s="51"/>
      <c r="Y701" s="41"/>
      <c r="Z701" s="40">
        <f t="shared" ref="Z701:Z715" si="830">SUM(S701:Y701)</f>
        <v>20933.990000000002</v>
      </c>
      <c r="AA701" s="54">
        <f t="shared" si="816"/>
        <v>3596.2811110477032</v>
      </c>
      <c r="AB701" s="54">
        <f t="shared" si="817"/>
        <v>12096.210664363583</v>
      </c>
      <c r="AC701" s="54">
        <f t="shared" si="818"/>
        <v>2644.6512245887175</v>
      </c>
      <c r="AD701" s="54">
        <f t="shared" si="819"/>
        <v>1132.7469999999998</v>
      </c>
      <c r="AE701" s="54">
        <f t="shared" si="820"/>
        <v>1464.1</v>
      </c>
      <c r="AF701" s="54">
        <f t="shared" si="821"/>
        <v>0</v>
      </c>
      <c r="AG701" s="54"/>
      <c r="AH701" s="42">
        <f t="shared" si="822"/>
        <v>20933.990000000002</v>
      </c>
      <c r="AI701" s="56">
        <f t="shared" si="823"/>
        <v>6663.7899999999972</v>
      </c>
    </row>
    <row r="702" spans="1:35" x14ac:dyDescent="0.25">
      <c r="A702" s="31">
        <v>3</v>
      </c>
      <c r="B702" s="52">
        <v>1474.6</v>
      </c>
      <c r="C702" s="33">
        <v>2.34</v>
      </c>
      <c r="D702" s="33">
        <v>10.83</v>
      </c>
      <c r="E702" s="33">
        <v>2.15</v>
      </c>
      <c r="F702" s="35">
        <v>0.77</v>
      </c>
      <c r="G702" s="35">
        <v>1.33</v>
      </c>
      <c r="H702" s="35"/>
      <c r="I702" s="51">
        <v>26867.27</v>
      </c>
      <c r="J702" s="41">
        <f t="shared" si="813"/>
        <v>4630.3000000000011</v>
      </c>
      <c r="K702" s="41">
        <f t="shared" si="824"/>
        <v>15969.918</v>
      </c>
      <c r="L702" s="41">
        <f t="shared" si="825"/>
        <v>3170.39</v>
      </c>
      <c r="M702" s="41">
        <f t="shared" si="826"/>
        <v>1135.442</v>
      </c>
      <c r="N702" s="41">
        <v>1961.22</v>
      </c>
      <c r="O702" s="41"/>
      <c r="P702" s="144">
        <f t="shared" si="814"/>
        <v>0.91347762537838795</v>
      </c>
      <c r="Q702" s="40">
        <f t="shared" si="793"/>
        <v>26867.27</v>
      </c>
      <c r="R702" s="51">
        <v>24542.65</v>
      </c>
      <c r="S702" s="41">
        <f t="shared" si="827"/>
        <v>4229.6360372341533</v>
      </c>
      <c r="T702" s="41">
        <f t="shared" si="828"/>
        <v>14588.162772127574</v>
      </c>
      <c r="U702" s="41">
        <f t="shared" si="829"/>
        <v>2896.0803287233871</v>
      </c>
      <c r="V702" s="41">
        <f t="shared" si="815"/>
        <v>1037.2008619148876</v>
      </c>
      <c r="W702" s="51">
        <v>1791.57</v>
      </c>
      <c r="X702" s="51"/>
      <c r="Y702" s="41"/>
      <c r="Z702" s="40">
        <f t="shared" si="830"/>
        <v>24542.65</v>
      </c>
      <c r="AA702" s="54">
        <f t="shared" si="816"/>
        <v>4131.3948991490415</v>
      </c>
      <c r="AB702" s="54">
        <f t="shared" si="817"/>
        <v>14588.162772127574</v>
      </c>
      <c r="AC702" s="54">
        <f t="shared" si="818"/>
        <v>2896.0803287233871</v>
      </c>
      <c r="AD702" s="54">
        <f t="shared" si="819"/>
        <v>1135.442</v>
      </c>
      <c r="AE702" s="54">
        <f t="shared" si="820"/>
        <v>1791.57</v>
      </c>
      <c r="AF702" s="54">
        <f t="shared" si="821"/>
        <v>0</v>
      </c>
      <c r="AG702" s="54"/>
      <c r="AH702" s="42">
        <f t="shared" si="822"/>
        <v>24542.65</v>
      </c>
      <c r="AI702" s="56">
        <f t="shared" si="823"/>
        <v>2324.619999999999</v>
      </c>
    </row>
    <row r="703" spans="1:35" x14ac:dyDescent="0.25">
      <c r="A703" s="31">
        <v>4</v>
      </c>
      <c r="B703" s="52">
        <v>1465.7</v>
      </c>
      <c r="C703" s="33">
        <v>2.75</v>
      </c>
      <c r="D703" s="33">
        <v>12.37</v>
      </c>
      <c r="E703" s="33">
        <v>10</v>
      </c>
      <c r="F703" s="35">
        <v>0.82</v>
      </c>
      <c r="G703" s="35">
        <v>1.33</v>
      </c>
      <c r="H703" s="35"/>
      <c r="I703" s="51">
        <v>41156.92</v>
      </c>
      <c r="J703" s="41">
        <f t="shared" si="813"/>
        <v>5217.9269999999997</v>
      </c>
      <c r="K703" s="41">
        <f t="shared" si="824"/>
        <v>18130.708999999999</v>
      </c>
      <c r="L703" s="41">
        <f t="shared" si="825"/>
        <v>14657</v>
      </c>
      <c r="M703" s="41">
        <f t="shared" si="826"/>
        <v>1201.874</v>
      </c>
      <c r="N703" s="41">
        <v>1949.41</v>
      </c>
      <c r="O703" s="41"/>
      <c r="P703" s="144">
        <f t="shared" si="814"/>
        <v>0.80901097555405033</v>
      </c>
      <c r="Q703" s="40">
        <f t="shared" si="793"/>
        <v>41156.92</v>
      </c>
      <c r="R703" s="51">
        <v>33296.400000000001</v>
      </c>
      <c r="S703" s="41">
        <f t="shared" si="827"/>
        <v>4191.6742984946386</v>
      </c>
      <c r="T703" s="41">
        <f t="shared" si="828"/>
        <v>14667.942575576599</v>
      </c>
      <c r="U703" s="41">
        <f t="shared" si="829"/>
        <v>11857.673868695716</v>
      </c>
      <c r="V703" s="41">
        <f t="shared" si="815"/>
        <v>972.32925723304868</v>
      </c>
      <c r="W703" s="51">
        <v>1606.78</v>
      </c>
      <c r="X703" s="51"/>
      <c r="Y703" s="41"/>
      <c r="Z703" s="40">
        <f t="shared" si="830"/>
        <v>33296.400000000009</v>
      </c>
      <c r="AA703" s="54">
        <f t="shared" si="816"/>
        <v>3962.1295557276972</v>
      </c>
      <c r="AB703" s="54">
        <f t="shared" si="817"/>
        <v>14667.942575576599</v>
      </c>
      <c r="AC703" s="54">
        <f t="shared" si="818"/>
        <v>11857.673868695716</v>
      </c>
      <c r="AD703" s="54">
        <f t="shared" si="819"/>
        <v>1201.874</v>
      </c>
      <c r="AE703" s="54">
        <f t="shared" si="820"/>
        <v>1606.78</v>
      </c>
      <c r="AF703" s="54">
        <f t="shared" si="821"/>
        <v>0</v>
      </c>
      <c r="AG703" s="54"/>
      <c r="AH703" s="42">
        <f t="shared" si="822"/>
        <v>33296.400000000016</v>
      </c>
      <c r="AI703" s="56">
        <f t="shared" si="823"/>
        <v>7860.5199999999895</v>
      </c>
    </row>
    <row r="704" spans="1:35" x14ac:dyDescent="0.25">
      <c r="A704" s="31">
        <v>5</v>
      </c>
      <c r="B704" s="52">
        <v>8487.7999999999993</v>
      </c>
      <c r="C704" s="33">
        <v>2.6</v>
      </c>
      <c r="D704" s="33">
        <v>9.85</v>
      </c>
      <c r="E704" s="33">
        <v>3.44</v>
      </c>
      <c r="F704" s="35">
        <v>0.77</v>
      </c>
      <c r="G704" s="35">
        <v>1.33</v>
      </c>
      <c r="H704" s="35"/>
      <c r="I704" s="51">
        <v>159490.65</v>
      </c>
      <c r="J704" s="41">
        <f t="shared" si="813"/>
        <v>28863.022000000015</v>
      </c>
      <c r="K704" s="41">
        <f t="shared" si="824"/>
        <v>83604.829999999987</v>
      </c>
      <c r="L704" s="41">
        <f t="shared" si="825"/>
        <v>29198.031999999996</v>
      </c>
      <c r="M704" s="41">
        <f t="shared" si="826"/>
        <v>6535.6059999999998</v>
      </c>
      <c r="N704" s="41">
        <v>11289.16</v>
      </c>
      <c r="O704" s="41"/>
      <c r="P704" s="144">
        <f t="shared" si="814"/>
        <v>0.95202928823727284</v>
      </c>
      <c r="Q704" s="40">
        <f t="shared" si="793"/>
        <v>159490.65</v>
      </c>
      <c r="R704" s="51">
        <v>151839.76999999999</v>
      </c>
      <c r="S704" s="41">
        <f t="shared" si="827"/>
        <v>27541.443250633441</v>
      </c>
      <c r="T704" s="41">
        <f t="shared" si="828"/>
        <v>79594.246798098189</v>
      </c>
      <c r="U704" s="41">
        <f t="shared" si="829"/>
        <v>27797.381622889112</v>
      </c>
      <c r="V704" s="41">
        <f t="shared" si="815"/>
        <v>6222.08832837925</v>
      </c>
      <c r="W704" s="51">
        <v>10684.61</v>
      </c>
      <c r="X704" s="51"/>
      <c r="Y704" s="41"/>
      <c r="Z704" s="40">
        <f t="shared" si="830"/>
        <v>151839.76999999996</v>
      </c>
      <c r="AA704" s="54">
        <f t="shared" si="816"/>
        <v>27227.925579012677</v>
      </c>
      <c r="AB704" s="54">
        <f t="shared" si="817"/>
        <v>79594.246798098189</v>
      </c>
      <c r="AC704" s="54">
        <f t="shared" si="818"/>
        <v>27797.381622889112</v>
      </c>
      <c r="AD704" s="54">
        <f t="shared" si="819"/>
        <v>6535.6059999999998</v>
      </c>
      <c r="AE704" s="54">
        <f t="shared" si="820"/>
        <v>10684.61</v>
      </c>
      <c r="AF704" s="54">
        <f t="shared" si="821"/>
        <v>0</v>
      </c>
      <c r="AG704" s="54"/>
      <c r="AH704" s="42">
        <f t="shared" si="822"/>
        <v>151839.76999999996</v>
      </c>
      <c r="AI704" s="56">
        <f t="shared" si="823"/>
        <v>7650.8800000000338</v>
      </c>
    </row>
    <row r="705" spans="1:35" x14ac:dyDescent="0.25">
      <c r="A705" s="31">
        <v>6</v>
      </c>
      <c r="B705" s="52">
        <v>10701.3</v>
      </c>
      <c r="C705" s="33">
        <v>2.36</v>
      </c>
      <c r="D705" s="33">
        <v>10.08</v>
      </c>
      <c r="E705" s="33">
        <v>2.4500000000000002</v>
      </c>
      <c r="F705" s="35">
        <v>0.77</v>
      </c>
      <c r="G705" s="35">
        <v>1.33</v>
      </c>
      <c r="H705" s="35"/>
      <c r="I705" s="51">
        <v>190483.72</v>
      </c>
      <c r="J705" s="41">
        <f t="shared" si="813"/>
        <v>33923.670000000006</v>
      </c>
      <c r="K705" s="41">
        <f t="shared" si="824"/>
        <v>107869.10399999999</v>
      </c>
      <c r="L705" s="41">
        <f t="shared" si="825"/>
        <v>26218.185000000001</v>
      </c>
      <c r="M705" s="41">
        <f t="shared" si="826"/>
        <v>8240.0010000000002</v>
      </c>
      <c r="N705" s="41">
        <v>14232.76</v>
      </c>
      <c r="O705" s="41"/>
      <c r="P705" s="144">
        <f t="shared" si="814"/>
        <v>0.90442306565621455</v>
      </c>
      <c r="Q705" s="40">
        <f t="shared" si="793"/>
        <v>190483.72</v>
      </c>
      <c r="R705" s="51">
        <v>172277.87</v>
      </c>
      <c r="S705" s="41">
        <f t="shared" si="827"/>
        <v>30690.426051658906</v>
      </c>
      <c r="T705" s="41">
        <f t="shared" si="828"/>
        <v>97559.305729269036</v>
      </c>
      <c r="U705" s="41">
        <f t="shared" si="829"/>
        <v>23712.33125364178</v>
      </c>
      <c r="V705" s="41">
        <f t="shared" si="815"/>
        <v>7452.4469654302738</v>
      </c>
      <c r="W705" s="51">
        <v>12863.36</v>
      </c>
      <c r="X705" s="51"/>
      <c r="Y705" s="41"/>
      <c r="Z705" s="40">
        <f t="shared" si="830"/>
        <v>172277.87</v>
      </c>
      <c r="AA705" s="54">
        <f t="shared" si="816"/>
        <v>29902.872017089205</v>
      </c>
      <c r="AB705" s="54">
        <f t="shared" si="817"/>
        <v>97559.305729269036</v>
      </c>
      <c r="AC705" s="54">
        <f t="shared" si="818"/>
        <v>23712.33125364178</v>
      </c>
      <c r="AD705" s="54">
        <f t="shared" si="819"/>
        <v>8240.0010000000002</v>
      </c>
      <c r="AE705" s="54">
        <f t="shared" si="820"/>
        <v>12863.36</v>
      </c>
      <c r="AF705" s="54">
        <f t="shared" si="821"/>
        <v>0</v>
      </c>
      <c r="AG705" s="54"/>
      <c r="AH705" s="42">
        <f t="shared" si="822"/>
        <v>172277.87</v>
      </c>
      <c r="AI705" s="56">
        <f t="shared" si="823"/>
        <v>18205.850000000006</v>
      </c>
    </row>
    <row r="706" spans="1:35" x14ac:dyDescent="0.25">
      <c r="A706" s="31">
        <v>7</v>
      </c>
      <c r="B706" s="52">
        <v>4988.2</v>
      </c>
      <c r="C706" s="33">
        <v>2.62</v>
      </c>
      <c r="D706" s="33">
        <v>10.53</v>
      </c>
      <c r="E706" s="33">
        <v>3.05</v>
      </c>
      <c r="F706" s="35">
        <v>0.77</v>
      </c>
      <c r="G706" s="35">
        <v>1.33</v>
      </c>
      <c r="H706" s="35"/>
      <c r="I706" s="51">
        <v>96871.37</v>
      </c>
      <c r="J706" s="41">
        <f>I706-K706-L706-M706-N706-O706</f>
        <v>18656.210000000006</v>
      </c>
      <c r="K706" s="41">
        <f t="shared" si="824"/>
        <v>52525.745999999992</v>
      </c>
      <c r="L706" s="41">
        <f t="shared" si="825"/>
        <v>15214.009999999998</v>
      </c>
      <c r="M706" s="41">
        <f t="shared" si="826"/>
        <v>3840.9139999999998</v>
      </c>
      <c r="N706" s="41">
        <v>6634.49</v>
      </c>
      <c r="O706" s="41"/>
      <c r="P706" s="144">
        <f t="shared" si="814"/>
        <v>0.96016294597671126</v>
      </c>
      <c r="Q706" s="40">
        <f t="shared" si="793"/>
        <v>96871.37</v>
      </c>
      <c r="R706" s="51">
        <v>93012.3</v>
      </c>
      <c r="S706" s="41">
        <f t="shared" si="827"/>
        <v>17905.263017813213</v>
      </c>
      <c r="T706" s="41">
        <f t="shared" si="828"/>
        <v>50433.275018984452</v>
      </c>
      <c r="U706" s="41">
        <f t="shared" si="829"/>
        <v>14607.928661719143</v>
      </c>
      <c r="V706" s="41">
        <f t="shared" si="815"/>
        <v>3687.9033014831939</v>
      </c>
      <c r="W706" s="51">
        <v>6377.93</v>
      </c>
      <c r="X706" s="51"/>
      <c r="Y706" s="41"/>
      <c r="Z706" s="40">
        <f t="shared" si="830"/>
        <v>93012.299999999988</v>
      </c>
      <c r="AA706" s="54">
        <f t="shared" si="816"/>
        <v>17752.2523192964</v>
      </c>
      <c r="AB706" s="54">
        <f t="shared" si="817"/>
        <v>50433.275018984452</v>
      </c>
      <c r="AC706" s="54">
        <f t="shared" si="818"/>
        <v>14607.928661719143</v>
      </c>
      <c r="AD706" s="54">
        <f t="shared" si="819"/>
        <v>3840.9139999999998</v>
      </c>
      <c r="AE706" s="54">
        <f t="shared" si="820"/>
        <v>6377.93</v>
      </c>
      <c r="AF706" s="54">
        <f t="shared" si="821"/>
        <v>0</v>
      </c>
      <c r="AG706" s="54"/>
      <c r="AH706" s="42">
        <f t="shared" si="822"/>
        <v>93012.299999999988</v>
      </c>
      <c r="AI706" s="56">
        <f t="shared" si="823"/>
        <v>3859.070000000007</v>
      </c>
    </row>
    <row r="707" spans="1:35" x14ac:dyDescent="0.25">
      <c r="A707" s="31">
        <v>8</v>
      </c>
      <c r="B707" s="52">
        <v>2363.9</v>
      </c>
      <c r="C707" s="33">
        <v>2.35</v>
      </c>
      <c r="D707" s="33">
        <v>10.25</v>
      </c>
      <c r="E707" s="33">
        <v>3.02</v>
      </c>
      <c r="F707" s="35">
        <v>0.77</v>
      </c>
      <c r="G707" s="35">
        <v>1.33</v>
      </c>
      <c r="H707" s="35"/>
      <c r="I707" s="51">
        <v>43992.45</v>
      </c>
      <c r="J707" s="41">
        <f>I707-K707-L707-M707-N707-O707</f>
        <v>7659.2339999999967</v>
      </c>
      <c r="K707" s="41">
        <f t="shared" si="824"/>
        <v>24229.975000000002</v>
      </c>
      <c r="L707" s="41">
        <f t="shared" si="825"/>
        <v>7138.9780000000001</v>
      </c>
      <c r="M707" s="41">
        <f t="shared" si="826"/>
        <v>1820.2030000000002</v>
      </c>
      <c r="N707" s="41">
        <v>3144.06</v>
      </c>
      <c r="O707" s="41"/>
      <c r="P707" s="144">
        <f t="shared" si="814"/>
        <v>0.89769176301842712</v>
      </c>
      <c r="Q707" s="40">
        <f t="shared" si="793"/>
        <v>43992.45</v>
      </c>
      <c r="R707" s="51">
        <v>39491.660000000003</v>
      </c>
      <c r="S707" s="41">
        <f t="shared" si="827"/>
        <v>6905.5580372663953</v>
      </c>
      <c r="T707" s="41">
        <f t="shared" si="828"/>
        <v>21751.048975642414</v>
      </c>
      <c r="U707" s="41">
        <f t="shared" si="829"/>
        <v>6408.6017469697645</v>
      </c>
      <c r="V707" s="41">
        <f t="shared" si="815"/>
        <v>1633.9812401214303</v>
      </c>
      <c r="W707" s="51">
        <v>2792.47</v>
      </c>
      <c r="X707" s="51"/>
      <c r="Y707" s="41"/>
      <c r="Z707" s="40">
        <f t="shared" si="830"/>
        <v>39491.660000000003</v>
      </c>
      <c r="AA707" s="54">
        <f t="shared" si="816"/>
        <v>6719.3362773878216</v>
      </c>
      <c r="AB707" s="54">
        <f t="shared" si="817"/>
        <v>21751.048975642414</v>
      </c>
      <c r="AC707" s="54">
        <f t="shared" si="818"/>
        <v>6408.6017469697645</v>
      </c>
      <c r="AD707" s="54">
        <f t="shared" si="819"/>
        <v>1820.2030000000002</v>
      </c>
      <c r="AE707" s="54">
        <f t="shared" si="820"/>
        <v>2792.47</v>
      </c>
      <c r="AF707" s="54">
        <f t="shared" si="821"/>
        <v>0</v>
      </c>
      <c r="AG707" s="54"/>
      <c r="AH707" s="42">
        <f t="shared" si="822"/>
        <v>39491.660000000003</v>
      </c>
      <c r="AI707" s="56">
        <f t="shared" si="823"/>
        <v>4500.7899999999936</v>
      </c>
    </row>
    <row r="708" spans="1:35" x14ac:dyDescent="0.25">
      <c r="A708" s="31">
        <v>9</v>
      </c>
      <c r="B708" s="52">
        <v>7667.4</v>
      </c>
      <c r="C708" s="33">
        <v>2.39</v>
      </c>
      <c r="D708" s="33">
        <v>10.15</v>
      </c>
      <c r="E708" s="33">
        <v>3.18</v>
      </c>
      <c r="F708" s="35">
        <v>0.77</v>
      </c>
      <c r="G708" s="35">
        <v>1.33</v>
      </c>
      <c r="H708" s="35"/>
      <c r="I708" s="51">
        <v>144760.79</v>
      </c>
      <c r="J708" s="41">
        <f>I708-K708-L708-M708-N708-O708</f>
        <v>26452.860000000011</v>
      </c>
      <c r="K708" s="41">
        <f t="shared" si="824"/>
        <v>77824.11</v>
      </c>
      <c r="L708" s="41">
        <f t="shared" si="825"/>
        <v>24382.331999999999</v>
      </c>
      <c r="M708" s="41">
        <f t="shared" si="826"/>
        <v>5903.8980000000001</v>
      </c>
      <c r="N708" s="41">
        <v>10197.59</v>
      </c>
      <c r="O708" s="41"/>
      <c r="P708" s="144">
        <f t="shared" si="814"/>
        <v>1.0034228882005962</v>
      </c>
      <c r="Q708" s="40">
        <f t="shared" si="793"/>
        <v>144760.79</v>
      </c>
      <c r="R708" s="51">
        <v>145256.29</v>
      </c>
      <c r="S708" s="41">
        <f t="shared" si="827"/>
        <v>26489.340392851576</v>
      </c>
      <c r="T708" s="41">
        <f t="shared" si="828"/>
        <v>78090.493227840896</v>
      </c>
      <c r="U708" s="41">
        <f t="shared" si="829"/>
        <v>24465.789996505817</v>
      </c>
      <c r="V708" s="41">
        <f t="shared" si="815"/>
        <v>5924.1063828017241</v>
      </c>
      <c r="W708" s="51">
        <v>10286.56</v>
      </c>
      <c r="X708" s="51"/>
      <c r="Y708" s="41"/>
      <c r="Z708" s="40">
        <f t="shared" si="830"/>
        <v>145256.29</v>
      </c>
      <c r="AA708" s="54">
        <f t="shared" si="816"/>
        <v>26509.548775653297</v>
      </c>
      <c r="AB708" s="54">
        <f t="shared" si="817"/>
        <v>78090.493227840896</v>
      </c>
      <c r="AC708" s="54">
        <f t="shared" si="818"/>
        <v>24465.789996505817</v>
      </c>
      <c r="AD708" s="54">
        <f t="shared" si="819"/>
        <v>5903.8980000000001</v>
      </c>
      <c r="AE708" s="54">
        <f t="shared" si="820"/>
        <v>10286.56</v>
      </c>
      <c r="AF708" s="54">
        <f t="shared" si="821"/>
        <v>0</v>
      </c>
      <c r="AG708" s="54"/>
      <c r="AH708" s="42">
        <f t="shared" si="822"/>
        <v>145256.29</v>
      </c>
      <c r="AI708" s="56">
        <f t="shared" si="823"/>
        <v>-495.5</v>
      </c>
    </row>
    <row r="709" spans="1:35" x14ac:dyDescent="0.25">
      <c r="A709" s="31">
        <v>10</v>
      </c>
      <c r="B709" s="52">
        <v>6150.5</v>
      </c>
      <c r="C709" s="33">
        <v>2.62</v>
      </c>
      <c r="D709" s="33">
        <v>9.91</v>
      </c>
      <c r="E709" s="33">
        <v>3.7</v>
      </c>
      <c r="F709" s="35">
        <v>0.77</v>
      </c>
      <c r="G709" s="35">
        <v>1.33</v>
      </c>
      <c r="H709" s="35"/>
      <c r="I709" s="51">
        <v>119196.8</v>
      </c>
      <c r="J709" s="41">
        <f t="shared" ref="J709:J715" si="831">I709-K709-L709-M709-N709</f>
        <v>22572.409999999993</v>
      </c>
      <c r="K709" s="41">
        <f t="shared" si="824"/>
        <v>60951.455000000002</v>
      </c>
      <c r="L709" s="41">
        <f t="shared" si="825"/>
        <v>22756.850000000002</v>
      </c>
      <c r="M709" s="41">
        <f t="shared" si="826"/>
        <v>4735.8850000000002</v>
      </c>
      <c r="N709" s="41">
        <v>8180.2</v>
      </c>
      <c r="O709" s="41"/>
      <c r="P709" s="144">
        <f t="shared" si="814"/>
        <v>1.0159360821767027</v>
      </c>
      <c r="Q709" s="40">
        <f t="shared" si="793"/>
        <v>119196.8</v>
      </c>
      <c r="R709" s="51">
        <v>121096.33</v>
      </c>
      <c r="S709" s="41">
        <f t="shared" si="827"/>
        <v>22853.196120108085</v>
      </c>
      <c r="T709" s="41">
        <f t="shared" si="828"/>
        <v>61922.782395669601</v>
      </c>
      <c r="U709" s="41">
        <f t="shared" si="829"/>
        <v>23119.5050316829</v>
      </c>
      <c r="V709" s="41">
        <f t="shared" si="815"/>
        <v>4811.356452539414</v>
      </c>
      <c r="W709" s="51">
        <v>8389.49</v>
      </c>
      <c r="X709" s="51"/>
      <c r="Y709" s="41"/>
      <c r="Z709" s="40">
        <f t="shared" si="830"/>
        <v>121096.33</v>
      </c>
      <c r="AA709" s="54">
        <f t="shared" si="816"/>
        <v>22928.6675726475</v>
      </c>
      <c r="AB709" s="54">
        <f t="shared" si="817"/>
        <v>61922.782395669601</v>
      </c>
      <c r="AC709" s="54">
        <f t="shared" si="818"/>
        <v>23119.5050316829</v>
      </c>
      <c r="AD709" s="54">
        <f t="shared" si="819"/>
        <v>4735.8850000000002</v>
      </c>
      <c r="AE709" s="54">
        <f t="shared" si="820"/>
        <v>8389.49</v>
      </c>
      <c r="AF709" s="54">
        <f t="shared" si="821"/>
        <v>0</v>
      </c>
      <c r="AG709" s="54"/>
      <c r="AH709" s="42">
        <f t="shared" si="822"/>
        <v>121096.33</v>
      </c>
      <c r="AI709" s="56">
        <f t="shared" si="823"/>
        <v>-1899.5299999999988</v>
      </c>
    </row>
    <row r="710" spans="1:35" x14ac:dyDescent="0.25">
      <c r="A710" s="31">
        <v>11</v>
      </c>
      <c r="B710" s="52">
        <v>6020.3</v>
      </c>
      <c r="C710" s="33">
        <v>2.38</v>
      </c>
      <c r="D710" s="33">
        <v>9.6</v>
      </c>
      <c r="E710" s="33">
        <v>3.33</v>
      </c>
      <c r="F710" s="35">
        <v>0.77</v>
      </c>
      <c r="G710" s="35">
        <v>1.33</v>
      </c>
      <c r="H710" s="35"/>
      <c r="I710" s="51">
        <v>111797.95</v>
      </c>
      <c r="J710" s="41">
        <f t="shared" si="831"/>
        <v>21312.799999999996</v>
      </c>
      <c r="K710" s="41">
        <f t="shared" si="824"/>
        <v>57794.879999999997</v>
      </c>
      <c r="L710" s="41">
        <f t="shared" si="825"/>
        <v>20047.599000000002</v>
      </c>
      <c r="M710" s="41">
        <f t="shared" si="826"/>
        <v>4635.6310000000003</v>
      </c>
      <c r="N710" s="41">
        <v>8007.04</v>
      </c>
      <c r="O710" s="41"/>
      <c r="P710" s="144">
        <f t="shared" si="814"/>
        <v>0.91736225932586424</v>
      </c>
      <c r="Q710" s="40">
        <f t="shared" si="793"/>
        <v>111797.95</v>
      </c>
      <c r="R710" s="51">
        <v>102559.22</v>
      </c>
      <c r="S710" s="41">
        <f t="shared" si="827"/>
        <v>20231.54466547284</v>
      </c>
      <c r="T710" s="41">
        <f t="shared" si="828"/>
        <v>53018.841694267205</v>
      </c>
      <c r="U710" s="41">
        <f t="shared" si="829"/>
        <v>18390.91071269894</v>
      </c>
      <c r="V710" s="41">
        <f t="shared" si="815"/>
        <v>4252.5529275610161</v>
      </c>
      <c r="W710" s="51">
        <v>6665.37</v>
      </c>
      <c r="X710" s="51"/>
      <c r="Y710" s="41"/>
      <c r="Z710" s="40">
        <f t="shared" si="830"/>
        <v>102559.22</v>
      </c>
      <c r="AA710" s="54">
        <f t="shared" si="816"/>
        <v>19848.466593033867</v>
      </c>
      <c r="AB710" s="54">
        <f t="shared" si="817"/>
        <v>53018.841694267205</v>
      </c>
      <c r="AC710" s="54">
        <f t="shared" si="818"/>
        <v>18390.91071269894</v>
      </c>
      <c r="AD710" s="54">
        <f t="shared" si="819"/>
        <v>4635.6310000000003</v>
      </c>
      <c r="AE710" s="54">
        <f t="shared" si="820"/>
        <v>6665.37</v>
      </c>
      <c r="AF710" s="54">
        <f t="shared" si="821"/>
        <v>0</v>
      </c>
      <c r="AG710" s="54"/>
      <c r="AH710" s="42">
        <f t="shared" si="822"/>
        <v>102559.22</v>
      </c>
      <c r="AI710" s="56">
        <f t="shared" si="823"/>
        <v>9238.7299999999959</v>
      </c>
    </row>
    <row r="711" spans="1:35" x14ac:dyDescent="0.25">
      <c r="A711" s="31">
        <v>12</v>
      </c>
      <c r="B711" s="52">
        <v>2819.7</v>
      </c>
      <c r="C711" s="33">
        <v>2.59</v>
      </c>
      <c r="D711" s="33">
        <v>9.9700000000000006</v>
      </c>
      <c r="E711" s="33">
        <v>2.63</v>
      </c>
      <c r="F711" s="35">
        <v>0.77</v>
      </c>
      <c r="G711" s="35">
        <v>1.33</v>
      </c>
      <c r="H711" s="35"/>
      <c r="I711" s="51">
        <v>52080.07</v>
      </c>
      <c r="J711" s="41">
        <f t="shared" si="831"/>
        <v>10630.481000000003</v>
      </c>
      <c r="K711" s="41">
        <f t="shared" si="824"/>
        <v>28112.409</v>
      </c>
      <c r="L711" s="41">
        <f t="shared" si="825"/>
        <v>7415.8109999999988</v>
      </c>
      <c r="M711" s="41">
        <f t="shared" si="826"/>
        <v>2171.1689999999999</v>
      </c>
      <c r="N711" s="41">
        <v>3750.2</v>
      </c>
      <c r="O711" s="41"/>
      <c r="P711" s="144">
        <f t="shared" si="814"/>
        <v>0.93536702235615277</v>
      </c>
      <c r="Q711" s="40">
        <f t="shared" si="793"/>
        <v>52080.07</v>
      </c>
      <c r="R711" s="51">
        <v>48713.98</v>
      </c>
      <c r="S711" s="41">
        <f t="shared" si="827"/>
        <v>9895.9747664237057</v>
      </c>
      <c r="T711" s="41">
        <f t="shared" si="828"/>
        <v>26295.420297588309</v>
      </c>
      <c r="U711" s="41">
        <f t="shared" si="829"/>
        <v>6936.5050534260026</v>
      </c>
      <c r="V711" s="41">
        <f t="shared" si="815"/>
        <v>2030.8398825619856</v>
      </c>
      <c r="W711" s="51">
        <v>3555.24</v>
      </c>
      <c r="X711" s="51"/>
      <c r="Y711" s="41"/>
      <c r="Z711" s="40">
        <f t="shared" si="830"/>
        <v>48713.98</v>
      </c>
      <c r="AA711" s="54">
        <f t="shared" si="816"/>
        <v>9755.6456489856937</v>
      </c>
      <c r="AB711" s="54">
        <f t="shared" si="817"/>
        <v>26295.420297588309</v>
      </c>
      <c r="AC711" s="54">
        <f t="shared" si="818"/>
        <v>6936.5050534260026</v>
      </c>
      <c r="AD711" s="54">
        <f t="shared" si="819"/>
        <v>2171.1689999999999</v>
      </c>
      <c r="AE711" s="54">
        <f t="shared" si="820"/>
        <v>3555.24</v>
      </c>
      <c r="AF711" s="54">
        <f t="shared" si="821"/>
        <v>0</v>
      </c>
      <c r="AG711" s="54"/>
      <c r="AH711" s="42">
        <f t="shared" si="822"/>
        <v>48713.98</v>
      </c>
      <c r="AI711" s="56">
        <f t="shared" si="823"/>
        <v>3366.0899999999965</v>
      </c>
    </row>
    <row r="712" spans="1:35" x14ac:dyDescent="0.25">
      <c r="A712" s="31">
        <v>13</v>
      </c>
      <c r="B712" s="52">
        <v>7986.1</v>
      </c>
      <c r="C712" s="33">
        <v>2.37</v>
      </c>
      <c r="D712" s="33">
        <v>9.9600000000000009</v>
      </c>
      <c r="E712" s="33">
        <v>2.75</v>
      </c>
      <c r="F712" s="35">
        <v>0.77</v>
      </c>
      <c r="G712" s="35">
        <v>1.33</v>
      </c>
      <c r="H712" s="35"/>
      <c r="I712" s="51">
        <v>146226.29999999999</v>
      </c>
      <c r="J712" s="41">
        <f t="shared" si="831"/>
        <v>27952.121999999978</v>
      </c>
      <c r="K712" s="41">
        <f t="shared" si="824"/>
        <v>79541.556000000011</v>
      </c>
      <c r="L712" s="41">
        <f t="shared" si="825"/>
        <v>21961.775000000001</v>
      </c>
      <c r="M712" s="41">
        <f t="shared" si="826"/>
        <v>6149.2970000000005</v>
      </c>
      <c r="N712" s="41">
        <v>10621.55</v>
      </c>
      <c r="O712" s="41"/>
      <c r="P712" s="144">
        <f t="shared" si="814"/>
        <v>1.0130479947861637</v>
      </c>
      <c r="Q712" s="40">
        <f t="shared" si="793"/>
        <v>146226.29999999999</v>
      </c>
      <c r="R712" s="51">
        <v>148134.26</v>
      </c>
      <c r="S712" s="41">
        <f t="shared" si="827"/>
        <v>28301.771071139177</v>
      </c>
      <c r="T712" s="41">
        <f t="shared" si="828"/>
        <v>80579.413807971359</v>
      </c>
      <c r="U712" s="41">
        <f t="shared" si="829"/>
        <v>22248.332125694902</v>
      </c>
      <c r="V712" s="41">
        <f t="shared" si="815"/>
        <v>6229.5329951945723</v>
      </c>
      <c r="W712" s="51">
        <v>10775.21</v>
      </c>
      <c r="X712" s="51"/>
      <c r="Y712" s="41"/>
      <c r="Z712" s="40">
        <f t="shared" si="830"/>
        <v>148134.26</v>
      </c>
      <c r="AA712" s="54">
        <f t="shared" si="816"/>
        <v>28382.007066333768</v>
      </c>
      <c r="AB712" s="54">
        <f t="shared" si="817"/>
        <v>80579.413807971359</v>
      </c>
      <c r="AC712" s="54">
        <f t="shared" si="818"/>
        <v>22248.332125694902</v>
      </c>
      <c r="AD712" s="54">
        <f t="shared" si="819"/>
        <v>6149.2970000000005</v>
      </c>
      <c r="AE712" s="54">
        <f t="shared" si="820"/>
        <v>10775.21</v>
      </c>
      <c r="AF712" s="54">
        <f t="shared" si="821"/>
        <v>0</v>
      </c>
      <c r="AG712" s="54"/>
      <c r="AH712" s="42">
        <f t="shared" si="822"/>
        <v>148134.26</v>
      </c>
      <c r="AI712" s="56">
        <f t="shared" si="823"/>
        <v>-1907.960000000021</v>
      </c>
    </row>
    <row r="713" spans="1:35" x14ac:dyDescent="0.25">
      <c r="A713" s="31">
        <v>14</v>
      </c>
      <c r="B713" s="52">
        <v>6547.2</v>
      </c>
      <c r="C713" s="33">
        <v>2.6</v>
      </c>
      <c r="D713" s="33">
        <v>10.35</v>
      </c>
      <c r="E713" s="33">
        <v>2.4500000000000002</v>
      </c>
      <c r="F713" s="35">
        <v>0.77</v>
      </c>
      <c r="G713" s="35">
        <v>1.33</v>
      </c>
      <c r="H713" s="35"/>
      <c r="I713" s="51">
        <v>121581.78</v>
      </c>
      <c r="J713" s="41">
        <f t="shared" si="831"/>
        <v>24028.436000000009</v>
      </c>
      <c r="K713" s="41">
        <f t="shared" si="824"/>
        <v>67763.51999999999</v>
      </c>
      <c r="L713" s="41">
        <f t="shared" si="825"/>
        <v>16040.640000000001</v>
      </c>
      <c r="M713" s="41">
        <f t="shared" si="826"/>
        <v>5041.3440000000001</v>
      </c>
      <c r="N713" s="41">
        <v>8707.84</v>
      </c>
      <c r="O713" s="41"/>
      <c r="P713" s="144">
        <f t="shared" si="814"/>
        <v>0.91437212055951156</v>
      </c>
      <c r="Q713" s="40">
        <f t="shared" si="793"/>
        <v>121581.78</v>
      </c>
      <c r="R713" s="51">
        <v>111170.99</v>
      </c>
      <c r="S713" s="41">
        <f t="shared" si="827"/>
        <v>22033.518105341445</v>
      </c>
      <c r="T713" s="41">
        <f t="shared" si="828"/>
        <v>61961.073478976861</v>
      </c>
      <c r="U713" s="41">
        <f t="shared" si="829"/>
        <v>14667.114011931724</v>
      </c>
      <c r="V713" s="41">
        <f t="shared" si="815"/>
        <v>4609.66440374997</v>
      </c>
      <c r="W713" s="51">
        <v>7899.62</v>
      </c>
      <c r="X713" s="51"/>
      <c r="Y713" s="41"/>
      <c r="Z713" s="40">
        <f t="shared" si="830"/>
        <v>111170.98999999999</v>
      </c>
      <c r="AA713" s="54">
        <f t="shared" si="816"/>
        <v>21601.838509091409</v>
      </c>
      <c r="AB713" s="54">
        <f t="shared" si="817"/>
        <v>61961.073478976861</v>
      </c>
      <c r="AC713" s="54">
        <f t="shared" si="818"/>
        <v>14667.114011931724</v>
      </c>
      <c r="AD713" s="54">
        <f t="shared" si="819"/>
        <v>5041.3440000000001</v>
      </c>
      <c r="AE713" s="54">
        <f t="shared" si="820"/>
        <v>7899.62</v>
      </c>
      <c r="AF713" s="54">
        <f t="shared" si="821"/>
        <v>0</v>
      </c>
      <c r="AG713" s="54"/>
      <c r="AH713" s="42">
        <f t="shared" si="822"/>
        <v>111170.98999999999</v>
      </c>
      <c r="AI713" s="56">
        <f t="shared" si="823"/>
        <v>10410.790000000008</v>
      </c>
    </row>
    <row r="714" spans="1:35" x14ac:dyDescent="0.25">
      <c r="A714" s="31">
        <v>31</v>
      </c>
      <c r="B714" s="52">
        <v>2810.1</v>
      </c>
      <c r="C714" s="33">
        <v>2.4</v>
      </c>
      <c r="D714" s="33">
        <v>10.39</v>
      </c>
      <c r="E714" s="33">
        <v>3.46</v>
      </c>
      <c r="F714" s="35">
        <v>0.77</v>
      </c>
      <c r="G714" s="35">
        <v>1.33</v>
      </c>
      <c r="H714" s="35"/>
      <c r="I714" s="51">
        <v>53307.96</v>
      </c>
      <c r="J714" s="41">
        <f t="shared" si="831"/>
        <v>8486.7679999999964</v>
      </c>
      <c r="K714" s="41">
        <f t="shared" si="824"/>
        <v>29196.939000000002</v>
      </c>
      <c r="L714" s="41">
        <f t="shared" si="825"/>
        <v>9722.9459999999999</v>
      </c>
      <c r="M714" s="41">
        <f t="shared" si="826"/>
        <v>2163.777</v>
      </c>
      <c r="N714" s="41">
        <v>3737.53</v>
      </c>
      <c r="O714" s="41"/>
      <c r="P714" s="144">
        <f t="shared" si="814"/>
        <v>1.0279875650840888</v>
      </c>
      <c r="Q714" s="40">
        <f t="shared" si="793"/>
        <v>53307.96</v>
      </c>
      <c r="R714" s="51">
        <v>54799.92</v>
      </c>
      <c r="S714" s="41">
        <f t="shared" si="827"/>
        <v>8721.1363358822891</v>
      </c>
      <c r="T714" s="41">
        <f t="shared" si="828"/>
        <v>30014.090230518676</v>
      </c>
      <c r="U714" s="41">
        <f t="shared" si="829"/>
        <v>9995.0675839840806</v>
      </c>
      <c r="V714" s="41">
        <f t="shared" si="815"/>
        <v>2224.3358496149544</v>
      </c>
      <c r="W714" s="51">
        <v>3845.29</v>
      </c>
      <c r="X714" s="51"/>
      <c r="Y714" s="41"/>
      <c r="Z714" s="40">
        <f t="shared" si="830"/>
        <v>54799.92</v>
      </c>
      <c r="AA714" s="54">
        <f t="shared" si="816"/>
        <v>8781.6951854972431</v>
      </c>
      <c r="AB714" s="54">
        <f t="shared" si="817"/>
        <v>30014.090230518676</v>
      </c>
      <c r="AC714" s="54">
        <f t="shared" si="818"/>
        <v>9995.0675839840806</v>
      </c>
      <c r="AD714" s="54">
        <f t="shared" si="819"/>
        <v>2163.777</v>
      </c>
      <c r="AE714" s="54">
        <f t="shared" si="820"/>
        <v>3845.29</v>
      </c>
      <c r="AF714" s="54">
        <f t="shared" si="821"/>
        <v>0</v>
      </c>
      <c r="AG714" s="54"/>
      <c r="AH714" s="42">
        <f t="shared" si="822"/>
        <v>54799.920000000006</v>
      </c>
      <c r="AI714" s="56">
        <f t="shared" si="823"/>
        <v>-1491.9599999999991</v>
      </c>
    </row>
    <row r="715" spans="1:35" x14ac:dyDescent="0.25">
      <c r="A715" s="31">
        <v>32</v>
      </c>
      <c r="B715" s="52">
        <v>5327</v>
      </c>
      <c r="C715" s="33">
        <v>2.5099999999999998</v>
      </c>
      <c r="D715" s="33">
        <v>9.58</v>
      </c>
      <c r="E715" s="33">
        <v>1.82</v>
      </c>
      <c r="F715" s="35">
        <v>0.77</v>
      </c>
      <c r="G715" s="35">
        <v>1.33</v>
      </c>
      <c r="H715" s="35"/>
      <c r="I715" s="51">
        <v>88854.84</v>
      </c>
      <c r="J715" s="41">
        <f t="shared" si="831"/>
        <v>16940.309999999994</v>
      </c>
      <c r="K715" s="41">
        <f t="shared" si="824"/>
        <v>51032.66</v>
      </c>
      <c r="L715" s="41">
        <f t="shared" si="825"/>
        <v>9695.1400000000012</v>
      </c>
      <c r="M715" s="41">
        <f t="shared" si="826"/>
        <v>4101.79</v>
      </c>
      <c r="N715" s="41">
        <v>7084.94</v>
      </c>
      <c r="O715" s="41"/>
      <c r="P715" s="144">
        <f t="shared" si="814"/>
        <v>1.0758558565858654</v>
      </c>
      <c r="Q715" s="40">
        <f t="shared" si="793"/>
        <v>88854.84</v>
      </c>
      <c r="R715" s="51">
        <v>95595</v>
      </c>
      <c r="S715" s="41">
        <f t="shared" si="827"/>
        <v>18135.925918439549</v>
      </c>
      <c r="T715" s="41">
        <f t="shared" si="828"/>
        <v>54903.786138155228</v>
      </c>
      <c r="U715" s="41">
        <f t="shared" si="829"/>
        <v>10430.573149419888</v>
      </c>
      <c r="V715" s="41">
        <f t="shared" si="815"/>
        <v>4412.9347939853369</v>
      </c>
      <c r="W715" s="51">
        <v>7711.78</v>
      </c>
      <c r="X715" s="51"/>
      <c r="Y715" s="41"/>
      <c r="Z715" s="40">
        <f t="shared" si="830"/>
        <v>95595</v>
      </c>
      <c r="AA715" s="54">
        <f t="shared" si="816"/>
        <v>18447.070712424895</v>
      </c>
      <c r="AB715" s="54">
        <f t="shared" si="817"/>
        <v>54903.786138155228</v>
      </c>
      <c r="AC715" s="54">
        <f t="shared" si="818"/>
        <v>10430.573149419888</v>
      </c>
      <c r="AD715" s="54">
        <f t="shared" si="819"/>
        <v>4101.79</v>
      </c>
      <c r="AE715" s="54">
        <f t="shared" si="820"/>
        <v>7711.78</v>
      </c>
      <c r="AF715" s="54">
        <f t="shared" si="821"/>
        <v>0</v>
      </c>
      <c r="AG715" s="54"/>
      <c r="AH715" s="42">
        <f t="shared" si="822"/>
        <v>95595</v>
      </c>
      <c r="AI715" s="56">
        <f t="shared" si="823"/>
        <v>-6740.1600000000035</v>
      </c>
    </row>
    <row r="716" spans="1:35" x14ac:dyDescent="0.25">
      <c r="A716" s="32" t="s">
        <v>37</v>
      </c>
      <c r="B716" s="53">
        <f>SUM(B700:B715)</f>
        <v>79946.400000000009</v>
      </c>
      <c r="C716" s="33"/>
      <c r="D716" s="34"/>
      <c r="E716" s="34"/>
      <c r="F716" s="35"/>
      <c r="G716" s="35"/>
      <c r="H716" s="35"/>
      <c r="I716" s="43">
        <f t="shared" ref="I716:N716" si="832">SUM(I700:I715)</f>
        <v>1532472.1800000002</v>
      </c>
      <c r="J716" s="43">
        <f t="shared" si="832"/>
        <v>277943.50700000004</v>
      </c>
      <c r="K716" s="43">
        <f t="shared" si="832"/>
        <v>820308.67999999993</v>
      </c>
      <c r="L716" s="43">
        <f t="shared" si="832"/>
        <v>266075.06499999994</v>
      </c>
      <c r="M716" s="43">
        <f t="shared" si="832"/>
        <v>61815.288000000008</v>
      </c>
      <c r="N716" s="43">
        <f t="shared" si="832"/>
        <v>106329.63999999998</v>
      </c>
      <c r="O716" s="43">
        <f>SUM(O705:O715)</f>
        <v>0</v>
      </c>
      <c r="P716" s="144">
        <f t="shared" si="814"/>
        <v>0.96897419044827282</v>
      </c>
      <c r="Q716" s="40">
        <f t="shared" si="793"/>
        <v>1532472.1800000002</v>
      </c>
      <c r="R716" s="43">
        <f t="shared" ref="R716:W716" si="833">SUM(R700:R715)</f>
        <v>1484925.99</v>
      </c>
      <c r="S716" s="43">
        <f t="shared" si="833"/>
        <v>269463.13219381461</v>
      </c>
      <c r="T716" s="43">
        <f t="shared" si="833"/>
        <v>793735.28428096394</v>
      </c>
      <c r="U716" s="43">
        <f t="shared" si="833"/>
        <v>259671.65293182258</v>
      </c>
      <c r="V716" s="43">
        <f t="shared" si="833"/>
        <v>59755.100593399096</v>
      </c>
      <c r="W716" s="43">
        <f t="shared" si="833"/>
        <v>102300.81999999999</v>
      </c>
      <c r="X716" s="43">
        <f>SUM(X705:X715)</f>
        <v>0</v>
      </c>
      <c r="Y716" s="41"/>
      <c r="Z716" s="40">
        <f t="shared" ref="Z716:AE716" si="834">SUM(Z700:Z715)</f>
        <v>1484925.99</v>
      </c>
      <c r="AA716" s="55">
        <f t="shared" si="834"/>
        <v>267402.9447872137</v>
      </c>
      <c r="AB716" s="55">
        <f t="shared" si="834"/>
        <v>793735.28428096394</v>
      </c>
      <c r="AC716" s="55">
        <f t="shared" si="834"/>
        <v>259671.65293182258</v>
      </c>
      <c r="AD716" s="55">
        <f t="shared" si="834"/>
        <v>61815.288000000008</v>
      </c>
      <c r="AE716" s="55">
        <f t="shared" si="834"/>
        <v>102300.81999999999</v>
      </c>
      <c r="AF716" s="55">
        <f>SUM(AF705:AF715)</f>
        <v>0</v>
      </c>
      <c r="AG716" s="54"/>
      <c r="AH716" s="42">
        <f>SUM(AH700:AH715)</f>
        <v>1484925.99</v>
      </c>
      <c r="AI716" s="56">
        <f>SUM(AI700:AI715)</f>
        <v>47546.19</v>
      </c>
    </row>
    <row r="717" spans="1:35" x14ac:dyDescent="0.25">
      <c r="A717" s="6" t="s">
        <v>45</v>
      </c>
      <c r="B717" s="37"/>
      <c r="G717" s="35"/>
      <c r="P717" s="144"/>
      <c r="Q717" s="40">
        <f t="shared" si="793"/>
        <v>0</v>
      </c>
    </row>
    <row r="718" spans="1:35" x14ac:dyDescent="0.25">
      <c r="A718" s="31">
        <v>5</v>
      </c>
      <c r="B718" s="52">
        <v>12921.5</v>
      </c>
      <c r="C718" s="33">
        <v>2.65</v>
      </c>
      <c r="D718" s="33">
        <v>9.7100000000000009</v>
      </c>
      <c r="E718" s="33">
        <v>3.92</v>
      </c>
      <c r="F718" s="35">
        <v>0.77</v>
      </c>
      <c r="G718" s="35">
        <v>1.33</v>
      </c>
      <c r="H718" s="35">
        <v>5.8</v>
      </c>
      <c r="I718" s="51">
        <v>327301.95</v>
      </c>
      <c r="J718" s="41">
        <f>I718-K718-L718-M718-N718-O718</f>
        <v>49101.930000000008</v>
      </c>
      <c r="K718" s="41">
        <f t="shared" ref="K718:K723" si="835">B718*D718</f>
        <v>125467.76500000001</v>
      </c>
      <c r="L718" s="41">
        <f t="shared" ref="L718:L723" si="836">E718*B718</f>
        <v>50652.28</v>
      </c>
      <c r="M718" s="41">
        <f t="shared" ref="M718:M723" si="837">F718*B718</f>
        <v>9949.5550000000003</v>
      </c>
      <c r="N718" s="41">
        <v>17185.72</v>
      </c>
      <c r="O718" s="41">
        <v>74944.7</v>
      </c>
      <c r="P718" s="144">
        <f t="shared" ref="P718:P724" si="838">R718/I718</f>
        <v>0.96605880288828094</v>
      </c>
      <c r="Q718" s="40">
        <f t="shared" si="793"/>
        <v>327301.95</v>
      </c>
      <c r="R718" s="51">
        <v>316192.93</v>
      </c>
      <c r="S718" s="41">
        <f t="shared" ref="S718:S723" si="839">R718-T718-U718-V718-W718-X718</f>
        <v>47711.744970098676</v>
      </c>
      <c r="T718" s="41">
        <f t="shared" ref="T718:T723" si="840">P718*K718</f>
        <v>121209.23885696816</v>
      </c>
      <c r="U718" s="41">
        <f t="shared" ref="U718:U723" si="841">L718*P718</f>
        <v>48933.080980362014</v>
      </c>
      <c r="V718" s="41">
        <f t="shared" ref="V718:V723" si="842">P718*M718</f>
        <v>9611.8551925711108</v>
      </c>
      <c r="W718" s="51">
        <v>16697.96</v>
      </c>
      <c r="X718" s="51">
        <v>72029.05</v>
      </c>
      <c r="Y718" s="41"/>
      <c r="Z718" s="40">
        <f t="shared" ref="Z718:Z723" si="843">SUM(S718:Y718)</f>
        <v>316192.93</v>
      </c>
      <c r="AA718" s="54">
        <f t="shared" ref="AA718:AA723" si="844">Z718-AF718-AE718-AD718-AC718-AB718</f>
        <v>47374.045162669834</v>
      </c>
      <c r="AB718" s="54">
        <f t="shared" ref="AB718:AC723" si="845">T718</f>
        <v>121209.23885696816</v>
      </c>
      <c r="AC718" s="54">
        <f t="shared" si="845"/>
        <v>48933.080980362014</v>
      </c>
      <c r="AD718" s="54">
        <f t="shared" ref="AD718:AD723" si="846">M718</f>
        <v>9949.5550000000003</v>
      </c>
      <c r="AE718" s="54">
        <f t="shared" ref="AE718:AF723" si="847">W718</f>
        <v>16697.96</v>
      </c>
      <c r="AF718" s="54">
        <f t="shared" si="847"/>
        <v>72029.05</v>
      </c>
      <c r="AG718" s="54"/>
      <c r="AH718" s="42">
        <f t="shared" ref="AH718:AH723" si="848">SUM(AA718:AG718)</f>
        <v>316192.93</v>
      </c>
      <c r="AI718" s="56">
        <f t="shared" ref="AI718:AI723" si="849">I718-Z718</f>
        <v>11109.020000000019</v>
      </c>
    </row>
    <row r="719" spans="1:35" x14ac:dyDescent="0.25">
      <c r="A719" s="31">
        <v>13</v>
      </c>
      <c r="B719" s="52">
        <v>6390.8</v>
      </c>
      <c r="C719" s="33">
        <v>2.66</v>
      </c>
      <c r="D719" s="33">
        <v>10.24</v>
      </c>
      <c r="E719" s="33">
        <v>2.84</v>
      </c>
      <c r="F719" s="35">
        <v>0.77</v>
      </c>
      <c r="G719" s="35">
        <v>1.33</v>
      </c>
      <c r="H719" s="35"/>
      <c r="I719" s="51">
        <v>121553.39</v>
      </c>
      <c r="J719" s="41">
        <f>I719-K719-L719-M719-N719</f>
        <v>24540.959999999999</v>
      </c>
      <c r="K719" s="41">
        <f t="shared" si="835"/>
        <v>65441.792000000001</v>
      </c>
      <c r="L719" s="41">
        <f t="shared" si="836"/>
        <v>18149.871999999999</v>
      </c>
      <c r="M719" s="41">
        <f t="shared" si="837"/>
        <v>4920.9160000000002</v>
      </c>
      <c r="N719" s="41">
        <v>8499.85</v>
      </c>
      <c r="O719" s="41"/>
      <c r="P719" s="144">
        <f t="shared" si="838"/>
        <v>0.91714011431519937</v>
      </c>
      <c r="Q719" s="40">
        <f t="shared" si="793"/>
        <v>121553.39</v>
      </c>
      <c r="R719" s="51">
        <v>111481.49</v>
      </c>
      <c r="S719" s="41">
        <f t="shared" si="839"/>
        <v>22494.732260466775</v>
      </c>
      <c r="T719" s="41">
        <f t="shared" si="840"/>
        <v>60019.292595871499</v>
      </c>
      <c r="U719" s="41">
        <f t="shared" si="841"/>
        <v>16645.975680886237</v>
      </c>
      <c r="V719" s="41">
        <f t="shared" si="842"/>
        <v>4513.1694627754941</v>
      </c>
      <c r="W719" s="51">
        <v>7808.32</v>
      </c>
      <c r="X719" s="51"/>
      <c r="Y719" s="41"/>
      <c r="Z719" s="40">
        <f t="shared" si="843"/>
        <v>111481.49000000002</v>
      </c>
      <c r="AA719" s="54">
        <f t="shared" si="844"/>
        <v>22086.985723242273</v>
      </c>
      <c r="AB719" s="54">
        <f t="shared" si="845"/>
        <v>60019.292595871499</v>
      </c>
      <c r="AC719" s="54">
        <f t="shared" si="845"/>
        <v>16645.975680886237</v>
      </c>
      <c r="AD719" s="54">
        <f t="shared" si="846"/>
        <v>4920.9160000000002</v>
      </c>
      <c r="AE719" s="54">
        <f t="shared" si="847"/>
        <v>7808.32</v>
      </c>
      <c r="AF719" s="54">
        <f t="shared" si="847"/>
        <v>0</v>
      </c>
      <c r="AG719" s="54"/>
      <c r="AH719" s="42">
        <f t="shared" si="848"/>
        <v>111481.49000000002</v>
      </c>
      <c r="AI719" s="56">
        <f t="shared" si="849"/>
        <v>10071.89999999998</v>
      </c>
    </row>
    <row r="720" spans="1:35" x14ac:dyDescent="0.25">
      <c r="A720" s="31">
        <v>15</v>
      </c>
      <c r="B720" s="52">
        <v>13644.5</v>
      </c>
      <c r="C720" s="33">
        <v>2.61</v>
      </c>
      <c r="D720" s="33">
        <v>10.02</v>
      </c>
      <c r="E720" s="33">
        <v>3.29</v>
      </c>
      <c r="F720" s="35">
        <v>0.77</v>
      </c>
      <c r="G720" s="35">
        <v>1.33</v>
      </c>
      <c r="H720" s="35"/>
      <c r="I720" s="51">
        <v>260200.76</v>
      </c>
      <c r="J720" s="41">
        <f>I720-K720-L720-M720-N720</f>
        <v>49938.980000000025</v>
      </c>
      <c r="K720" s="41">
        <f t="shared" si="835"/>
        <v>136717.88999999998</v>
      </c>
      <c r="L720" s="41">
        <f t="shared" si="836"/>
        <v>44890.404999999999</v>
      </c>
      <c r="M720" s="41">
        <f t="shared" si="837"/>
        <v>10506.264999999999</v>
      </c>
      <c r="N720" s="41">
        <v>18147.22</v>
      </c>
      <c r="O720" s="41"/>
      <c r="P720" s="144">
        <f t="shared" si="838"/>
        <v>0.92036080140580667</v>
      </c>
      <c r="Q720" s="40">
        <f t="shared" si="793"/>
        <v>260200.76</v>
      </c>
      <c r="R720" s="51">
        <v>239478.58</v>
      </c>
      <c r="S720" s="41">
        <f t="shared" si="839"/>
        <v>45910.369596676072</v>
      </c>
      <c r="T720" s="41">
        <f t="shared" si="840"/>
        <v>125829.78680691091</v>
      </c>
      <c r="U720" s="41">
        <f t="shared" si="841"/>
        <v>41315.369121231233</v>
      </c>
      <c r="V720" s="41">
        <f t="shared" si="842"/>
        <v>9669.5544751817761</v>
      </c>
      <c r="W720" s="51">
        <v>16753.5</v>
      </c>
      <c r="X720" s="51"/>
      <c r="Y720" s="41"/>
      <c r="Z720" s="40">
        <f t="shared" si="843"/>
        <v>239478.57999999996</v>
      </c>
      <c r="AA720" s="54">
        <f t="shared" si="844"/>
        <v>45073.659071857808</v>
      </c>
      <c r="AB720" s="54">
        <f t="shared" si="845"/>
        <v>125829.78680691091</v>
      </c>
      <c r="AC720" s="54">
        <f t="shared" si="845"/>
        <v>41315.369121231233</v>
      </c>
      <c r="AD720" s="54">
        <f t="shared" si="846"/>
        <v>10506.264999999999</v>
      </c>
      <c r="AE720" s="54">
        <f t="shared" si="847"/>
        <v>16753.5</v>
      </c>
      <c r="AF720" s="54">
        <f t="shared" si="847"/>
        <v>0</v>
      </c>
      <c r="AG720" s="54"/>
      <c r="AH720" s="42">
        <f t="shared" si="848"/>
        <v>239478.57999999996</v>
      </c>
      <c r="AI720" s="56">
        <f t="shared" si="849"/>
        <v>20722.180000000051</v>
      </c>
    </row>
    <row r="721" spans="1:35" x14ac:dyDescent="0.25">
      <c r="A721" s="31">
        <v>16</v>
      </c>
      <c r="B721" s="52">
        <v>10087.700000000001</v>
      </c>
      <c r="C721" s="33">
        <v>2.66</v>
      </c>
      <c r="D721" s="33">
        <v>10.31</v>
      </c>
      <c r="E721" s="33">
        <v>2.71</v>
      </c>
      <c r="F721" s="35">
        <v>0.77</v>
      </c>
      <c r="G721" s="35">
        <v>1.33</v>
      </c>
      <c r="H721" s="35"/>
      <c r="I721" s="51">
        <v>186420.06</v>
      </c>
      <c r="J721" s="41">
        <f>I721-K721-L721-M721-N721</f>
        <v>39342.436999999991</v>
      </c>
      <c r="K721" s="41">
        <f t="shared" si="835"/>
        <v>104004.18700000001</v>
      </c>
      <c r="L721" s="41">
        <f t="shared" si="836"/>
        <v>27337.667000000001</v>
      </c>
      <c r="M721" s="41">
        <f t="shared" si="837"/>
        <v>7767.5290000000005</v>
      </c>
      <c r="N721" s="41">
        <v>7968.24</v>
      </c>
      <c r="O721" s="41"/>
      <c r="P721" s="144">
        <f t="shared" si="838"/>
        <v>0.95425857067098896</v>
      </c>
      <c r="Q721" s="40">
        <f t="shared" si="793"/>
        <v>186420.06</v>
      </c>
      <c r="R721" s="51">
        <v>177892.94</v>
      </c>
      <c r="S721" s="41">
        <f t="shared" si="839"/>
        <v>33172.469011496833</v>
      </c>
      <c r="T721" s="41">
        <f t="shared" si="840"/>
        <v>99246.886830418254</v>
      </c>
      <c r="U721" s="41">
        <f t="shared" si="841"/>
        <v>26087.203036899464</v>
      </c>
      <c r="V721" s="41">
        <f t="shared" si="842"/>
        <v>7412.2311211854567</v>
      </c>
      <c r="W721" s="51">
        <v>11974.15</v>
      </c>
      <c r="X721" s="51"/>
      <c r="Y721" s="41"/>
      <c r="Z721" s="40">
        <f t="shared" si="843"/>
        <v>177892.94000000003</v>
      </c>
      <c r="AA721" s="54">
        <f t="shared" si="844"/>
        <v>32817.171132682299</v>
      </c>
      <c r="AB721" s="54">
        <f t="shared" si="845"/>
        <v>99246.886830418254</v>
      </c>
      <c r="AC721" s="54">
        <f t="shared" si="845"/>
        <v>26087.203036899464</v>
      </c>
      <c r="AD721" s="54">
        <f t="shared" si="846"/>
        <v>7767.5290000000005</v>
      </c>
      <c r="AE721" s="54">
        <f t="shared" si="847"/>
        <v>11974.15</v>
      </c>
      <c r="AF721" s="54">
        <f t="shared" si="847"/>
        <v>0</v>
      </c>
      <c r="AG721" s="54"/>
      <c r="AH721" s="42">
        <f t="shared" si="848"/>
        <v>177892.94000000003</v>
      </c>
      <c r="AI721" s="56">
        <f t="shared" si="849"/>
        <v>8527.1199999999662</v>
      </c>
    </row>
    <row r="722" spans="1:35" x14ac:dyDescent="0.25">
      <c r="A722" s="31">
        <v>17</v>
      </c>
      <c r="B722" s="52">
        <v>6466.1</v>
      </c>
      <c r="C722" s="33">
        <v>2.66</v>
      </c>
      <c r="D722" s="33">
        <v>10.37</v>
      </c>
      <c r="E722" s="33">
        <v>2.82</v>
      </c>
      <c r="F722" s="35">
        <v>0.77</v>
      </c>
      <c r="G722" s="35">
        <v>1.33</v>
      </c>
      <c r="H722" s="35"/>
      <c r="I722" s="51">
        <v>122468.19</v>
      </c>
      <c r="J722" s="41">
        <f>I722-K722-L722-M722-N722</f>
        <v>23601.494000000006</v>
      </c>
      <c r="K722" s="41">
        <f t="shared" si="835"/>
        <v>67053.456999999995</v>
      </c>
      <c r="L722" s="41">
        <f t="shared" si="836"/>
        <v>18234.401999999998</v>
      </c>
      <c r="M722" s="41">
        <f t="shared" si="837"/>
        <v>4978.8970000000008</v>
      </c>
      <c r="N722" s="41">
        <v>8599.94</v>
      </c>
      <c r="O722" s="41"/>
      <c r="P722" s="144">
        <f t="shared" si="838"/>
        <v>0.98723880870616287</v>
      </c>
      <c r="Q722" s="40">
        <f t="shared" si="793"/>
        <v>122468.19</v>
      </c>
      <c r="R722" s="51">
        <v>120905.35</v>
      </c>
      <c r="S722" s="41">
        <f t="shared" si="839"/>
        <v>23290.095340790129</v>
      </c>
      <c r="T722" s="41">
        <f t="shared" si="840"/>
        <v>66197.775008309909</v>
      </c>
      <c r="U722" s="41">
        <f t="shared" si="841"/>
        <v>18001.709307949273</v>
      </c>
      <c r="V722" s="41">
        <f t="shared" si="842"/>
        <v>4915.3603429506893</v>
      </c>
      <c r="W722" s="51">
        <v>8500.41</v>
      </c>
      <c r="X722" s="51"/>
      <c r="Y722" s="41"/>
      <c r="Z722" s="40">
        <f t="shared" si="843"/>
        <v>120905.35</v>
      </c>
      <c r="AA722" s="54">
        <f t="shared" si="844"/>
        <v>23226.558683740819</v>
      </c>
      <c r="AB722" s="54">
        <f t="shared" si="845"/>
        <v>66197.775008309909</v>
      </c>
      <c r="AC722" s="54">
        <f t="shared" si="845"/>
        <v>18001.709307949273</v>
      </c>
      <c r="AD722" s="54">
        <f t="shared" si="846"/>
        <v>4978.8970000000008</v>
      </c>
      <c r="AE722" s="54">
        <f t="shared" si="847"/>
        <v>8500.41</v>
      </c>
      <c r="AF722" s="54">
        <f t="shared" si="847"/>
        <v>0</v>
      </c>
      <c r="AG722" s="54"/>
      <c r="AH722" s="42">
        <f t="shared" si="848"/>
        <v>120905.35</v>
      </c>
      <c r="AI722" s="56">
        <f t="shared" si="849"/>
        <v>1562.8399999999965</v>
      </c>
    </row>
    <row r="723" spans="1:35" x14ac:dyDescent="0.25">
      <c r="A723" s="31" t="s">
        <v>38</v>
      </c>
      <c r="B723" s="52">
        <v>5386.3</v>
      </c>
      <c r="C723" s="33">
        <v>2.35</v>
      </c>
      <c r="D723" s="33">
        <v>11.01</v>
      </c>
      <c r="E723" s="33">
        <v>1.33</v>
      </c>
      <c r="F723" s="35">
        <v>0.77</v>
      </c>
      <c r="G723" s="35">
        <v>1.33</v>
      </c>
      <c r="H723" s="35"/>
      <c r="I723" s="51">
        <v>94907.04</v>
      </c>
      <c r="J723" s="41">
        <f>I723-K723-L723-M723-N723</f>
        <v>17128.786999999989</v>
      </c>
      <c r="K723" s="41">
        <f t="shared" si="835"/>
        <v>59303.163</v>
      </c>
      <c r="L723" s="41">
        <f t="shared" si="836"/>
        <v>7163.7790000000005</v>
      </c>
      <c r="M723" s="41">
        <f t="shared" si="837"/>
        <v>4147.451</v>
      </c>
      <c r="N723" s="41">
        <v>7163.86</v>
      </c>
      <c r="O723" s="41"/>
      <c r="P723" s="144">
        <f t="shared" si="838"/>
        <v>1.2122378908877571</v>
      </c>
      <c r="Q723" s="40">
        <f t="shared" si="793"/>
        <v>94907.04</v>
      </c>
      <c r="R723" s="51">
        <v>115049.91</v>
      </c>
      <c r="S723" s="41">
        <f t="shared" si="839"/>
        <v>20538.9971633608</v>
      </c>
      <c r="T723" s="41">
        <f t="shared" si="840"/>
        <v>71889.541238092876</v>
      </c>
      <c r="U723" s="41">
        <f t="shared" si="841"/>
        <v>8684.2043457460059</v>
      </c>
      <c r="V723" s="41">
        <f t="shared" si="842"/>
        <v>5027.6972528003189</v>
      </c>
      <c r="W723" s="51">
        <v>8909.4699999999993</v>
      </c>
      <c r="X723" s="51"/>
      <c r="Y723" s="41"/>
      <c r="Z723" s="40">
        <f t="shared" si="843"/>
        <v>115049.91</v>
      </c>
      <c r="AA723" s="54">
        <f t="shared" si="844"/>
        <v>21419.243416161116</v>
      </c>
      <c r="AB723" s="54">
        <f t="shared" si="845"/>
        <v>71889.541238092876</v>
      </c>
      <c r="AC723" s="54">
        <f t="shared" si="845"/>
        <v>8684.2043457460059</v>
      </c>
      <c r="AD723" s="54">
        <f t="shared" si="846"/>
        <v>4147.451</v>
      </c>
      <c r="AE723" s="54">
        <f t="shared" si="847"/>
        <v>8909.4699999999993</v>
      </c>
      <c r="AF723" s="54">
        <f t="shared" si="847"/>
        <v>0</v>
      </c>
      <c r="AG723" s="54"/>
      <c r="AH723" s="42">
        <f t="shared" si="848"/>
        <v>115049.91</v>
      </c>
      <c r="AI723" s="56">
        <f t="shared" si="849"/>
        <v>-20142.87000000001</v>
      </c>
    </row>
    <row r="724" spans="1:35" x14ac:dyDescent="0.25">
      <c r="A724" s="32" t="s">
        <v>37</v>
      </c>
      <c r="B724" s="53">
        <f>SUM(B718:B723)</f>
        <v>54896.9</v>
      </c>
      <c r="C724" s="33"/>
      <c r="D724" s="34"/>
      <c r="E724" s="34"/>
      <c r="F724" s="35"/>
      <c r="G724" s="35"/>
      <c r="H724" s="35"/>
      <c r="I724" s="43">
        <f t="shared" ref="I724:O724" si="850">SUM(I718:I723)</f>
        <v>1112851.3900000001</v>
      </c>
      <c r="J724" s="43">
        <f t="shared" si="850"/>
        <v>203654.58800000002</v>
      </c>
      <c r="K724" s="43">
        <f t="shared" si="850"/>
        <v>557988.25400000007</v>
      </c>
      <c r="L724" s="43">
        <f t="shared" si="850"/>
        <v>166428.405</v>
      </c>
      <c r="M724" s="43">
        <f t="shared" si="850"/>
        <v>42270.612999999998</v>
      </c>
      <c r="N724" s="43">
        <f t="shared" si="850"/>
        <v>67564.83</v>
      </c>
      <c r="O724" s="43">
        <f t="shared" si="850"/>
        <v>74944.7</v>
      </c>
      <c r="P724" s="144">
        <f t="shared" si="838"/>
        <v>0.97137965564296935</v>
      </c>
      <c r="Q724" s="40">
        <f t="shared" si="793"/>
        <v>1112851.3900000001</v>
      </c>
      <c r="R724" s="43">
        <f t="shared" ref="R724:W724" si="851">SUM(R718:R723)</f>
        <v>1081001.2</v>
      </c>
      <c r="S724" s="43">
        <f t="shared" si="851"/>
        <v>193118.40834288928</v>
      </c>
      <c r="T724" s="43">
        <f t="shared" si="851"/>
        <v>544392.52133657166</v>
      </c>
      <c r="U724" s="43">
        <f t="shared" si="851"/>
        <v>159667.54247307422</v>
      </c>
      <c r="V724" s="43">
        <f t="shared" si="851"/>
        <v>41149.867847464848</v>
      </c>
      <c r="W724" s="43">
        <f t="shared" si="851"/>
        <v>70643.81</v>
      </c>
      <c r="X724" s="43">
        <f>SUM(X712:X723)</f>
        <v>72029.05</v>
      </c>
      <c r="Y724" s="41"/>
      <c r="Z724" s="40">
        <f t="shared" ref="Z724:AF724" si="852">SUM(Z718:Z723)</f>
        <v>1081001.2</v>
      </c>
      <c r="AA724" s="55">
        <f t="shared" si="852"/>
        <v>191997.66319035413</v>
      </c>
      <c r="AB724" s="55">
        <f t="shared" si="852"/>
        <v>544392.52133657166</v>
      </c>
      <c r="AC724" s="55">
        <f t="shared" si="852"/>
        <v>159667.54247307422</v>
      </c>
      <c r="AD724" s="55">
        <f t="shared" si="852"/>
        <v>42270.612999999998</v>
      </c>
      <c r="AE724" s="55">
        <f t="shared" si="852"/>
        <v>70643.81</v>
      </c>
      <c r="AF724" s="55">
        <f t="shared" si="852"/>
        <v>72029.05</v>
      </c>
      <c r="AG724" s="54"/>
      <c r="AH724" s="42">
        <f>SUM(AH718:AH723)</f>
        <v>1081001.2</v>
      </c>
      <c r="AI724" s="56">
        <f>SUM(AI718:AI723)</f>
        <v>31850.190000000002</v>
      </c>
    </row>
    <row r="725" spans="1:35" x14ac:dyDescent="0.25">
      <c r="A725" t="s">
        <v>40</v>
      </c>
      <c r="P725" s="144"/>
      <c r="Q725" s="40">
        <f t="shared" si="793"/>
        <v>0</v>
      </c>
    </row>
    <row r="726" spans="1:35" x14ac:dyDescent="0.25">
      <c r="A726" s="31">
        <v>2</v>
      </c>
      <c r="B726" s="52">
        <v>14819.5</v>
      </c>
      <c r="C726" s="33">
        <v>2.6</v>
      </c>
      <c r="D726" s="33">
        <v>10.15</v>
      </c>
      <c r="E726" s="33">
        <v>2.85</v>
      </c>
      <c r="F726" s="35">
        <v>0.77</v>
      </c>
      <c r="G726" s="35">
        <v>1.33</v>
      </c>
      <c r="H726" s="35"/>
      <c r="I726" s="51">
        <v>277570.33</v>
      </c>
      <c r="J726" s="41">
        <f>I726-K726-L726-M726-N726</f>
        <v>53795.674999999988</v>
      </c>
      <c r="K726" s="41">
        <f>B726*D726</f>
        <v>150417.92500000002</v>
      </c>
      <c r="L726" s="41">
        <f>E726*B726</f>
        <v>42235.575000000004</v>
      </c>
      <c r="M726" s="41">
        <f>F726*B726</f>
        <v>11411.014999999999</v>
      </c>
      <c r="N726" s="41">
        <v>19710.14</v>
      </c>
      <c r="O726" s="41"/>
      <c r="P726" s="144">
        <f>R726/I726</f>
        <v>0.95920601456214716</v>
      </c>
      <c r="Q726" s="40">
        <f t="shared" si="793"/>
        <v>277570.33</v>
      </c>
      <c r="R726" s="51">
        <v>266247.13</v>
      </c>
      <c r="S726" s="41">
        <f>R726-T726-U726-V726-W726-X726</f>
        <v>51360.449853292477</v>
      </c>
      <c r="T726" s="41">
        <f>P726*K726</f>
        <v>144281.77835795798</v>
      </c>
      <c r="U726" s="41">
        <f>L726*P726</f>
        <v>40512.617568490663</v>
      </c>
      <c r="V726" s="41">
        <f>P726*M726</f>
        <v>10945.51422025888</v>
      </c>
      <c r="W726" s="51">
        <v>19146.77</v>
      </c>
      <c r="X726" s="51"/>
      <c r="Y726" s="41"/>
      <c r="Z726" s="40">
        <f>SUM(S726:Y726)</f>
        <v>266247.13</v>
      </c>
      <c r="AA726" s="54">
        <f>Z726-AF726-AE726-AD726-AC726-AB726</f>
        <v>50894.949073551368</v>
      </c>
      <c r="AB726" s="54">
        <f t="shared" ref="AB726:AC729" si="853">T726</f>
        <v>144281.77835795798</v>
      </c>
      <c r="AC726" s="54">
        <f t="shared" si="853"/>
        <v>40512.617568490663</v>
      </c>
      <c r="AD726" s="54">
        <f>M726</f>
        <v>11411.014999999999</v>
      </c>
      <c r="AE726" s="54">
        <f t="shared" ref="AE726:AF729" si="854">W726</f>
        <v>19146.77</v>
      </c>
      <c r="AF726" s="54">
        <f t="shared" si="854"/>
        <v>0</v>
      </c>
      <c r="AG726" s="54"/>
      <c r="AH726" s="42">
        <f>SUM(AA726:AG726)</f>
        <v>266247.13000000006</v>
      </c>
      <c r="AI726" s="56">
        <f>I726-Z726</f>
        <v>11323.200000000012</v>
      </c>
    </row>
    <row r="727" spans="1:35" x14ac:dyDescent="0.25">
      <c r="A727" s="31">
        <v>6</v>
      </c>
      <c r="B727" s="52">
        <v>7879.3</v>
      </c>
      <c r="C727" s="33">
        <v>2.38</v>
      </c>
      <c r="D727" s="33">
        <v>10.23</v>
      </c>
      <c r="E727" s="33">
        <v>2.8</v>
      </c>
      <c r="F727" s="35">
        <v>0.77</v>
      </c>
      <c r="G727" s="35">
        <v>1.33</v>
      </c>
      <c r="H727" s="35"/>
      <c r="I727" s="51">
        <v>144900.1</v>
      </c>
      <c r="J727" s="41">
        <f>I727-K727-L727-M727-N727</f>
        <v>25686.410000000003</v>
      </c>
      <c r="K727" s="41">
        <f>B727*D727</f>
        <v>80605.239000000001</v>
      </c>
      <c r="L727" s="41">
        <f>E727*B727</f>
        <v>22062.04</v>
      </c>
      <c r="M727" s="41">
        <f>F727*B727</f>
        <v>6067.0610000000006</v>
      </c>
      <c r="N727" s="41">
        <v>10479.35</v>
      </c>
      <c r="O727" s="41"/>
      <c r="P727" s="144">
        <f>R727/I727</f>
        <v>1.0584538589000283</v>
      </c>
      <c r="Q727" s="40">
        <f t="shared" si="793"/>
        <v>144900.1</v>
      </c>
      <c r="R727" s="51">
        <v>153370.07</v>
      </c>
      <c r="S727" s="41">
        <f>R727-T727-U727-V727-W727-X727</f>
        <v>27272.178232052305</v>
      </c>
      <c r="T727" s="41">
        <f>P727*K727</f>
        <v>85316.926267109055</v>
      </c>
      <c r="U727" s="41">
        <f>L727*P727</f>
        <v>23351.65137320678</v>
      </c>
      <c r="V727" s="41">
        <f>P727*M727</f>
        <v>6421.704127631865</v>
      </c>
      <c r="W727" s="51">
        <v>11007.61</v>
      </c>
      <c r="X727" s="51"/>
      <c r="Y727" s="41"/>
      <c r="Z727" s="40">
        <f>SUM(S727:Y727)</f>
        <v>153370.07</v>
      </c>
      <c r="AA727" s="54">
        <f>Z727-AF727-AE727-AD727-AC727-AB727</f>
        <v>27626.821359684196</v>
      </c>
      <c r="AB727" s="54">
        <f t="shared" si="853"/>
        <v>85316.926267109055</v>
      </c>
      <c r="AC727" s="54">
        <f t="shared" si="853"/>
        <v>23351.65137320678</v>
      </c>
      <c r="AD727" s="54">
        <f>M727</f>
        <v>6067.0610000000006</v>
      </c>
      <c r="AE727" s="54">
        <f t="shared" si="854"/>
        <v>11007.61</v>
      </c>
      <c r="AF727" s="54">
        <f t="shared" si="854"/>
        <v>0</v>
      </c>
      <c r="AG727" s="54"/>
      <c r="AH727" s="42">
        <f>SUM(AA727:AG727)</f>
        <v>153370.07</v>
      </c>
      <c r="AI727" s="56">
        <f>I727-Z727</f>
        <v>-8469.9700000000012</v>
      </c>
    </row>
    <row r="728" spans="1:35" x14ac:dyDescent="0.25">
      <c r="A728" s="31">
        <v>14</v>
      </c>
      <c r="B728" s="52">
        <v>9268.9</v>
      </c>
      <c r="C728" s="33">
        <v>2.39</v>
      </c>
      <c r="D728" s="33">
        <v>10.58</v>
      </c>
      <c r="E728" s="33">
        <v>2.82</v>
      </c>
      <c r="F728" s="35">
        <v>0.77</v>
      </c>
      <c r="G728" s="35">
        <v>1.33</v>
      </c>
      <c r="H728" s="35"/>
      <c r="I728" s="51">
        <v>172892.68</v>
      </c>
      <c r="J728" s="41">
        <f>I728-K728-L728-M728-N728</f>
        <v>29242.526999999998</v>
      </c>
      <c r="K728" s="41">
        <f>B728*D728</f>
        <v>98064.962</v>
      </c>
      <c r="L728" s="41">
        <f>E728*B728</f>
        <v>26138.297999999999</v>
      </c>
      <c r="M728" s="41">
        <f>F728*B728</f>
        <v>7137.0529999999999</v>
      </c>
      <c r="N728" s="41">
        <v>12309.84</v>
      </c>
      <c r="O728" s="41"/>
      <c r="P728" s="144">
        <f>R728/I728</f>
        <v>0.83182052588923949</v>
      </c>
      <c r="Q728" s="40">
        <f t="shared" si="793"/>
        <v>172892.68</v>
      </c>
      <c r="R728" s="51">
        <v>143815.67999999999</v>
      </c>
      <c r="S728" s="41">
        <f>R728-T728-U728-V728-W728-X728</f>
        <v>24292.82176988267</v>
      </c>
      <c r="T728" s="41">
        <f>P728*K728</f>
        <v>81572.448262148289</v>
      </c>
      <c r="U728" s="41">
        <f>L728*P728</f>
        <v>21742.372788209657</v>
      </c>
      <c r="V728" s="41">
        <f>P728*M728</f>
        <v>5936.7471797593744</v>
      </c>
      <c r="W728" s="51">
        <v>10271.290000000001</v>
      </c>
      <c r="X728" s="51"/>
      <c r="Y728" s="41"/>
      <c r="Z728" s="40">
        <f>SUM(S728:Y728)</f>
        <v>143815.67999999999</v>
      </c>
      <c r="AA728" s="54">
        <f>Z728-AF728-AE728-AD728-AC728-AB728</f>
        <v>23092.515949642038</v>
      </c>
      <c r="AB728" s="54">
        <f t="shared" si="853"/>
        <v>81572.448262148289</v>
      </c>
      <c r="AC728" s="54">
        <f t="shared" si="853"/>
        <v>21742.372788209657</v>
      </c>
      <c r="AD728" s="54">
        <f>M728</f>
        <v>7137.0529999999999</v>
      </c>
      <c r="AE728" s="54">
        <f t="shared" si="854"/>
        <v>10271.290000000001</v>
      </c>
      <c r="AF728" s="54">
        <f t="shared" si="854"/>
        <v>0</v>
      </c>
      <c r="AG728" s="54"/>
      <c r="AH728" s="42">
        <f>SUM(AA728:AG728)</f>
        <v>143815.67999999999</v>
      </c>
      <c r="AI728" s="56">
        <f>I728-Z728</f>
        <v>29077</v>
      </c>
    </row>
    <row r="729" spans="1:35" x14ac:dyDescent="0.25">
      <c r="A729" s="31">
        <v>24</v>
      </c>
      <c r="B729" s="52">
        <v>3990.9</v>
      </c>
      <c r="C729" s="33">
        <v>2.4300000000000002</v>
      </c>
      <c r="D729" s="33">
        <v>11.63</v>
      </c>
      <c r="E729" s="33">
        <v>2.46</v>
      </c>
      <c r="F729" s="35">
        <v>0.77</v>
      </c>
      <c r="G729" s="35">
        <v>1.33</v>
      </c>
      <c r="H729" s="35"/>
      <c r="I729" s="51">
        <v>78420.429999999993</v>
      </c>
      <c r="J729" s="41">
        <f>I729-K729-L729-M729-N729</f>
        <v>13807.785999999993</v>
      </c>
      <c r="K729" s="41">
        <f>B729*D729</f>
        <v>46414.167000000001</v>
      </c>
      <c r="L729" s="41">
        <f>E729*B729</f>
        <v>9817.6139999999996</v>
      </c>
      <c r="M729" s="41">
        <f>F729*B729</f>
        <v>3072.9929999999999</v>
      </c>
      <c r="N729" s="41">
        <v>5307.87</v>
      </c>
      <c r="O729" s="41"/>
      <c r="P729" s="144">
        <f>R729/I729</f>
        <v>0.93622197684965514</v>
      </c>
      <c r="Q729" s="40">
        <f t="shared" si="793"/>
        <v>78420.429999999993</v>
      </c>
      <c r="R729" s="51">
        <v>73418.929999999993</v>
      </c>
      <c r="S729" s="41">
        <f>R729-T729-U729-V729-W729-X729</f>
        <v>12626.157249097963</v>
      </c>
      <c r="T729" s="41">
        <f>P729*K729</f>
        <v>43453.963182570027</v>
      </c>
      <c r="U729" s="41">
        <f>L729*P729</f>
        <v>9191.4659870268497</v>
      </c>
      <c r="V729" s="41">
        <f>P729*M729</f>
        <v>2877.0035813051522</v>
      </c>
      <c r="W729" s="51">
        <v>5270.34</v>
      </c>
      <c r="X729" s="51"/>
      <c r="Y729" s="41"/>
      <c r="Z729" s="40">
        <f>SUM(S729:Y729)</f>
        <v>73418.929999999993</v>
      </c>
      <c r="AA729" s="54">
        <f>Z729-AF729-AE729-AD729-AC729-AB729</f>
        <v>12430.167830403116</v>
      </c>
      <c r="AB729" s="54">
        <f t="shared" si="853"/>
        <v>43453.963182570027</v>
      </c>
      <c r="AC729" s="54">
        <f t="shared" si="853"/>
        <v>9191.4659870268497</v>
      </c>
      <c r="AD729" s="54">
        <f>M729</f>
        <v>3072.9929999999999</v>
      </c>
      <c r="AE729" s="54">
        <f t="shared" si="854"/>
        <v>5270.34</v>
      </c>
      <c r="AF729" s="54">
        <f t="shared" si="854"/>
        <v>0</v>
      </c>
      <c r="AG729" s="54"/>
      <c r="AH729" s="42">
        <f>SUM(AA729:AG729)</f>
        <v>73418.929999999993</v>
      </c>
      <c r="AI729" s="56">
        <f>I729-Z729</f>
        <v>5001.5</v>
      </c>
    </row>
    <row r="730" spans="1:35" x14ac:dyDescent="0.25">
      <c r="A730" s="32" t="s">
        <v>37</v>
      </c>
      <c r="B730" s="53">
        <f>SUM(B726:B729)</f>
        <v>35958.6</v>
      </c>
      <c r="C730" s="33"/>
      <c r="D730" s="33"/>
      <c r="E730" s="33"/>
      <c r="F730" s="35"/>
      <c r="G730" s="35"/>
      <c r="H730" s="35"/>
      <c r="I730" s="43">
        <f t="shared" ref="I730:O730" si="855">SUM(I726:I729)</f>
        <v>673783.54</v>
      </c>
      <c r="J730" s="43">
        <f t="shared" si="855"/>
        <v>122532.39799999999</v>
      </c>
      <c r="K730" s="43">
        <f t="shared" si="855"/>
        <v>375502.29300000006</v>
      </c>
      <c r="L730" s="43">
        <f t="shared" si="855"/>
        <v>100253.527</v>
      </c>
      <c r="M730" s="43">
        <f t="shared" si="855"/>
        <v>27688.121999999999</v>
      </c>
      <c r="N730" s="43">
        <f t="shared" si="855"/>
        <v>47807.200000000004</v>
      </c>
      <c r="O730" s="43">
        <f t="shared" si="855"/>
        <v>0</v>
      </c>
      <c r="P730" s="144">
        <f>R730/I730</f>
        <v>0.94518754494952495</v>
      </c>
      <c r="Q730" s="40">
        <f t="shared" si="793"/>
        <v>673783.54</v>
      </c>
      <c r="R730" s="43">
        <f t="shared" ref="R730:X730" si="856">SUM(R726:R729)</f>
        <v>636851.81000000006</v>
      </c>
      <c r="S730" s="43">
        <f t="shared" si="856"/>
        <v>115551.60710432542</v>
      </c>
      <c r="T730" s="43">
        <f t="shared" si="856"/>
        <v>354625.11606978532</v>
      </c>
      <c r="U730" s="43">
        <f t="shared" si="856"/>
        <v>94798.107716933955</v>
      </c>
      <c r="V730" s="43">
        <f t="shared" si="856"/>
        <v>26180.969108955273</v>
      </c>
      <c r="W730" s="43">
        <f t="shared" si="856"/>
        <v>45696.009999999995</v>
      </c>
      <c r="X730" s="43">
        <f t="shared" si="856"/>
        <v>0</v>
      </c>
      <c r="Y730" s="41"/>
      <c r="Z730" s="40">
        <f>SUM(Z726:Z729)</f>
        <v>636851.81000000006</v>
      </c>
      <c r="AA730" s="55">
        <f>SUM(AA726:AA729)</f>
        <v>114044.45421328073</v>
      </c>
      <c r="AB730" s="55">
        <f>SUM(AB726:AB729)</f>
        <v>354625.11606978532</v>
      </c>
      <c r="AC730" s="55">
        <f>SUM(AC726:AC729)</f>
        <v>94798.107716933955</v>
      </c>
      <c r="AD730" s="55">
        <f>SUM(AD726:AD729)</f>
        <v>27688.121999999999</v>
      </c>
      <c r="AE730" s="55">
        <f>SUM(AE728:AE729)</f>
        <v>15541.630000000001</v>
      </c>
      <c r="AF730" s="55">
        <f>SUM(AF726:AF729)</f>
        <v>0</v>
      </c>
      <c r="AG730" s="54"/>
      <c r="AH730" s="42">
        <f>SUM(AH726:AH729)</f>
        <v>636851.81000000006</v>
      </c>
      <c r="AI730" s="56">
        <f>SUM(AI726:AI729)</f>
        <v>36931.73000000001</v>
      </c>
    </row>
    <row r="731" spans="1:35" x14ac:dyDescent="0.25">
      <c r="A731" t="s">
        <v>41</v>
      </c>
      <c r="I731" t="s">
        <v>59</v>
      </c>
      <c r="P731" s="144"/>
      <c r="Q731" s="40" t="str">
        <f t="shared" si="793"/>
        <v xml:space="preserve"> </v>
      </c>
    </row>
    <row r="732" spans="1:35" x14ac:dyDescent="0.25">
      <c r="A732" s="31">
        <v>15</v>
      </c>
      <c r="B732" s="52">
        <v>3317.9</v>
      </c>
      <c r="C732" s="33">
        <v>2.79</v>
      </c>
      <c r="D732" s="33">
        <v>12.86</v>
      </c>
      <c r="E732" s="33">
        <v>9.56</v>
      </c>
      <c r="F732" s="35">
        <v>0.77</v>
      </c>
      <c r="G732" s="35">
        <v>1.33</v>
      </c>
      <c r="H732" s="35"/>
      <c r="I732" s="51">
        <v>95953.79</v>
      </c>
      <c r="J732" s="41">
        <f>I732-K732-L732-M732-N732</f>
        <v>14598.828999999994</v>
      </c>
      <c r="K732" s="41">
        <f>B732*D732</f>
        <v>42668.193999999996</v>
      </c>
      <c r="L732" s="41">
        <f>E732*B732</f>
        <v>31719.124000000003</v>
      </c>
      <c r="M732" s="41">
        <f>F732*B732</f>
        <v>2554.7829999999999</v>
      </c>
      <c r="N732" s="41">
        <v>4412.8599999999997</v>
      </c>
      <c r="O732" s="41"/>
      <c r="P732" s="144">
        <f t="shared" ref="P732:P744" si="857">R732/I732</f>
        <v>0.8878094341036451</v>
      </c>
      <c r="Q732" s="40">
        <f t="shared" si="793"/>
        <v>95953.79</v>
      </c>
      <c r="R732" s="51">
        <v>85188.68</v>
      </c>
      <c r="S732" s="41">
        <f>R732-T732-U732-V732-W732-X732</f>
        <v>12908.546852444488</v>
      </c>
      <c r="T732" s="41">
        <f>P732*K732</f>
        <v>37881.225169364545</v>
      </c>
      <c r="U732" s="41">
        <f>L732*P732</f>
        <v>28160.537528703349</v>
      </c>
      <c r="V732" s="41">
        <f t="shared" ref="V732:V743" si="858">P732*M732</f>
        <v>2268.1604494876128</v>
      </c>
      <c r="W732" s="51">
        <v>3970.21</v>
      </c>
      <c r="X732" s="51"/>
      <c r="Y732" s="41"/>
      <c r="Z732" s="40">
        <f>SUM(S732:Y732)</f>
        <v>85188.68</v>
      </c>
      <c r="AA732" s="54">
        <f t="shared" ref="AA732:AA743" si="859">Z732-AF732-AE732-AD732-AC732-AB732</f>
        <v>12621.924301932093</v>
      </c>
      <c r="AB732" s="54">
        <f t="shared" ref="AB732:AB743" si="860">T732</f>
        <v>37881.225169364545</v>
      </c>
      <c r="AC732" s="54">
        <f t="shared" ref="AC732:AC743" si="861">U732</f>
        <v>28160.537528703349</v>
      </c>
      <c r="AD732" s="54">
        <f t="shared" ref="AD732:AD743" si="862">M732</f>
        <v>2554.7829999999999</v>
      </c>
      <c r="AE732" s="54">
        <f t="shared" ref="AE732:AE743" si="863">W732</f>
        <v>3970.21</v>
      </c>
      <c r="AF732" s="54">
        <f t="shared" ref="AF732:AF743" si="864">X732</f>
        <v>0</v>
      </c>
      <c r="AG732" s="54"/>
      <c r="AH732" s="42">
        <f t="shared" ref="AH732:AH743" si="865">SUM(AA732:AG732)</f>
        <v>85188.68</v>
      </c>
      <c r="AI732" s="56">
        <f t="shared" ref="AI732:AI743" si="866">I732-Z732</f>
        <v>10765.11</v>
      </c>
    </row>
    <row r="733" spans="1:35" x14ac:dyDescent="0.25">
      <c r="A733" s="31">
        <v>17</v>
      </c>
      <c r="B733" s="52">
        <v>2782.9</v>
      </c>
      <c r="C733" s="33">
        <v>2.08</v>
      </c>
      <c r="D733" s="33">
        <v>14.05</v>
      </c>
      <c r="E733" s="33">
        <v>8</v>
      </c>
      <c r="F733" s="35">
        <v>0.82</v>
      </c>
      <c r="G733" s="35">
        <v>1.33</v>
      </c>
      <c r="H733" s="35"/>
      <c r="I733" s="51">
        <v>75914.100000000006</v>
      </c>
      <c r="J733" s="41">
        <f>I733-K733-L733-M733-N733</f>
        <v>8601.3070000000043</v>
      </c>
      <c r="K733" s="41">
        <f t="shared" ref="K733:K743" si="867">B733*D733</f>
        <v>39099.745000000003</v>
      </c>
      <c r="L733" s="41">
        <f t="shared" ref="L733:L743" si="868">E733*B733</f>
        <v>22263.200000000001</v>
      </c>
      <c r="M733" s="41">
        <f t="shared" ref="M733:M743" si="869">F733*B733</f>
        <v>2281.9780000000001</v>
      </c>
      <c r="N733" s="41">
        <v>3667.87</v>
      </c>
      <c r="O733" s="41"/>
      <c r="P733" s="144">
        <f t="shared" si="857"/>
        <v>0.83504605863732817</v>
      </c>
      <c r="Q733" s="40">
        <f t="shared" si="793"/>
        <v>75914.100000000006</v>
      </c>
      <c r="R733" s="51">
        <v>63391.77</v>
      </c>
      <c r="S733" s="41">
        <f t="shared" ref="S733:S743" si="870">R733-T733-U733-V733-W733-X733</f>
        <v>7127.8978965737551</v>
      </c>
      <c r="T733" s="41">
        <f t="shared" ref="T733:T743" si="871">P733*K733</f>
        <v>32650.087955974581</v>
      </c>
      <c r="U733" s="41">
        <f t="shared" ref="U733:U743" si="872">L733*P733</f>
        <v>18590.797412654567</v>
      </c>
      <c r="V733" s="41">
        <f t="shared" si="858"/>
        <v>1905.556734797093</v>
      </c>
      <c r="W733" s="51">
        <v>3117.43</v>
      </c>
      <c r="X733" s="51"/>
      <c r="Y733" s="41"/>
      <c r="Z733" s="40">
        <f t="shared" ref="Z733:Z743" si="873">SUM(S733:Y733)</f>
        <v>63391.77</v>
      </c>
      <c r="AA733" s="54">
        <f t="shared" si="859"/>
        <v>6751.476631370846</v>
      </c>
      <c r="AB733" s="54">
        <f t="shared" si="860"/>
        <v>32650.087955974581</v>
      </c>
      <c r="AC733" s="54">
        <f t="shared" si="861"/>
        <v>18590.797412654567</v>
      </c>
      <c r="AD733" s="54">
        <f t="shared" si="862"/>
        <v>2281.9780000000001</v>
      </c>
      <c r="AE733" s="54">
        <f t="shared" si="863"/>
        <v>3117.43</v>
      </c>
      <c r="AF733" s="54">
        <f t="shared" si="864"/>
        <v>0</v>
      </c>
      <c r="AG733" s="54"/>
      <c r="AH733" s="42">
        <f t="shared" si="865"/>
        <v>63391.77</v>
      </c>
      <c r="AI733" s="56">
        <f t="shared" si="866"/>
        <v>12522.330000000009</v>
      </c>
    </row>
    <row r="734" spans="1:35" x14ac:dyDescent="0.25">
      <c r="A734" s="31">
        <v>18</v>
      </c>
      <c r="B734" s="52">
        <v>5655.7</v>
      </c>
      <c r="C734" s="33">
        <v>2.65</v>
      </c>
      <c r="D734" s="33">
        <v>10.029999999999999</v>
      </c>
      <c r="E734" s="33">
        <v>3.28</v>
      </c>
      <c r="F734" s="35">
        <v>0.77</v>
      </c>
      <c r="G734" s="35">
        <v>1.33</v>
      </c>
      <c r="H734" s="35">
        <v>5.8</v>
      </c>
      <c r="I734" s="51">
        <v>143315.63</v>
      </c>
      <c r="J734" s="41">
        <f>I734-K734-L734-M734-N734-O734</f>
        <v>23358.144000000008</v>
      </c>
      <c r="K734" s="41">
        <f t="shared" si="867"/>
        <v>56726.670999999995</v>
      </c>
      <c r="L734" s="41">
        <f t="shared" si="868"/>
        <v>18550.696</v>
      </c>
      <c r="M734" s="41">
        <f t="shared" si="869"/>
        <v>4354.8890000000001</v>
      </c>
      <c r="N734" s="41">
        <v>7522.17</v>
      </c>
      <c r="O734" s="41">
        <v>32803.06</v>
      </c>
      <c r="P734" s="144">
        <f t="shared" si="857"/>
        <v>1.0242179446861448</v>
      </c>
      <c r="Q734" s="40">
        <f t="shared" si="793"/>
        <v>143315.63</v>
      </c>
      <c r="R734" s="51">
        <v>146786.44</v>
      </c>
      <c r="S734" s="41">
        <f t="shared" si="870"/>
        <v>23997.474428959082</v>
      </c>
      <c r="T734" s="41">
        <f t="shared" si="871"/>
        <v>58100.474380507127</v>
      </c>
      <c r="U734" s="41">
        <f t="shared" si="872"/>
        <v>18999.955729617486</v>
      </c>
      <c r="V734" s="41">
        <f t="shared" si="858"/>
        <v>4460.3554609163002</v>
      </c>
      <c r="W734" s="51">
        <v>7672.66</v>
      </c>
      <c r="X734" s="51">
        <v>33555.519999999997</v>
      </c>
      <c r="Y734" s="41"/>
      <c r="Z734" s="40">
        <f t="shared" si="873"/>
        <v>146786.44</v>
      </c>
      <c r="AA734" s="54">
        <f t="shared" si="859"/>
        <v>24102.940889875397</v>
      </c>
      <c r="AB734" s="54">
        <f t="shared" si="860"/>
        <v>58100.474380507127</v>
      </c>
      <c r="AC734" s="54">
        <f t="shared" si="861"/>
        <v>18999.955729617486</v>
      </c>
      <c r="AD734" s="54">
        <f t="shared" si="862"/>
        <v>4354.8890000000001</v>
      </c>
      <c r="AE734" s="54">
        <f t="shared" si="863"/>
        <v>7672.66</v>
      </c>
      <c r="AF734" s="54">
        <f t="shared" si="864"/>
        <v>33555.519999999997</v>
      </c>
      <c r="AG734" s="54"/>
      <c r="AH734" s="42">
        <f t="shared" si="865"/>
        <v>146786.44</v>
      </c>
      <c r="AI734" s="56">
        <f t="shared" si="866"/>
        <v>-3470.8099999999977</v>
      </c>
    </row>
    <row r="735" spans="1:35" x14ac:dyDescent="0.25">
      <c r="A735" s="31">
        <v>19</v>
      </c>
      <c r="B735" s="52">
        <v>3708.2</v>
      </c>
      <c r="C735" s="33">
        <v>2.71</v>
      </c>
      <c r="D735" s="33">
        <v>11.05</v>
      </c>
      <c r="E735" s="33">
        <v>3.81</v>
      </c>
      <c r="F735" s="35">
        <v>0.77</v>
      </c>
      <c r="G735" s="35">
        <v>1.33</v>
      </c>
      <c r="H735" s="35">
        <v>5.8</v>
      </c>
      <c r="I735" s="51">
        <v>99861.5</v>
      </c>
      <c r="J735" s="41">
        <f t="shared" ref="J735:J742" si="874">I735-K735-L735-M735-N735-O735</f>
        <v>15462.964000000004</v>
      </c>
      <c r="K735" s="41">
        <f t="shared" si="867"/>
        <v>40975.61</v>
      </c>
      <c r="L735" s="41">
        <f t="shared" si="868"/>
        <v>14128.242</v>
      </c>
      <c r="M735" s="41">
        <f t="shared" si="869"/>
        <v>2855.3139999999999</v>
      </c>
      <c r="N735" s="41">
        <v>4931.8100000000004</v>
      </c>
      <c r="O735" s="41">
        <v>21507.56</v>
      </c>
      <c r="P735" s="144">
        <f t="shared" si="857"/>
        <v>0.95472739744546187</v>
      </c>
      <c r="Q735" s="40">
        <f t="shared" si="793"/>
        <v>99861.5</v>
      </c>
      <c r="R735" s="51">
        <v>95340.51</v>
      </c>
      <c r="S735" s="41">
        <f t="shared" si="870"/>
        <v>14772.066286710506</v>
      </c>
      <c r="T735" s="41">
        <f t="shared" si="871"/>
        <v>39120.53749404024</v>
      </c>
      <c r="U735" s="41">
        <f t="shared" si="872"/>
        <v>13488.619715139666</v>
      </c>
      <c r="V735" s="41">
        <f t="shared" si="858"/>
        <v>2726.0465041095913</v>
      </c>
      <c r="W735" s="51">
        <v>4719.13</v>
      </c>
      <c r="X735" s="51">
        <v>20514.11</v>
      </c>
      <c r="Y735" s="41"/>
      <c r="Z735" s="40">
        <f t="shared" si="873"/>
        <v>95340.510000000009</v>
      </c>
      <c r="AA735" s="54">
        <f t="shared" si="859"/>
        <v>14642.798790820103</v>
      </c>
      <c r="AB735" s="54">
        <f t="shared" si="860"/>
        <v>39120.53749404024</v>
      </c>
      <c r="AC735" s="54">
        <f t="shared" si="861"/>
        <v>13488.619715139666</v>
      </c>
      <c r="AD735" s="54">
        <f t="shared" si="862"/>
        <v>2855.3139999999999</v>
      </c>
      <c r="AE735" s="54">
        <f t="shared" si="863"/>
        <v>4719.13</v>
      </c>
      <c r="AF735" s="54">
        <f t="shared" si="864"/>
        <v>20514.11</v>
      </c>
      <c r="AG735" s="54"/>
      <c r="AH735" s="42">
        <f t="shared" si="865"/>
        <v>95340.510000000009</v>
      </c>
      <c r="AI735" s="56">
        <f t="shared" si="866"/>
        <v>4520.9899999999907</v>
      </c>
    </row>
    <row r="736" spans="1:35" x14ac:dyDescent="0.25">
      <c r="A736" s="31">
        <v>20</v>
      </c>
      <c r="B736" s="52">
        <v>5659.3</v>
      </c>
      <c r="C736" s="33">
        <v>2.65</v>
      </c>
      <c r="D736" s="33">
        <v>10.3</v>
      </c>
      <c r="E736" s="33">
        <v>3.13</v>
      </c>
      <c r="F736" s="35">
        <v>0.77</v>
      </c>
      <c r="G736" s="35">
        <v>1.33</v>
      </c>
      <c r="H736" s="35">
        <v>5.8</v>
      </c>
      <c r="I736" s="51">
        <v>141304.32000000001</v>
      </c>
      <c r="J736" s="41">
        <f t="shared" si="874"/>
        <v>21118.720000000001</v>
      </c>
      <c r="K736" s="41">
        <f t="shared" si="867"/>
        <v>58290.790000000008</v>
      </c>
      <c r="L736" s="41">
        <f t="shared" si="868"/>
        <v>17713.609</v>
      </c>
      <c r="M736" s="41">
        <f t="shared" si="869"/>
        <v>4357.6610000000001</v>
      </c>
      <c r="N736" s="41">
        <v>7526.82</v>
      </c>
      <c r="O736" s="41">
        <v>32296.720000000001</v>
      </c>
      <c r="P736" s="144">
        <f t="shared" si="857"/>
        <v>1.1024926909524069</v>
      </c>
      <c r="Q736" s="40">
        <f t="shared" si="793"/>
        <v>141304.32000000001</v>
      </c>
      <c r="R736" s="51">
        <v>155786.98000000001</v>
      </c>
      <c r="S736" s="41">
        <f t="shared" si="870"/>
        <v>23450.186220121221</v>
      </c>
      <c r="T736" s="41">
        <f t="shared" si="871"/>
        <v>64265.169924841655</v>
      </c>
      <c r="U736" s="41">
        <f t="shared" si="872"/>
        <v>19529.124452888773</v>
      </c>
      <c r="V736" s="41">
        <f t="shared" si="858"/>
        <v>4804.2894021483562</v>
      </c>
      <c r="W736" s="51">
        <v>8199.16</v>
      </c>
      <c r="X736" s="51">
        <v>35539.050000000003</v>
      </c>
      <c r="Y736" s="41"/>
      <c r="Z736" s="40">
        <f t="shared" si="873"/>
        <v>155786.98000000001</v>
      </c>
      <c r="AA736" s="54">
        <f t="shared" si="859"/>
        <v>23896.814622269565</v>
      </c>
      <c r="AB736" s="54">
        <f t="shared" si="860"/>
        <v>64265.169924841655</v>
      </c>
      <c r="AC736" s="54">
        <f t="shared" si="861"/>
        <v>19529.124452888773</v>
      </c>
      <c r="AD736" s="54">
        <f t="shared" si="862"/>
        <v>4357.6610000000001</v>
      </c>
      <c r="AE736" s="54">
        <f t="shared" si="863"/>
        <v>8199.16</v>
      </c>
      <c r="AF736" s="54">
        <f t="shared" si="864"/>
        <v>35539.050000000003</v>
      </c>
      <c r="AG736" s="54"/>
      <c r="AH736" s="42">
        <f t="shared" si="865"/>
        <v>155786.97999999998</v>
      </c>
      <c r="AI736" s="56">
        <f t="shared" si="866"/>
        <v>-14482.660000000003</v>
      </c>
    </row>
    <row r="737" spans="1:35" x14ac:dyDescent="0.25">
      <c r="A737" s="31">
        <v>42</v>
      </c>
      <c r="B737" s="52">
        <v>4035.7</v>
      </c>
      <c r="C737" s="33">
        <v>2.68</v>
      </c>
      <c r="D737" s="33">
        <v>10.33</v>
      </c>
      <c r="E737" s="33">
        <v>3.62</v>
      </c>
      <c r="F737" s="35">
        <v>0.77</v>
      </c>
      <c r="G737" s="35">
        <v>1.33</v>
      </c>
      <c r="H737" s="35">
        <v>5.8</v>
      </c>
      <c r="I737" s="51">
        <v>105372.11</v>
      </c>
      <c r="J737" s="41">
        <f t="shared" si="874"/>
        <v>17191.965999999997</v>
      </c>
      <c r="K737" s="41">
        <f t="shared" si="867"/>
        <v>41688.780999999995</v>
      </c>
      <c r="L737" s="41">
        <f t="shared" si="868"/>
        <v>14609.234</v>
      </c>
      <c r="M737" s="41">
        <f t="shared" si="869"/>
        <v>3107.489</v>
      </c>
      <c r="N737" s="41">
        <v>5367.58</v>
      </c>
      <c r="O737" s="41">
        <v>23407.06</v>
      </c>
      <c r="P737" s="144">
        <f t="shared" si="857"/>
        <v>0.97588678825924624</v>
      </c>
      <c r="Q737" s="40">
        <f t="shared" si="793"/>
        <v>105372.11</v>
      </c>
      <c r="R737" s="51">
        <v>102831.25</v>
      </c>
      <c r="S737" s="41">
        <f t="shared" si="870"/>
        <v>16803.183496518192</v>
      </c>
      <c r="T737" s="41">
        <f t="shared" si="871"/>
        <v>40683.530596533084</v>
      </c>
      <c r="U737" s="41">
        <f t="shared" si="872"/>
        <v>14256.958447187781</v>
      </c>
      <c r="V737" s="41">
        <f t="shared" si="858"/>
        <v>3032.557459760937</v>
      </c>
      <c r="W737" s="51">
        <v>5239.16</v>
      </c>
      <c r="X737" s="51">
        <v>22815.86</v>
      </c>
      <c r="Y737" s="41"/>
      <c r="Z737" s="40">
        <f t="shared" si="873"/>
        <v>102831.25</v>
      </c>
      <c r="AA737" s="54">
        <f t="shared" si="859"/>
        <v>16728.251956279128</v>
      </c>
      <c r="AB737" s="54">
        <f t="shared" si="860"/>
        <v>40683.530596533084</v>
      </c>
      <c r="AC737" s="54">
        <f t="shared" si="861"/>
        <v>14256.958447187781</v>
      </c>
      <c r="AD737" s="54">
        <f t="shared" si="862"/>
        <v>3107.489</v>
      </c>
      <c r="AE737" s="54">
        <f t="shared" si="863"/>
        <v>5239.16</v>
      </c>
      <c r="AF737" s="54">
        <f t="shared" si="864"/>
        <v>22815.86</v>
      </c>
      <c r="AG737" s="54"/>
      <c r="AH737" s="42">
        <f t="shared" si="865"/>
        <v>102831.25</v>
      </c>
      <c r="AI737" s="56">
        <f t="shared" si="866"/>
        <v>2540.8600000000006</v>
      </c>
    </row>
    <row r="738" spans="1:35" x14ac:dyDescent="0.25">
      <c r="A738" s="31">
        <v>43</v>
      </c>
      <c r="B738" s="52">
        <v>4116.7</v>
      </c>
      <c r="C738" s="33">
        <v>3.01</v>
      </c>
      <c r="D738" s="33">
        <v>10.78</v>
      </c>
      <c r="E738" s="33">
        <v>3.72</v>
      </c>
      <c r="F738" s="35">
        <v>0.77</v>
      </c>
      <c r="G738" s="35">
        <v>1.33</v>
      </c>
      <c r="H738" s="35">
        <v>5.8</v>
      </c>
      <c r="I738" s="51">
        <v>111933.26</v>
      </c>
      <c r="J738" s="41">
        <f t="shared" si="874"/>
        <v>19719.161000000007</v>
      </c>
      <c r="K738" s="41">
        <f t="shared" si="867"/>
        <v>44378.025999999998</v>
      </c>
      <c r="L738" s="41">
        <f t="shared" si="868"/>
        <v>15314.124</v>
      </c>
      <c r="M738" s="41">
        <f t="shared" si="869"/>
        <v>3169.8589999999999</v>
      </c>
      <c r="N738" s="41">
        <v>5475.23</v>
      </c>
      <c r="O738" s="41">
        <v>23876.86</v>
      </c>
      <c r="P738" s="144">
        <f t="shared" si="857"/>
        <v>1.045924598282941</v>
      </c>
      <c r="Q738" s="40">
        <f t="shared" si="793"/>
        <v>111933.26</v>
      </c>
      <c r="R738" s="51">
        <v>117073.75</v>
      </c>
      <c r="S738" s="41">
        <f t="shared" si="870"/>
        <v>21559.18848941637</v>
      </c>
      <c r="T738" s="41">
        <f t="shared" si="871"/>
        <v>46416.069016639914</v>
      </c>
      <c r="U738" s="41">
        <f t="shared" si="872"/>
        <v>16017.418992755145</v>
      </c>
      <c r="V738" s="41">
        <f t="shared" si="858"/>
        <v>3315.4335011885651</v>
      </c>
      <c r="W738" s="51">
        <v>5544.33</v>
      </c>
      <c r="X738" s="51">
        <v>24221.31</v>
      </c>
      <c r="Y738" s="41"/>
      <c r="Z738" s="40">
        <f t="shared" si="873"/>
        <v>117073.75</v>
      </c>
      <c r="AA738" s="54">
        <f t="shared" si="859"/>
        <v>21704.762990604941</v>
      </c>
      <c r="AB738" s="54">
        <f t="shared" si="860"/>
        <v>46416.069016639914</v>
      </c>
      <c r="AC738" s="54">
        <f t="shared" si="861"/>
        <v>16017.418992755145</v>
      </c>
      <c r="AD738" s="54">
        <f t="shared" si="862"/>
        <v>3169.8589999999999</v>
      </c>
      <c r="AE738" s="54">
        <f t="shared" si="863"/>
        <v>5544.33</v>
      </c>
      <c r="AF738" s="54">
        <f t="shared" si="864"/>
        <v>24221.31</v>
      </c>
      <c r="AG738" s="54"/>
      <c r="AH738" s="42">
        <f t="shared" si="865"/>
        <v>117073.75</v>
      </c>
      <c r="AI738" s="56">
        <f t="shared" si="866"/>
        <v>-5140.4900000000052</v>
      </c>
    </row>
    <row r="739" spans="1:35" x14ac:dyDescent="0.25">
      <c r="A739" s="31">
        <v>44</v>
      </c>
      <c r="B739" s="52">
        <v>4127.7</v>
      </c>
      <c r="C739" s="33">
        <v>2.97</v>
      </c>
      <c r="D739" s="33">
        <v>10.36</v>
      </c>
      <c r="E739" s="33">
        <v>3.66</v>
      </c>
      <c r="F739" s="35">
        <v>0.77</v>
      </c>
      <c r="G739" s="35">
        <v>1.33</v>
      </c>
      <c r="H739" s="35">
        <v>5.8</v>
      </c>
      <c r="I739" s="51">
        <v>109095.49</v>
      </c>
      <c r="J739" s="41">
        <f t="shared" si="874"/>
        <v>18616.247000000014</v>
      </c>
      <c r="K739" s="41">
        <f t="shared" si="867"/>
        <v>42762.971999999994</v>
      </c>
      <c r="L739" s="41">
        <f t="shared" si="868"/>
        <v>15107.382</v>
      </c>
      <c r="M739" s="41">
        <f t="shared" si="869"/>
        <v>3178.3289999999997</v>
      </c>
      <c r="N739" s="41">
        <v>5489.9</v>
      </c>
      <c r="O739" s="41">
        <v>23940.66</v>
      </c>
      <c r="P739" s="144">
        <f t="shared" si="857"/>
        <v>0.84749910376680093</v>
      </c>
      <c r="Q739" s="40">
        <f t="shared" si="793"/>
        <v>109095.49</v>
      </c>
      <c r="R739" s="51">
        <v>92458.33</v>
      </c>
      <c r="S739" s="41">
        <f t="shared" si="870"/>
        <v>15778.455871356469</v>
      </c>
      <c r="T739" s="41">
        <f t="shared" si="871"/>
        <v>36241.580444404797</v>
      </c>
      <c r="U739" s="41">
        <f t="shared" si="872"/>
        <v>12803.492705262701</v>
      </c>
      <c r="V739" s="41">
        <f t="shared" si="858"/>
        <v>2693.6309789760326</v>
      </c>
      <c r="W739" s="51">
        <v>4657</v>
      </c>
      <c r="X739" s="51">
        <v>20284.169999999998</v>
      </c>
      <c r="Y739" s="41"/>
      <c r="Z739" s="40">
        <f t="shared" si="873"/>
        <v>92458.33</v>
      </c>
      <c r="AA739" s="54">
        <f t="shared" si="859"/>
        <v>15293.757850332506</v>
      </c>
      <c r="AB739" s="54">
        <f t="shared" si="860"/>
        <v>36241.580444404797</v>
      </c>
      <c r="AC739" s="54">
        <f t="shared" si="861"/>
        <v>12803.492705262701</v>
      </c>
      <c r="AD739" s="54">
        <f t="shared" si="862"/>
        <v>3178.3289999999997</v>
      </c>
      <c r="AE739" s="54">
        <f t="shared" si="863"/>
        <v>4657</v>
      </c>
      <c r="AF739" s="54">
        <f t="shared" si="864"/>
        <v>20284.169999999998</v>
      </c>
      <c r="AG739" s="54"/>
      <c r="AH739" s="42">
        <f t="shared" si="865"/>
        <v>92458.33</v>
      </c>
      <c r="AI739" s="56">
        <f t="shared" si="866"/>
        <v>16637.160000000003</v>
      </c>
    </row>
    <row r="740" spans="1:35" x14ac:dyDescent="0.25">
      <c r="A740" s="31">
        <v>65</v>
      </c>
      <c r="B740" s="52">
        <v>10695.1</v>
      </c>
      <c r="C740" s="33">
        <v>2.4300000000000002</v>
      </c>
      <c r="D740" s="33">
        <v>10.06</v>
      </c>
      <c r="E740" s="33">
        <v>4.29</v>
      </c>
      <c r="F740" s="35">
        <v>0.77</v>
      </c>
      <c r="G740" s="35">
        <v>1.33</v>
      </c>
      <c r="H740" s="35"/>
      <c r="I740" s="51">
        <v>211978.15</v>
      </c>
      <c r="J740" s="41">
        <f t="shared" si="874"/>
        <v>36043.597999999991</v>
      </c>
      <c r="K740" s="41">
        <f t="shared" si="867"/>
        <v>107592.70600000001</v>
      </c>
      <c r="L740" s="41">
        <f t="shared" si="868"/>
        <v>45881.978999999999</v>
      </c>
      <c r="M740" s="41">
        <f t="shared" si="869"/>
        <v>8235.2270000000008</v>
      </c>
      <c r="N740" s="41">
        <v>14224.64</v>
      </c>
      <c r="O740" s="41"/>
      <c r="P740" s="144">
        <f t="shared" si="857"/>
        <v>0.95573199407580445</v>
      </c>
      <c r="Q740" s="40">
        <f t="shared" si="793"/>
        <v>211978.15</v>
      </c>
      <c r="R740" s="51">
        <v>202594.3</v>
      </c>
      <c r="S740" s="41">
        <f t="shared" si="870"/>
        <v>34369.473342417128</v>
      </c>
      <c r="T740" s="41">
        <f t="shared" si="871"/>
        <v>102829.79145339178</v>
      </c>
      <c r="U740" s="41">
        <f t="shared" si="872"/>
        <v>43850.87528181418</v>
      </c>
      <c r="V740" s="41">
        <f t="shared" si="858"/>
        <v>7870.6699223769056</v>
      </c>
      <c r="W740" s="51">
        <v>13673.49</v>
      </c>
      <c r="X740" s="51"/>
      <c r="Y740" s="41"/>
      <c r="Z740" s="40">
        <f t="shared" si="873"/>
        <v>202594.29999999996</v>
      </c>
      <c r="AA740" s="54">
        <f t="shared" si="859"/>
        <v>34004.91626479401</v>
      </c>
      <c r="AB740" s="54">
        <f t="shared" si="860"/>
        <v>102829.79145339178</v>
      </c>
      <c r="AC740" s="54">
        <f t="shared" si="861"/>
        <v>43850.87528181418</v>
      </c>
      <c r="AD740" s="54">
        <f t="shared" si="862"/>
        <v>8235.2270000000008</v>
      </c>
      <c r="AE740" s="54">
        <f t="shared" si="863"/>
        <v>13673.49</v>
      </c>
      <c r="AF740" s="54">
        <f t="shared" si="864"/>
        <v>0</v>
      </c>
      <c r="AG740" s="54"/>
      <c r="AH740" s="42">
        <f t="shared" si="865"/>
        <v>202594.3</v>
      </c>
      <c r="AI740" s="56">
        <f t="shared" si="866"/>
        <v>9383.8500000000349</v>
      </c>
    </row>
    <row r="741" spans="1:35" x14ac:dyDescent="0.25">
      <c r="A741" s="31">
        <v>66</v>
      </c>
      <c r="B741" s="52">
        <v>3540.7</v>
      </c>
      <c r="C741" s="33">
        <v>2.76</v>
      </c>
      <c r="D741" s="33">
        <v>13.73</v>
      </c>
      <c r="E741" s="33">
        <v>12.14</v>
      </c>
      <c r="F741" s="35">
        <v>0.82</v>
      </c>
      <c r="G741" s="35">
        <v>1.33</v>
      </c>
      <c r="H741" s="35"/>
      <c r="I741" s="51">
        <v>114046.42</v>
      </c>
      <c r="J741" s="41">
        <f t="shared" si="874"/>
        <v>14835.857</v>
      </c>
      <c r="K741" s="41">
        <f t="shared" si="867"/>
        <v>48613.811000000002</v>
      </c>
      <c r="L741" s="41">
        <f t="shared" si="868"/>
        <v>42984.097999999998</v>
      </c>
      <c r="M741" s="41">
        <f t="shared" si="869"/>
        <v>2903.3739999999998</v>
      </c>
      <c r="N741" s="41">
        <v>4709.28</v>
      </c>
      <c r="O741" s="41"/>
      <c r="P741" s="144">
        <f t="shared" si="857"/>
        <v>0.88431017825899316</v>
      </c>
      <c r="Q741" s="40">
        <f t="shared" si="793"/>
        <v>114046.42</v>
      </c>
      <c r="R741" s="51">
        <v>100852.41</v>
      </c>
      <c r="S741" s="41">
        <f t="shared" si="870"/>
        <v>12961.543584566445</v>
      </c>
      <c r="T741" s="41">
        <f t="shared" si="871"/>
        <v>42989.687871259004</v>
      </c>
      <c r="U741" s="41">
        <f t="shared" si="872"/>
        <v>38011.275364682027</v>
      </c>
      <c r="V741" s="41">
        <f t="shared" si="858"/>
        <v>2567.4831794925258</v>
      </c>
      <c r="W741" s="51">
        <v>4322.42</v>
      </c>
      <c r="X741" s="51"/>
      <c r="Y741" s="41"/>
      <c r="Z741" s="40">
        <f t="shared" si="873"/>
        <v>100852.41</v>
      </c>
      <c r="AA741" s="54">
        <f t="shared" si="859"/>
        <v>12625.652764058977</v>
      </c>
      <c r="AB741" s="54">
        <f t="shared" si="860"/>
        <v>42989.687871259004</v>
      </c>
      <c r="AC741" s="54">
        <f t="shared" si="861"/>
        <v>38011.275364682027</v>
      </c>
      <c r="AD741" s="54">
        <f t="shared" si="862"/>
        <v>2903.3739999999998</v>
      </c>
      <c r="AE741" s="54">
        <f t="shared" si="863"/>
        <v>4322.42</v>
      </c>
      <c r="AF741" s="54">
        <f t="shared" si="864"/>
        <v>0</v>
      </c>
      <c r="AG741" s="54"/>
      <c r="AH741" s="42">
        <f t="shared" si="865"/>
        <v>100852.41</v>
      </c>
      <c r="AI741" s="56">
        <f t="shared" si="866"/>
        <v>13194.009999999995</v>
      </c>
    </row>
    <row r="742" spans="1:35" x14ac:dyDescent="0.25">
      <c r="A742" s="31" t="s">
        <v>58</v>
      </c>
      <c r="B742" s="52">
        <v>3535.1</v>
      </c>
      <c r="C742" s="33">
        <v>2.75</v>
      </c>
      <c r="D742" s="33">
        <v>13.63</v>
      </c>
      <c r="E742" s="33">
        <v>12.17</v>
      </c>
      <c r="F742" s="35">
        <v>0.82</v>
      </c>
      <c r="G742" s="35">
        <v>1.33</v>
      </c>
      <c r="H742" s="35"/>
      <c r="I742" s="51">
        <v>113449.73</v>
      </c>
      <c r="J742" s="41">
        <f t="shared" si="874"/>
        <v>14641.797999999995</v>
      </c>
      <c r="K742" s="41">
        <f t="shared" si="867"/>
        <v>48183.413</v>
      </c>
      <c r="L742" s="41">
        <f t="shared" si="868"/>
        <v>43022.167000000001</v>
      </c>
      <c r="M742" s="41">
        <f t="shared" si="869"/>
        <v>2898.7819999999997</v>
      </c>
      <c r="N742" s="41">
        <v>4703.57</v>
      </c>
      <c r="O742" s="41"/>
      <c r="P742" s="144">
        <f t="shared" si="857"/>
        <v>0.89027236997390835</v>
      </c>
      <c r="Q742" s="40">
        <f t="shared" si="793"/>
        <v>113449.73</v>
      </c>
      <c r="R742" s="51">
        <v>101001.16</v>
      </c>
      <c r="S742" s="41">
        <f t="shared" si="870"/>
        <v>12927.026617377403</v>
      </c>
      <c r="T742" s="41">
        <f t="shared" si="871"/>
        <v>42896.361284941624</v>
      </c>
      <c r="U742" s="41">
        <f t="shared" si="872"/>
        <v>38301.446576503273</v>
      </c>
      <c r="V742" s="41">
        <f t="shared" si="858"/>
        <v>2580.7055211777056</v>
      </c>
      <c r="W742" s="51">
        <v>4295.62</v>
      </c>
      <c r="X742" s="51"/>
      <c r="Y742" s="41"/>
      <c r="Z742" s="40">
        <f t="shared" si="873"/>
        <v>101001.16</v>
      </c>
      <c r="AA742" s="54">
        <f t="shared" si="859"/>
        <v>12608.950138555105</v>
      </c>
      <c r="AB742" s="54">
        <f t="shared" si="860"/>
        <v>42896.361284941624</v>
      </c>
      <c r="AC742" s="54">
        <f t="shared" si="861"/>
        <v>38301.446576503273</v>
      </c>
      <c r="AD742" s="54">
        <f t="shared" si="862"/>
        <v>2898.7819999999997</v>
      </c>
      <c r="AE742" s="54">
        <f t="shared" si="863"/>
        <v>4295.62</v>
      </c>
      <c r="AF742" s="54">
        <f t="shared" si="864"/>
        <v>0</v>
      </c>
      <c r="AG742" s="54"/>
      <c r="AH742" s="42">
        <f t="shared" si="865"/>
        <v>101001.16</v>
      </c>
      <c r="AI742" s="56">
        <f t="shared" si="866"/>
        <v>12448.569999999992</v>
      </c>
    </row>
    <row r="743" spans="1:35" x14ac:dyDescent="0.25">
      <c r="A743" s="31">
        <v>67</v>
      </c>
      <c r="B743" s="52">
        <v>13916.3</v>
      </c>
      <c r="C743" s="33">
        <v>2.6</v>
      </c>
      <c r="D743" s="33">
        <v>10.75</v>
      </c>
      <c r="E743" s="33">
        <v>2.1</v>
      </c>
      <c r="F743" s="35">
        <v>0.77</v>
      </c>
      <c r="G743" s="35">
        <v>1.33</v>
      </c>
      <c r="H743" s="35"/>
      <c r="I743" s="51">
        <v>260395.03</v>
      </c>
      <c r="J743" s="41">
        <f>I743-K743-L743-M743-N743</f>
        <v>52344.754000000001</v>
      </c>
      <c r="K743" s="41">
        <f t="shared" si="867"/>
        <v>149600.22500000001</v>
      </c>
      <c r="L743" s="41">
        <f t="shared" si="868"/>
        <v>29224.23</v>
      </c>
      <c r="M743" s="41">
        <f t="shared" si="869"/>
        <v>10715.550999999999</v>
      </c>
      <c r="N743" s="41">
        <v>18510.27</v>
      </c>
      <c r="O743" s="41"/>
      <c r="P743" s="144">
        <f t="shared" si="857"/>
        <v>1.0649037733170255</v>
      </c>
      <c r="Q743" s="40">
        <f t="shared" si="793"/>
        <v>260395.03</v>
      </c>
      <c r="R743" s="51">
        <v>277295.65000000002</v>
      </c>
      <c r="S743" s="41">
        <f t="shared" si="870"/>
        <v>55800.142416068396</v>
      </c>
      <c r="T743" s="41">
        <f t="shared" si="871"/>
        <v>159309.844091576</v>
      </c>
      <c r="U743" s="41">
        <f t="shared" si="872"/>
        <v>31120.992799284613</v>
      </c>
      <c r="V743" s="41">
        <f t="shared" si="858"/>
        <v>11411.030693071025</v>
      </c>
      <c r="W743" s="51">
        <v>19653.64</v>
      </c>
      <c r="X743" s="51"/>
      <c r="Y743" s="41"/>
      <c r="Z743" s="40">
        <f t="shared" si="873"/>
        <v>277295.65000000002</v>
      </c>
      <c r="AA743" s="54">
        <f t="shared" si="859"/>
        <v>56495.622109139396</v>
      </c>
      <c r="AB743" s="54">
        <f t="shared" si="860"/>
        <v>159309.844091576</v>
      </c>
      <c r="AC743" s="54">
        <f t="shared" si="861"/>
        <v>31120.992799284613</v>
      </c>
      <c r="AD743" s="54">
        <f t="shared" si="862"/>
        <v>10715.550999999999</v>
      </c>
      <c r="AE743" s="54">
        <f t="shared" si="863"/>
        <v>19653.64</v>
      </c>
      <c r="AF743" s="54">
        <f t="shared" si="864"/>
        <v>0</v>
      </c>
      <c r="AG743" s="54"/>
      <c r="AH743" s="42">
        <f t="shared" si="865"/>
        <v>277295.65000000002</v>
      </c>
      <c r="AI743" s="56">
        <f t="shared" si="866"/>
        <v>-16900.620000000024</v>
      </c>
    </row>
    <row r="744" spans="1:35" x14ac:dyDescent="0.25">
      <c r="A744" s="32" t="s">
        <v>37</v>
      </c>
      <c r="B744" s="53">
        <f>SUM(B732:B743)</f>
        <v>65091.299999999988</v>
      </c>
      <c r="C744" s="33"/>
      <c r="D744" s="34"/>
      <c r="E744" s="34"/>
      <c r="F744" s="35"/>
      <c r="G744" s="35"/>
      <c r="H744" s="35"/>
      <c r="I744" s="43">
        <f t="shared" ref="I744:O744" si="875">SUM(I732:I743)</f>
        <v>1582619.53</v>
      </c>
      <c r="J744" s="43">
        <f t="shared" si="875"/>
        <v>256533.34500000003</v>
      </c>
      <c r="K744" s="43">
        <f t="shared" si="875"/>
        <v>720580.94400000002</v>
      </c>
      <c r="L744" s="43">
        <f t="shared" si="875"/>
        <v>310518.08499999996</v>
      </c>
      <c r="M744" s="43">
        <f t="shared" si="875"/>
        <v>50613.236000000004</v>
      </c>
      <c r="N744" s="43">
        <f t="shared" si="875"/>
        <v>86542</v>
      </c>
      <c r="O744" s="43">
        <f t="shared" si="875"/>
        <v>157831.92000000001</v>
      </c>
      <c r="P744" s="144">
        <f t="shared" si="857"/>
        <v>0.97345015703174087</v>
      </c>
      <c r="Q744" s="40">
        <f t="shared" si="793"/>
        <v>1582619.53</v>
      </c>
      <c r="R744" s="43">
        <f t="shared" ref="R744:X744" si="876">SUM(R732:R743)</f>
        <v>1540601.23</v>
      </c>
      <c r="S744" s="43">
        <f t="shared" si="876"/>
        <v>252455.18550252949</v>
      </c>
      <c r="T744" s="43">
        <f t="shared" si="876"/>
        <v>703384.35968347429</v>
      </c>
      <c r="U744" s="43">
        <f t="shared" si="876"/>
        <v>293131.49500649358</v>
      </c>
      <c r="V744" s="43">
        <f t="shared" si="876"/>
        <v>49635.919807502651</v>
      </c>
      <c r="W744" s="43">
        <f t="shared" si="876"/>
        <v>85064.25</v>
      </c>
      <c r="X744" s="43">
        <f t="shared" si="876"/>
        <v>156930.02000000002</v>
      </c>
      <c r="Y744" s="41"/>
      <c r="Z744" s="40">
        <f t="shared" ref="Z744:AF744" si="877">SUM(Z732:Z743)</f>
        <v>1540601.23</v>
      </c>
      <c r="AA744" s="55">
        <f t="shared" si="877"/>
        <v>251477.86931003208</v>
      </c>
      <c r="AB744" s="55">
        <f t="shared" si="877"/>
        <v>703384.35968347429</v>
      </c>
      <c r="AC744" s="55">
        <f t="shared" si="877"/>
        <v>293131.49500649358</v>
      </c>
      <c r="AD744" s="55">
        <f t="shared" si="877"/>
        <v>50613.236000000004</v>
      </c>
      <c r="AE744" s="55">
        <f t="shared" si="877"/>
        <v>85064.25</v>
      </c>
      <c r="AF744" s="55">
        <f t="shared" si="877"/>
        <v>156930.02000000002</v>
      </c>
      <c r="AG744" s="54"/>
      <c r="AH744" s="42">
        <f>SUM(AH732:AH743)</f>
        <v>1540601.23</v>
      </c>
      <c r="AI744" s="56">
        <f>SUM(AI732:AI743)</f>
        <v>42018.299999999996</v>
      </c>
    </row>
    <row r="745" spans="1:35" x14ac:dyDescent="0.25">
      <c r="A745" t="s">
        <v>60</v>
      </c>
      <c r="P745" s="144"/>
      <c r="Q745" s="40">
        <f t="shared" si="793"/>
        <v>0</v>
      </c>
    </row>
    <row r="746" spans="1:35" x14ac:dyDescent="0.25">
      <c r="A746" s="31">
        <v>1</v>
      </c>
      <c r="B746" s="52">
        <v>3396.5</v>
      </c>
      <c r="C746" s="33">
        <v>2.63</v>
      </c>
      <c r="D746" s="33">
        <v>13.53</v>
      </c>
      <c r="E746" s="33">
        <v>9.2899999999999991</v>
      </c>
      <c r="F746" s="35">
        <v>0.82</v>
      </c>
      <c r="G746" s="35">
        <v>1.33</v>
      </c>
      <c r="H746" s="35"/>
      <c r="I746" s="51">
        <v>97907.68</v>
      </c>
      <c r="J746" s="41">
        <f>I746-K746-L746-M746-N746</f>
        <v>13096.099999999999</v>
      </c>
      <c r="K746" s="41">
        <f>B746*D746</f>
        <v>45954.644999999997</v>
      </c>
      <c r="L746" s="41">
        <f>E746*B746</f>
        <v>31553.484999999997</v>
      </c>
      <c r="M746" s="41">
        <f>F746*B746</f>
        <v>2785.1299999999997</v>
      </c>
      <c r="N746" s="41">
        <v>4518.32</v>
      </c>
      <c r="O746" s="41"/>
      <c r="P746" s="144">
        <f t="shared" ref="P746:P751" si="878">R746/I746</f>
        <v>0.96180646911457823</v>
      </c>
      <c r="Q746" s="40">
        <f t="shared" si="793"/>
        <v>97907.68</v>
      </c>
      <c r="R746" s="51">
        <v>94168.24</v>
      </c>
      <c r="S746" s="41">
        <f>R746-T746-U746-V746-W746-X746</f>
        <v>12541.743105701213</v>
      </c>
      <c r="T746" s="41">
        <f>P746*K746</f>
        <v>44199.474846863901</v>
      </c>
      <c r="U746" s="41">
        <f>L746*P746</f>
        <v>30348.345996109805</v>
      </c>
      <c r="V746" s="41">
        <f>P746*M746</f>
        <v>2678.7560513250851</v>
      </c>
      <c r="W746" s="51">
        <v>4399.92</v>
      </c>
      <c r="X746" s="51"/>
      <c r="Y746" s="41"/>
      <c r="Z746" s="40">
        <f>SUM(S746:Y746)</f>
        <v>94168.239999999991</v>
      </c>
      <c r="AA746" s="54">
        <f>Z746-AF746-AE746-AD746-AC746-AB746</f>
        <v>12435.369157026282</v>
      </c>
      <c r="AB746" s="54">
        <f t="shared" ref="AB746:AC748" si="879">T746</f>
        <v>44199.474846863901</v>
      </c>
      <c r="AC746" s="54">
        <f t="shared" si="879"/>
        <v>30348.345996109805</v>
      </c>
      <c r="AD746" s="54">
        <f>M746</f>
        <v>2785.1299999999997</v>
      </c>
      <c r="AE746" s="54">
        <f t="shared" ref="AE746:AF748" si="880">W746</f>
        <v>4399.92</v>
      </c>
      <c r="AF746" s="54">
        <f t="shared" si="880"/>
        <v>0</v>
      </c>
      <c r="AG746" s="54"/>
      <c r="AH746" s="42">
        <f>SUM(AA746:AG746)</f>
        <v>94168.239999999991</v>
      </c>
      <c r="AI746" s="56">
        <f>I746-Z746</f>
        <v>3739.4400000000023</v>
      </c>
    </row>
    <row r="747" spans="1:35" x14ac:dyDescent="0.25">
      <c r="A747" s="31">
        <v>2</v>
      </c>
      <c r="B747" s="52">
        <v>3241.2</v>
      </c>
      <c r="C747" s="33">
        <v>2.68</v>
      </c>
      <c r="D747" s="33">
        <v>13.87</v>
      </c>
      <c r="E747" s="33">
        <v>10.09</v>
      </c>
      <c r="F747" s="35">
        <v>0.82</v>
      </c>
      <c r="G747" s="35">
        <v>1.33</v>
      </c>
      <c r="H747" s="35"/>
      <c r="I747" s="51">
        <v>97852.45</v>
      </c>
      <c r="J747" s="41">
        <f>I747-K747-L747-M747-N747</f>
        <v>13224.594000000003</v>
      </c>
      <c r="K747" s="41">
        <f>B747*D747</f>
        <v>44955.443999999996</v>
      </c>
      <c r="L747" s="41">
        <f>E747*B747</f>
        <v>32703.707999999999</v>
      </c>
      <c r="M747" s="41">
        <f>F747*B747</f>
        <v>2657.7839999999997</v>
      </c>
      <c r="N747" s="41">
        <v>4310.92</v>
      </c>
      <c r="O747" s="41"/>
      <c r="P747" s="144">
        <f t="shared" si="878"/>
        <v>0.73425856991828009</v>
      </c>
      <c r="Q747" s="40">
        <f t="shared" si="793"/>
        <v>97852.45</v>
      </c>
      <c r="R747" s="51">
        <v>71849</v>
      </c>
      <c r="S747" s="41">
        <f>R747-T747-U747-V747-W747-X747</f>
        <v>9675.6614324219736</v>
      </c>
      <c r="T747" s="41">
        <f>P747*K747</f>
        <v>33008.920021481325</v>
      </c>
      <c r="U747" s="41">
        <f>L747*P747</f>
        <v>24012.977867105015</v>
      </c>
      <c r="V747" s="41">
        <f>P747*M747</f>
        <v>1951.5006789916858</v>
      </c>
      <c r="W747" s="51">
        <v>3199.94</v>
      </c>
      <c r="X747" s="51"/>
      <c r="Y747" s="41"/>
      <c r="Z747" s="40">
        <f>SUM(S747:Y747)</f>
        <v>71849</v>
      </c>
      <c r="AA747" s="54">
        <f>Z747-AF747-AE747-AD747-AC747-AB747</f>
        <v>8969.3781114136582</v>
      </c>
      <c r="AB747" s="54">
        <f t="shared" si="879"/>
        <v>33008.920021481325</v>
      </c>
      <c r="AC747" s="54">
        <f t="shared" si="879"/>
        <v>24012.977867105015</v>
      </c>
      <c r="AD747" s="54">
        <f>M747</f>
        <v>2657.7839999999997</v>
      </c>
      <c r="AE747" s="54">
        <f t="shared" si="880"/>
        <v>3199.94</v>
      </c>
      <c r="AF747" s="54">
        <f t="shared" si="880"/>
        <v>0</v>
      </c>
      <c r="AG747" s="54"/>
      <c r="AH747" s="42">
        <f>SUM(AA747:AG747)</f>
        <v>71849</v>
      </c>
      <c r="AI747" s="56">
        <f>I747-Z747</f>
        <v>26003.449999999997</v>
      </c>
    </row>
    <row r="748" spans="1:35" x14ac:dyDescent="0.25">
      <c r="A748" s="31">
        <v>3</v>
      </c>
      <c r="B748" s="52">
        <v>3412.2</v>
      </c>
      <c r="C748" s="33">
        <v>2.65</v>
      </c>
      <c r="D748" s="33">
        <v>13.92</v>
      </c>
      <c r="E748" s="33">
        <v>9.33</v>
      </c>
      <c r="F748" s="35">
        <v>0.82</v>
      </c>
      <c r="G748" s="35">
        <v>1.33</v>
      </c>
      <c r="H748" s="35"/>
      <c r="I748" s="51">
        <v>100352.9</v>
      </c>
      <c r="J748" s="41">
        <f>I748-K748-L748-M748-N748</f>
        <v>13683.005999999996</v>
      </c>
      <c r="K748" s="41">
        <f>B748*D748</f>
        <v>47497.824000000001</v>
      </c>
      <c r="L748" s="41">
        <f>E748*B748</f>
        <v>31835.825999999997</v>
      </c>
      <c r="M748" s="41">
        <f>F748*B748</f>
        <v>2798.0039999999999</v>
      </c>
      <c r="N748" s="41">
        <v>4538.24</v>
      </c>
      <c r="O748" s="41"/>
      <c r="P748" s="144">
        <f t="shared" si="878"/>
        <v>0.77375113225427472</v>
      </c>
      <c r="Q748" s="40">
        <f t="shared" si="793"/>
        <v>100352.9</v>
      </c>
      <c r="R748" s="51">
        <v>77648.17</v>
      </c>
      <c r="S748" s="41">
        <f>R748-T748-U748-V748-W748-X748</f>
        <v>10699.179723583669</v>
      </c>
      <c r="T748" s="41">
        <f>P748*K748</f>
        <v>36751.495099614265</v>
      </c>
      <c r="U748" s="41">
        <f>L748*P748</f>
        <v>24633.006413750074</v>
      </c>
      <c r="V748" s="41">
        <f>P748*M748</f>
        <v>2164.9587630519895</v>
      </c>
      <c r="W748" s="51">
        <v>3399.53</v>
      </c>
      <c r="X748" s="51"/>
      <c r="Y748" s="41"/>
      <c r="Z748" s="40">
        <f>SUM(S748:Y748)</f>
        <v>77648.17</v>
      </c>
      <c r="AA748" s="54">
        <f>Z748-AF748-AE748-AD748-AC748-AB748</f>
        <v>10066.134486635659</v>
      </c>
      <c r="AB748" s="54">
        <f t="shared" si="879"/>
        <v>36751.495099614265</v>
      </c>
      <c r="AC748" s="54">
        <f t="shared" si="879"/>
        <v>24633.006413750074</v>
      </c>
      <c r="AD748" s="54">
        <f>M748</f>
        <v>2798.0039999999999</v>
      </c>
      <c r="AE748" s="54">
        <f t="shared" si="880"/>
        <v>3399.53</v>
      </c>
      <c r="AF748" s="54">
        <f t="shared" si="880"/>
        <v>0</v>
      </c>
      <c r="AG748" s="54"/>
      <c r="AH748" s="42">
        <f>SUM(AA748:AG748)</f>
        <v>77648.17</v>
      </c>
      <c r="AI748" s="56">
        <f>I748-Z748</f>
        <v>22704.729999999996</v>
      </c>
    </row>
    <row r="749" spans="1:35" x14ac:dyDescent="0.25">
      <c r="A749" s="32" t="s">
        <v>37</v>
      </c>
      <c r="B749" s="53">
        <f>SUM(B745:B748)</f>
        <v>10049.9</v>
      </c>
      <c r="C749" s="33"/>
      <c r="D749" s="34"/>
      <c r="E749" s="34"/>
      <c r="F749" s="35"/>
      <c r="G749" s="35"/>
      <c r="H749" s="35"/>
      <c r="I749" s="43">
        <f t="shared" ref="I749:P749" si="881">SUM(I746:I748)</f>
        <v>296113.03000000003</v>
      </c>
      <c r="J749" s="43">
        <f t="shared" si="881"/>
        <v>40003.699999999997</v>
      </c>
      <c r="K749" s="43">
        <f t="shared" si="881"/>
        <v>138407.913</v>
      </c>
      <c r="L749" s="43">
        <f t="shared" si="881"/>
        <v>96093.019</v>
      </c>
      <c r="M749" s="43">
        <f t="shared" si="881"/>
        <v>8240.9179999999978</v>
      </c>
      <c r="N749" s="43">
        <f t="shared" si="881"/>
        <v>13367.48</v>
      </c>
      <c r="O749" s="43">
        <f t="shared" si="881"/>
        <v>0</v>
      </c>
      <c r="P749" s="151">
        <f t="shared" si="881"/>
        <v>2.4698161712871327</v>
      </c>
      <c r="Q749" s="40">
        <f t="shared" si="793"/>
        <v>296113.03000000003</v>
      </c>
      <c r="R749" s="43">
        <f t="shared" ref="R749:X749" si="882">SUM(R746:R748)</f>
        <v>243665.40999999997</v>
      </c>
      <c r="S749" s="43">
        <f t="shared" si="882"/>
        <v>32916.584261706856</v>
      </c>
      <c r="T749" s="43">
        <f t="shared" si="882"/>
        <v>113959.88996795949</v>
      </c>
      <c r="U749" s="43">
        <f t="shared" si="882"/>
        <v>78994.330276964902</v>
      </c>
      <c r="V749" s="43">
        <f t="shared" si="882"/>
        <v>6795.2154933687598</v>
      </c>
      <c r="W749" s="43">
        <f>SUM(W746:W748)</f>
        <v>10999.390000000001</v>
      </c>
      <c r="X749" s="43">
        <f t="shared" si="882"/>
        <v>0</v>
      </c>
      <c r="Y749" s="41"/>
      <c r="Z749" s="40">
        <f>SUM(Z746:Z748)</f>
        <v>243665.40999999997</v>
      </c>
      <c r="AA749" s="55">
        <f>SUM(AA746:AA748)</f>
        <v>31470.881755075599</v>
      </c>
      <c r="AB749" s="55">
        <f>SUM(AB746:AB748)</f>
        <v>113959.88996795949</v>
      </c>
      <c r="AC749" s="55">
        <f>SUM(AC746:AC748)</f>
        <v>78994.330276964902</v>
      </c>
      <c r="AD749" s="55">
        <f>SUM(AD746:AD748)</f>
        <v>8240.9179999999978</v>
      </c>
      <c r="AE749" s="55">
        <f>SUM(AE747:AE748)</f>
        <v>6599.47</v>
      </c>
      <c r="AF749" s="55">
        <f>SUM(AF746:AF748)</f>
        <v>0</v>
      </c>
      <c r="AG749" s="54"/>
      <c r="AH749" s="42">
        <f>SUM(AH746:AH748)</f>
        <v>243665.40999999997</v>
      </c>
      <c r="AI749" s="56">
        <f>SUM(AI746:AI748)</f>
        <v>52447.619999999995</v>
      </c>
    </row>
    <row r="750" spans="1:35" x14ac:dyDescent="0.25">
      <c r="A750" s="67" t="s">
        <v>61</v>
      </c>
      <c r="B750" s="68">
        <f>B698+B716+B724+B730+B744+B749</f>
        <v>323292.2</v>
      </c>
      <c r="C750" s="67"/>
      <c r="D750" s="67"/>
      <c r="E750" s="67"/>
      <c r="F750" s="67"/>
      <c r="G750" s="67"/>
      <c r="H750" s="67"/>
      <c r="I750" s="68">
        <f t="shared" ref="I750:O750" si="883">I698+I716+I724+I730+I744+I749</f>
        <v>6754264.5500000007</v>
      </c>
      <c r="J750" s="68">
        <f t="shared" si="883"/>
        <v>1166232.371</v>
      </c>
      <c r="K750" s="68">
        <f t="shared" si="883"/>
        <v>3429052.5250000004</v>
      </c>
      <c r="L750" s="68">
        <f t="shared" si="883"/>
        <v>1180761.31</v>
      </c>
      <c r="M750" s="68">
        <f t="shared" si="883"/>
        <v>250604.51400000002</v>
      </c>
      <c r="N750" s="68">
        <f t="shared" si="883"/>
        <v>421896.41</v>
      </c>
      <c r="O750" s="68">
        <f t="shared" si="883"/>
        <v>305717.42000000004</v>
      </c>
      <c r="P750" s="148">
        <f t="shared" si="878"/>
        <v>0.95166148030136011</v>
      </c>
      <c r="Q750" s="83">
        <f t="shared" si="793"/>
        <v>6754264.5500000007</v>
      </c>
      <c r="R750" s="68">
        <f t="shared" ref="R750:AI750" si="884">R698+R716+R724+R730+R744+R749</f>
        <v>6427773.4000000004</v>
      </c>
      <c r="S750" s="68">
        <f t="shared" si="884"/>
        <v>1110897.2565876793</v>
      </c>
      <c r="T750" s="68">
        <f t="shared" si="884"/>
        <v>3264768.0876325686</v>
      </c>
      <c r="U750" s="68">
        <f t="shared" si="884"/>
        <v>1110776.6648731693</v>
      </c>
      <c r="V750" s="68">
        <f t="shared" si="884"/>
        <v>239152.10090658255</v>
      </c>
      <c r="W750" s="68">
        <f t="shared" si="884"/>
        <v>408653.85</v>
      </c>
      <c r="X750" s="68">
        <f t="shared" si="884"/>
        <v>293525.44000000006</v>
      </c>
      <c r="Y750" s="68">
        <f t="shared" si="884"/>
        <v>0</v>
      </c>
      <c r="Z750" s="68">
        <f t="shared" si="884"/>
        <v>6406126.4500000011</v>
      </c>
      <c r="AA750" s="68">
        <f t="shared" si="884"/>
        <v>1096701.2859566456</v>
      </c>
      <c r="AB750" s="68">
        <f t="shared" si="884"/>
        <v>3250421.7203227114</v>
      </c>
      <c r="AC750" s="68">
        <f t="shared" si="884"/>
        <v>1107719.0607206437</v>
      </c>
      <c r="AD750" s="68">
        <f t="shared" si="884"/>
        <v>249105.09299999999</v>
      </c>
      <c r="AE750" s="68">
        <f t="shared" si="884"/>
        <v>374099.54999999993</v>
      </c>
      <c r="AF750" s="68">
        <f t="shared" si="884"/>
        <v>293525.44000000006</v>
      </c>
      <c r="AG750" s="68">
        <f t="shared" si="884"/>
        <v>0</v>
      </c>
      <c r="AH750" s="68">
        <f t="shared" si="884"/>
        <v>6406126.4500000011</v>
      </c>
      <c r="AI750" s="68">
        <f t="shared" si="884"/>
        <v>310087.8600000001</v>
      </c>
    </row>
    <row r="751" spans="1:35" x14ac:dyDescent="0.25">
      <c r="I751" s="78">
        <f>J751+K751+N751+O751</f>
        <v>6754264.5500000007</v>
      </c>
      <c r="J751" s="78">
        <f>J750+M750</f>
        <v>1416836.885</v>
      </c>
      <c r="K751" s="78">
        <f>K750+L750</f>
        <v>4609813.8350000009</v>
      </c>
      <c r="N751" s="78">
        <f>N750</f>
        <v>421896.41</v>
      </c>
      <c r="O751" s="78">
        <f>O750</f>
        <v>305717.42000000004</v>
      </c>
      <c r="P751" s="145">
        <f t="shared" si="878"/>
        <v>0.95166148030136011</v>
      </c>
      <c r="Q751" s="106">
        <f t="shared" si="793"/>
        <v>6754264.5500000007</v>
      </c>
      <c r="R751" s="78">
        <f>S751+T751+W751+X751</f>
        <v>6427773.4000000004</v>
      </c>
      <c r="S751" s="78">
        <f>S750+V750+X750</f>
        <v>1643574.797494262</v>
      </c>
      <c r="T751" s="78">
        <f>T750+U750</f>
        <v>4375544.7525057383</v>
      </c>
      <c r="W751" s="78">
        <f>W750</f>
        <v>408653.85</v>
      </c>
      <c r="X751" s="78"/>
    </row>
    <row r="752" spans="1:35" ht="18.75" x14ac:dyDescent="0.3">
      <c r="A752" s="8"/>
      <c r="B752" s="69" t="s">
        <v>77</v>
      </c>
      <c r="C752" s="69"/>
      <c r="D752" s="9"/>
      <c r="E752" s="10" t="s">
        <v>95</v>
      </c>
      <c r="F752" s="10"/>
      <c r="G752" s="10"/>
      <c r="H752" s="10"/>
      <c r="I752" s="10"/>
      <c r="J752" s="10"/>
      <c r="K752" s="10"/>
      <c r="L752" s="10"/>
      <c r="M752" s="11"/>
      <c r="N752" s="11"/>
      <c r="O752" s="11"/>
      <c r="P752" s="141"/>
      <c r="Q752" s="11"/>
      <c r="R752" s="12"/>
      <c r="S752" s="13"/>
      <c r="T752" s="13"/>
      <c r="U752" s="13"/>
      <c r="V752" s="13"/>
      <c r="W752" s="13"/>
      <c r="X752" s="13"/>
      <c r="Y752" s="13"/>
      <c r="Z752" s="12"/>
      <c r="AA752" s="12"/>
      <c r="AB752" s="12"/>
      <c r="AC752" s="12"/>
      <c r="AD752" s="12"/>
      <c r="AE752" s="12"/>
      <c r="AF752" s="12"/>
      <c r="AG752" s="12"/>
      <c r="AH752" s="11"/>
    </row>
    <row r="753" spans="1:35" ht="18.75" x14ac:dyDescent="0.3">
      <c r="A753" s="15"/>
      <c r="B753" s="16"/>
      <c r="C753" s="16"/>
      <c r="D753" s="16"/>
      <c r="E753" s="16"/>
      <c r="F753" s="16"/>
      <c r="G753" s="16"/>
      <c r="H753" s="16"/>
      <c r="I753" s="16"/>
      <c r="J753" s="16"/>
      <c r="K753" s="9"/>
      <c r="L753" s="17"/>
      <c r="M753" s="11" t="s">
        <v>52</v>
      </c>
      <c r="N753" s="11"/>
      <c r="O753" s="11"/>
      <c r="P753" s="141"/>
      <c r="Q753" s="69" t="s">
        <v>77</v>
      </c>
      <c r="R753" s="12"/>
      <c r="S753" s="13"/>
      <c r="T753" s="14" t="s">
        <v>53</v>
      </c>
      <c r="U753" s="13"/>
      <c r="V753" s="13"/>
      <c r="W753" s="13"/>
      <c r="X753" s="13"/>
      <c r="Y753" s="13"/>
      <c r="Z753" s="12"/>
      <c r="AA753" s="12"/>
      <c r="AB753" s="12"/>
      <c r="AC753" s="12"/>
      <c r="AD753" s="12"/>
      <c r="AE753" s="12"/>
      <c r="AF753" s="12"/>
      <c r="AG753" s="12"/>
      <c r="AH753" s="11"/>
    </row>
    <row r="754" spans="1:35" ht="21.75" x14ac:dyDescent="0.25">
      <c r="A754" s="206" t="s">
        <v>1</v>
      </c>
      <c r="B754" s="206" t="s">
        <v>39</v>
      </c>
      <c r="C754" s="215" t="s">
        <v>2</v>
      </c>
      <c r="D754" s="216"/>
      <c r="E754" s="216"/>
      <c r="F754" s="216"/>
      <c r="G754" s="216"/>
      <c r="H754" s="217"/>
      <c r="I754" s="44" t="s">
        <v>51</v>
      </c>
      <c r="J754" s="44" t="s">
        <v>55</v>
      </c>
      <c r="K754" s="218" t="s">
        <v>46</v>
      </c>
      <c r="L754" s="211"/>
      <c r="M754" s="46" t="s">
        <v>47</v>
      </c>
      <c r="N754" s="46" t="s">
        <v>48</v>
      </c>
      <c r="O754" s="47" t="s">
        <v>49</v>
      </c>
      <c r="P754" s="219" t="s">
        <v>54</v>
      </c>
      <c r="Q754" s="212" t="s">
        <v>50</v>
      </c>
      <c r="R754" s="45" t="s">
        <v>51</v>
      </c>
      <c r="S754" s="48" t="s">
        <v>55</v>
      </c>
      <c r="T754" s="210" t="s">
        <v>46</v>
      </c>
      <c r="U754" s="211"/>
      <c r="V754" s="49" t="s">
        <v>47</v>
      </c>
      <c r="W754" s="49" t="s">
        <v>48</v>
      </c>
      <c r="X754" s="50" t="s">
        <v>49</v>
      </c>
      <c r="Y754" s="45"/>
      <c r="Z754" s="212" t="s">
        <v>42</v>
      </c>
      <c r="AA754" s="222" t="s">
        <v>3</v>
      </c>
      <c r="AB754" s="223"/>
      <c r="AC754" s="223"/>
      <c r="AD754" s="223"/>
      <c r="AE754" s="223"/>
      <c r="AF754" s="223"/>
      <c r="AG754" s="224"/>
      <c r="AH754" s="200" t="s">
        <v>44</v>
      </c>
      <c r="AI754" s="203" t="s">
        <v>43</v>
      </c>
    </row>
    <row r="755" spans="1:35" x14ac:dyDescent="0.25">
      <c r="A755" s="214"/>
      <c r="B755" s="214"/>
      <c r="C755" s="206" t="s">
        <v>4</v>
      </c>
      <c r="D755" s="206" t="s">
        <v>5</v>
      </c>
      <c r="E755" s="206" t="s">
        <v>6</v>
      </c>
      <c r="F755" s="206" t="s">
        <v>7</v>
      </c>
      <c r="G755" s="206" t="s">
        <v>8</v>
      </c>
      <c r="H755" s="206" t="s">
        <v>9</v>
      </c>
      <c r="I755" s="208"/>
      <c r="J755" s="208" t="s">
        <v>4</v>
      </c>
      <c r="K755" s="208" t="s">
        <v>5</v>
      </c>
      <c r="L755" s="208" t="s">
        <v>6</v>
      </c>
      <c r="M755" s="208" t="s">
        <v>7</v>
      </c>
      <c r="N755" s="208" t="s">
        <v>8</v>
      </c>
      <c r="O755" s="208" t="s">
        <v>9</v>
      </c>
      <c r="P755" s="220"/>
      <c r="Q755" s="212"/>
      <c r="R755" s="208"/>
      <c r="S755" s="208" t="s">
        <v>4</v>
      </c>
      <c r="T755" s="208" t="s">
        <v>5</v>
      </c>
      <c r="U755" s="208" t="s">
        <v>6</v>
      </c>
      <c r="V755" s="208" t="s">
        <v>7</v>
      </c>
      <c r="W755" s="208" t="s">
        <v>8</v>
      </c>
      <c r="X755" s="208" t="s">
        <v>9</v>
      </c>
      <c r="Y755" s="208"/>
      <c r="Z755" s="212"/>
      <c r="AA755" s="213" t="s">
        <v>4</v>
      </c>
      <c r="AB755" s="213" t="s">
        <v>5</v>
      </c>
      <c r="AC755" s="213" t="s">
        <v>6</v>
      </c>
      <c r="AD755" s="213" t="s">
        <v>7</v>
      </c>
      <c r="AE755" s="213" t="s">
        <v>8</v>
      </c>
      <c r="AF755" s="213" t="s">
        <v>9</v>
      </c>
      <c r="AG755" s="213" t="s">
        <v>10</v>
      </c>
      <c r="AH755" s="201"/>
      <c r="AI755" s="204"/>
    </row>
    <row r="756" spans="1:35" x14ac:dyDescent="0.25">
      <c r="A756" s="207"/>
      <c r="B756" s="207"/>
      <c r="C756" s="207"/>
      <c r="D756" s="207"/>
      <c r="E756" s="207"/>
      <c r="F756" s="207"/>
      <c r="G756" s="207"/>
      <c r="H756" s="207"/>
      <c r="I756" s="209"/>
      <c r="J756" s="209"/>
      <c r="K756" s="209"/>
      <c r="L756" s="209"/>
      <c r="M756" s="209"/>
      <c r="N756" s="209"/>
      <c r="O756" s="209"/>
      <c r="P756" s="221"/>
      <c r="Q756" s="212"/>
      <c r="R756" s="209"/>
      <c r="S756" s="209"/>
      <c r="T756" s="209"/>
      <c r="U756" s="209"/>
      <c r="V756" s="209"/>
      <c r="W756" s="209"/>
      <c r="X756" s="209"/>
      <c r="Y756" s="209"/>
      <c r="Z756" s="212"/>
      <c r="AA756" s="213"/>
      <c r="AB756" s="213"/>
      <c r="AC756" s="213"/>
      <c r="AD756" s="213"/>
      <c r="AE756" s="213"/>
      <c r="AF756" s="213"/>
      <c r="AG756" s="213"/>
      <c r="AH756" s="201"/>
      <c r="AI756" s="204"/>
    </row>
    <row r="757" spans="1:35" x14ac:dyDescent="0.25">
      <c r="A757" s="19" t="s">
        <v>11</v>
      </c>
      <c r="B757" s="19">
        <v>2</v>
      </c>
      <c r="C757" s="20">
        <v>3</v>
      </c>
      <c r="D757" s="21" t="s">
        <v>12</v>
      </c>
      <c r="E757" s="21" t="s">
        <v>13</v>
      </c>
      <c r="F757" s="21" t="s">
        <v>14</v>
      </c>
      <c r="G757" s="21" t="s">
        <v>15</v>
      </c>
      <c r="H757" s="21" t="s">
        <v>16</v>
      </c>
      <c r="I757" s="22" t="s">
        <v>17</v>
      </c>
      <c r="J757" s="22" t="s">
        <v>18</v>
      </c>
      <c r="K757" s="22" t="s">
        <v>19</v>
      </c>
      <c r="L757" s="22" t="s">
        <v>20</v>
      </c>
      <c r="M757" s="22" t="s">
        <v>21</v>
      </c>
      <c r="N757" s="22" t="s">
        <v>22</v>
      </c>
      <c r="O757" s="22" t="s">
        <v>23</v>
      </c>
      <c r="P757" s="142" t="s">
        <v>24</v>
      </c>
      <c r="Q757" s="23" t="s">
        <v>25</v>
      </c>
      <c r="R757" s="22" t="s">
        <v>26</v>
      </c>
      <c r="S757" s="22" t="s">
        <v>27</v>
      </c>
      <c r="T757" s="22" t="s">
        <v>28</v>
      </c>
      <c r="U757" s="22" t="s">
        <v>29</v>
      </c>
      <c r="V757" s="22" t="s">
        <v>30</v>
      </c>
      <c r="W757" s="22" t="s">
        <v>31</v>
      </c>
      <c r="X757" s="22" t="s">
        <v>32</v>
      </c>
      <c r="Y757" s="22" t="s">
        <v>33</v>
      </c>
      <c r="Z757" s="23" t="s">
        <v>34</v>
      </c>
      <c r="AA757" s="66">
        <v>36</v>
      </c>
      <c r="AB757" s="66">
        <v>37</v>
      </c>
      <c r="AC757" s="66">
        <v>38</v>
      </c>
      <c r="AD757" s="66">
        <v>39</v>
      </c>
      <c r="AE757" s="66">
        <v>40</v>
      </c>
      <c r="AF757" s="66">
        <v>41</v>
      </c>
      <c r="AG757" s="66">
        <v>42</v>
      </c>
      <c r="AH757" s="202"/>
      <c r="AI757" s="205"/>
    </row>
    <row r="758" spans="1:35" x14ac:dyDescent="0.25">
      <c r="A758" s="6" t="s">
        <v>35</v>
      </c>
      <c r="B758" s="37"/>
      <c r="C758" s="7"/>
      <c r="D758" s="24"/>
      <c r="E758" s="24"/>
      <c r="F758" s="24"/>
      <c r="G758" s="25"/>
      <c r="H758" s="25"/>
      <c r="I758" s="26"/>
      <c r="J758" s="26"/>
      <c r="K758" s="26"/>
      <c r="L758" s="26"/>
      <c r="M758" s="26"/>
      <c r="N758" s="26"/>
      <c r="O758" s="27"/>
      <c r="P758" s="143"/>
      <c r="Q758" s="28"/>
      <c r="R758" s="26"/>
      <c r="S758" s="26"/>
      <c r="T758" s="26"/>
      <c r="U758" s="26"/>
      <c r="V758" s="26"/>
      <c r="W758" s="26"/>
      <c r="X758" s="27"/>
      <c r="Y758" s="27"/>
      <c r="Z758" s="28"/>
      <c r="AA758" s="29"/>
      <c r="AB758" s="29"/>
      <c r="AC758" s="29"/>
      <c r="AD758" s="29"/>
      <c r="AE758" s="29"/>
      <c r="AF758" s="29"/>
      <c r="AG758" s="29"/>
      <c r="AH758" s="30"/>
      <c r="AI758" s="36"/>
    </row>
    <row r="759" spans="1:35" x14ac:dyDescent="0.25">
      <c r="A759" s="31">
        <v>1</v>
      </c>
      <c r="B759" s="52">
        <v>9597.4</v>
      </c>
      <c r="C759" s="33">
        <v>2.42</v>
      </c>
      <c r="D759" s="33">
        <v>10.93</v>
      </c>
      <c r="E759" s="33">
        <v>3.23</v>
      </c>
      <c r="F759" s="35">
        <v>0.77</v>
      </c>
      <c r="G759" s="35">
        <v>1.33</v>
      </c>
      <c r="H759" s="35"/>
      <c r="I759" s="51">
        <v>186573.45</v>
      </c>
      <c r="J759" s="41">
        <f t="shared" ref="J759:J764" si="885">I759-K759-L759-M759-N759</f>
        <v>30519.748000000018</v>
      </c>
      <c r="K759" s="41">
        <f>B759*D759</f>
        <v>104899.58199999999</v>
      </c>
      <c r="L759" s="41">
        <f>E759*B759</f>
        <v>30999.601999999999</v>
      </c>
      <c r="M759" s="41">
        <f>F759*B759</f>
        <v>7389.9979999999996</v>
      </c>
      <c r="N759" s="41">
        <v>12764.52</v>
      </c>
      <c r="O759" s="41"/>
      <c r="P759" s="144">
        <f t="shared" ref="P759:P771" si="886">R759/I759</f>
        <v>0.94332307195905951</v>
      </c>
      <c r="Q759" s="40">
        <f t="shared" ref="Q759:Q824" si="887">I759</f>
        <v>186573.45</v>
      </c>
      <c r="R759" s="51">
        <v>175999.04</v>
      </c>
      <c r="S759" s="41">
        <f>R759-T759-U759-V759-W759-X759</f>
        <v>28787.098657259234</v>
      </c>
      <c r="T759" s="41">
        <f>P759*K759</f>
        <v>98954.195939461264</v>
      </c>
      <c r="U759" s="41">
        <f>L759*P759</f>
        <v>29242.639788148204</v>
      </c>
      <c r="V759" s="41">
        <f t="shared" ref="V759:V770" si="888">P759*M759</f>
        <v>6971.1556151313052</v>
      </c>
      <c r="W759" s="51">
        <v>12043.95</v>
      </c>
      <c r="X759" s="51"/>
      <c r="Y759" s="41"/>
      <c r="Z759" s="40">
        <f>SUM(S759:Y759)</f>
        <v>175999.04000000004</v>
      </c>
      <c r="AA759" s="54">
        <f t="shared" ref="AA759:AA770" si="889">Z759-AF759-AE759-AD759-AC759-AB759</f>
        <v>28368.256272390572</v>
      </c>
      <c r="AB759" s="54">
        <f t="shared" ref="AB759:AB770" si="890">T759</f>
        <v>98954.195939461264</v>
      </c>
      <c r="AC759" s="54">
        <f t="shared" ref="AC759:AC770" si="891">U759</f>
        <v>29242.639788148204</v>
      </c>
      <c r="AD759" s="54">
        <f t="shared" ref="AD759:AD770" si="892">M759</f>
        <v>7389.9979999999996</v>
      </c>
      <c r="AE759" s="54">
        <f t="shared" ref="AE759:AE770" si="893">W759</f>
        <v>12043.95</v>
      </c>
      <c r="AF759" s="54">
        <f t="shared" ref="AF759:AF770" si="894">X759</f>
        <v>0</v>
      </c>
      <c r="AG759" s="54"/>
      <c r="AH759" s="42">
        <f t="shared" ref="AH759:AH770" si="895">SUM(AA759:AG759)</f>
        <v>175999.04000000004</v>
      </c>
      <c r="AI759" s="56">
        <f t="shared" ref="AI759:AI770" si="896">I759-Z759</f>
        <v>10574.409999999974</v>
      </c>
    </row>
    <row r="760" spans="1:35" x14ac:dyDescent="0.25">
      <c r="A760" s="31">
        <v>2</v>
      </c>
      <c r="B760" s="52">
        <v>7614.5</v>
      </c>
      <c r="C760" s="33">
        <v>2.38</v>
      </c>
      <c r="D760" s="33">
        <v>9.4600000000000009</v>
      </c>
      <c r="E760" s="33">
        <v>3.55</v>
      </c>
      <c r="F760" s="35">
        <v>0.77</v>
      </c>
      <c r="G760" s="35">
        <v>1.33</v>
      </c>
      <c r="H760" s="35"/>
      <c r="I760" s="51">
        <v>141554.28</v>
      </c>
      <c r="J760" s="41">
        <f t="shared" si="885"/>
        <v>26499.129999999986</v>
      </c>
      <c r="K760" s="41">
        <f t="shared" ref="K760:K770" si="897">B760*D760</f>
        <v>72033.170000000013</v>
      </c>
      <c r="L760" s="41">
        <f t="shared" ref="L760:L770" si="898">E760*B760</f>
        <v>27031.474999999999</v>
      </c>
      <c r="M760" s="41">
        <f t="shared" ref="M760:M770" si="899">F760*B760</f>
        <v>5863.165</v>
      </c>
      <c r="N760" s="41">
        <v>10127.34</v>
      </c>
      <c r="O760" s="41"/>
      <c r="P760" s="144">
        <f t="shared" si="886"/>
        <v>0.97908865772197073</v>
      </c>
      <c r="Q760" s="40">
        <f t="shared" si="887"/>
        <v>141554.28</v>
      </c>
      <c r="R760" s="51">
        <v>138594.19</v>
      </c>
      <c r="S760" s="41">
        <f t="shared" ref="S760:S770" si="900">R760-T760-U760-V760-W760-X760</f>
        <v>25888.491349394018</v>
      </c>
      <c r="T760" s="41">
        <f t="shared" ref="T760:T770" si="901">P760*K760</f>
        <v>70526.859726758543</v>
      </c>
      <c r="U760" s="41">
        <f t="shared" ref="U760:U770" si="902">L760*P760</f>
        <v>26466.210573995006</v>
      </c>
      <c r="V760" s="41">
        <f t="shared" si="888"/>
        <v>5740.5583498524384</v>
      </c>
      <c r="W760" s="51">
        <v>9972.07</v>
      </c>
      <c r="X760" s="51"/>
      <c r="Y760" s="41"/>
      <c r="Z760" s="40">
        <f t="shared" ref="Z760:Z770" si="903">SUM(S760:Y760)</f>
        <v>138594.19</v>
      </c>
      <c r="AA760" s="54">
        <f t="shared" si="889"/>
        <v>25765.884699246453</v>
      </c>
      <c r="AB760" s="54">
        <f t="shared" si="890"/>
        <v>70526.859726758543</v>
      </c>
      <c r="AC760" s="54">
        <f t="shared" si="891"/>
        <v>26466.210573995006</v>
      </c>
      <c r="AD760" s="54">
        <f t="shared" si="892"/>
        <v>5863.165</v>
      </c>
      <c r="AE760" s="54">
        <f t="shared" si="893"/>
        <v>9972.07</v>
      </c>
      <c r="AF760" s="54">
        <f t="shared" si="894"/>
        <v>0</v>
      </c>
      <c r="AG760" s="54"/>
      <c r="AH760" s="42">
        <f t="shared" si="895"/>
        <v>138594.19</v>
      </c>
      <c r="AI760" s="56">
        <f t="shared" si="896"/>
        <v>2960.0899999999965</v>
      </c>
    </row>
    <row r="761" spans="1:35" x14ac:dyDescent="0.25">
      <c r="A761" s="31">
        <v>5</v>
      </c>
      <c r="B761" s="52">
        <v>7605</v>
      </c>
      <c r="C761" s="33">
        <v>2.39</v>
      </c>
      <c r="D761" s="33">
        <v>10.16</v>
      </c>
      <c r="E761" s="33">
        <v>3</v>
      </c>
      <c r="F761" s="35">
        <v>0.77</v>
      </c>
      <c r="G761" s="35">
        <v>1.33</v>
      </c>
      <c r="H761" s="35"/>
      <c r="I761" s="51">
        <v>141985.39000000001</v>
      </c>
      <c r="J761" s="41">
        <f t="shared" si="885"/>
        <v>25932.950000000012</v>
      </c>
      <c r="K761" s="41">
        <f t="shared" si="897"/>
        <v>77266.8</v>
      </c>
      <c r="L761" s="41">
        <f t="shared" si="898"/>
        <v>22815</v>
      </c>
      <c r="M761" s="41">
        <f t="shared" si="899"/>
        <v>5855.85</v>
      </c>
      <c r="N761" s="41">
        <v>10114.790000000001</v>
      </c>
      <c r="O761" s="41"/>
      <c r="P761" s="144">
        <f t="shared" si="886"/>
        <v>1.1470299866767981</v>
      </c>
      <c r="Q761" s="40">
        <f t="shared" si="887"/>
        <v>141985.39000000001</v>
      </c>
      <c r="R761" s="51">
        <v>162861.5</v>
      </c>
      <c r="S761" s="41">
        <f t="shared" si="900"/>
        <v>29735.418731928701</v>
      </c>
      <c r="T761" s="41">
        <f t="shared" si="901"/>
        <v>88627.336574558823</v>
      </c>
      <c r="U761" s="41">
        <f t="shared" si="902"/>
        <v>26169.489146031148</v>
      </c>
      <c r="V761" s="41">
        <f t="shared" si="888"/>
        <v>6716.8355474813288</v>
      </c>
      <c r="W761" s="51">
        <v>11612.42</v>
      </c>
      <c r="X761" s="51"/>
      <c r="Y761" s="41"/>
      <c r="Z761" s="40">
        <f t="shared" si="903"/>
        <v>162861.50000000003</v>
      </c>
      <c r="AA761" s="54">
        <f t="shared" si="889"/>
        <v>30596.404279410039</v>
      </c>
      <c r="AB761" s="54">
        <f t="shared" si="890"/>
        <v>88627.336574558823</v>
      </c>
      <c r="AC761" s="54">
        <f t="shared" si="891"/>
        <v>26169.489146031148</v>
      </c>
      <c r="AD761" s="54">
        <f t="shared" si="892"/>
        <v>5855.85</v>
      </c>
      <c r="AE761" s="54">
        <f t="shared" si="893"/>
        <v>11612.42</v>
      </c>
      <c r="AF761" s="54">
        <f t="shared" si="894"/>
        <v>0</v>
      </c>
      <c r="AG761" s="54"/>
      <c r="AH761" s="42">
        <f t="shared" si="895"/>
        <v>162861.50000000003</v>
      </c>
      <c r="AI761" s="56">
        <f t="shared" si="896"/>
        <v>-20876.110000000015</v>
      </c>
    </row>
    <row r="762" spans="1:35" x14ac:dyDescent="0.25">
      <c r="A762" s="31">
        <v>7</v>
      </c>
      <c r="B762" s="52">
        <v>9017.7999999999993</v>
      </c>
      <c r="C762" s="33">
        <v>2.4</v>
      </c>
      <c r="D762" s="33">
        <v>10.54</v>
      </c>
      <c r="E762" s="33">
        <v>2.87</v>
      </c>
      <c r="F762" s="35">
        <v>0.77</v>
      </c>
      <c r="G762" s="35">
        <v>1.33</v>
      </c>
      <c r="H762" s="35"/>
      <c r="I762" s="51">
        <v>170977.69</v>
      </c>
      <c r="J762" s="41">
        <f t="shared" si="885"/>
        <v>31111.536000000029</v>
      </c>
      <c r="K762" s="41">
        <f t="shared" si="897"/>
        <v>95047.611999999979</v>
      </c>
      <c r="L762" s="41">
        <f t="shared" si="898"/>
        <v>25881.085999999999</v>
      </c>
      <c r="M762" s="41">
        <f t="shared" si="899"/>
        <v>6943.7059999999992</v>
      </c>
      <c r="N762" s="41">
        <v>11993.75</v>
      </c>
      <c r="O762" s="41"/>
      <c r="P762" s="144">
        <f t="shared" si="886"/>
        <v>1.0579117076619762</v>
      </c>
      <c r="Q762" s="40">
        <f t="shared" si="887"/>
        <v>170977.69</v>
      </c>
      <c r="R762" s="51">
        <v>180879.3</v>
      </c>
      <c r="S762" s="41">
        <f t="shared" si="900"/>
        <v>32924.976721517902</v>
      </c>
      <c r="T762" s="41">
        <f t="shared" si="901"/>
        <v>100551.98152011291</v>
      </c>
      <c r="U762" s="41">
        <f t="shared" si="902"/>
        <v>27379.903886406464</v>
      </c>
      <c r="V762" s="41">
        <f t="shared" si="888"/>
        <v>7345.8278719627087</v>
      </c>
      <c r="W762" s="51">
        <v>12676.61</v>
      </c>
      <c r="X762" s="51"/>
      <c r="Y762" s="41"/>
      <c r="Z762" s="40">
        <f t="shared" si="903"/>
        <v>180879.3</v>
      </c>
      <c r="AA762" s="54">
        <f t="shared" si="889"/>
        <v>33327.098593480638</v>
      </c>
      <c r="AB762" s="54">
        <f t="shared" si="890"/>
        <v>100551.98152011291</v>
      </c>
      <c r="AC762" s="54">
        <f t="shared" si="891"/>
        <v>27379.903886406464</v>
      </c>
      <c r="AD762" s="54">
        <f t="shared" si="892"/>
        <v>6943.7059999999992</v>
      </c>
      <c r="AE762" s="54">
        <f t="shared" si="893"/>
        <v>12676.61</v>
      </c>
      <c r="AF762" s="54">
        <f t="shared" si="894"/>
        <v>0</v>
      </c>
      <c r="AG762" s="54"/>
      <c r="AH762" s="42">
        <f t="shared" si="895"/>
        <v>180879.3</v>
      </c>
      <c r="AI762" s="56">
        <f t="shared" si="896"/>
        <v>-9901.609999999986</v>
      </c>
    </row>
    <row r="763" spans="1:35" x14ac:dyDescent="0.25">
      <c r="A763" s="31" t="s">
        <v>36</v>
      </c>
      <c r="B763" s="52">
        <v>2970.7</v>
      </c>
      <c r="C763" s="33">
        <v>2.38</v>
      </c>
      <c r="D763" s="33">
        <v>10.24</v>
      </c>
      <c r="E763" s="33">
        <v>2.92</v>
      </c>
      <c r="F763" s="35">
        <v>0.77</v>
      </c>
      <c r="G763" s="35">
        <v>1.33</v>
      </c>
      <c r="H763" s="35"/>
      <c r="I763" s="51">
        <v>54631.33</v>
      </c>
      <c r="J763" s="41">
        <f t="shared" si="885"/>
        <v>9298.4190000000053</v>
      </c>
      <c r="K763" s="41">
        <f t="shared" si="897"/>
        <v>30419.967999999997</v>
      </c>
      <c r="L763" s="41">
        <f t="shared" si="898"/>
        <v>8674.4439999999995</v>
      </c>
      <c r="M763" s="41">
        <f t="shared" si="899"/>
        <v>2287.4389999999999</v>
      </c>
      <c r="N763" s="41">
        <v>3951.06</v>
      </c>
      <c r="O763" s="41"/>
      <c r="P763" s="144">
        <f t="shared" si="886"/>
        <v>0.88743290708829525</v>
      </c>
      <c r="Q763" s="40">
        <f t="shared" si="887"/>
        <v>54631.33</v>
      </c>
      <c r="R763" s="51">
        <v>48481.64</v>
      </c>
      <c r="S763" s="41">
        <f t="shared" si="900"/>
        <v>8204.3436663753255</v>
      </c>
      <c r="T763" s="41">
        <f t="shared" si="901"/>
        <v>26995.680635772911</v>
      </c>
      <c r="U763" s="41">
        <f t="shared" si="902"/>
        <v>7697.9870562946198</v>
      </c>
      <c r="V763" s="41">
        <f t="shared" si="888"/>
        <v>2029.9486415571428</v>
      </c>
      <c r="W763" s="51">
        <v>3553.68</v>
      </c>
      <c r="X763" s="51"/>
      <c r="Y763" s="41"/>
      <c r="Z763" s="40">
        <f t="shared" si="903"/>
        <v>48481.640000000007</v>
      </c>
      <c r="AA763" s="54">
        <f t="shared" si="889"/>
        <v>7946.8533079324807</v>
      </c>
      <c r="AB763" s="54">
        <f t="shared" si="890"/>
        <v>26995.680635772911</v>
      </c>
      <c r="AC763" s="54">
        <f t="shared" si="891"/>
        <v>7697.9870562946198</v>
      </c>
      <c r="AD763" s="54">
        <f t="shared" si="892"/>
        <v>2287.4389999999999</v>
      </c>
      <c r="AE763" s="54">
        <f t="shared" si="893"/>
        <v>3553.68</v>
      </c>
      <c r="AF763" s="54">
        <f t="shared" si="894"/>
        <v>0</v>
      </c>
      <c r="AG763" s="54"/>
      <c r="AH763" s="42">
        <f t="shared" si="895"/>
        <v>48481.640000000007</v>
      </c>
      <c r="AI763" s="56">
        <f t="shared" si="896"/>
        <v>6149.6899999999951</v>
      </c>
    </row>
    <row r="764" spans="1:35" x14ac:dyDescent="0.25">
      <c r="A764" s="31">
        <v>8</v>
      </c>
      <c r="B764" s="52">
        <v>11006.5</v>
      </c>
      <c r="C764" s="33">
        <v>2.39</v>
      </c>
      <c r="D764" s="33">
        <v>10.4</v>
      </c>
      <c r="E764" s="33">
        <v>2.57</v>
      </c>
      <c r="F764" s="35">
        <v>0.77</v>
      </c>
      <c r="G764" s="35">
        <v>1.33</v>
      </c>
      <c r="H764" s="35"/>
      <c r="I764" s="51">
        <v>204500.88</v>
      </c>
      <c r="J764" s="41">
        <f t="shared" si="885"/>
        <v>38632.87999999999</v>
      </c>
      <c r="K764" s="41">
        <f t="shared" si="897"/>
        <v>114467.6</v>
      </c>
      <c r="L764" s="41">
        <f t="shared" si="898"/>
        <v>28286.704999999998</v>
      </c>
      <c r="M764" s="41">
        <f t="shared" si="899"/>
        <v>8475.005000000001</v>
      </c>
      <c r="N764" s="41">
        <v>14638.69</v>
      </c>
      <c r="O764" s="41"/>
      <c r="P764" s="144">
        <f t="shared" si="886"/>
        <v>1.153009317123721</v>
      </c>
      <c r="Q764" s="40">
        <f t="shared" si="887"/>
        <v>204500.88</v>
      </c>
      <c r="R764" s="51">
        <v>235791.42</v>
      </c>
      <c r="S764" s="41">
        <f t="shared" si="900"/>
        <v>44534.596547808484</v>
      </c>
      <c r="T764" s="41">
        <f t="shared" si="901"/>
        <v>131982.20930879127</v>
      </c>
      <c r="U764" s="41">
        <f t="shared" si="902"/>
        <v>32614.834415730144</v>
      </c>
      <c r="V764" s="41">
        <f t="shared" si="888"/>
        <v>9771.7597276701217</v>
      </c>
      <c r="W764" s="51">
        <v>16888.02</v>
      </c>
      <c r="X764" s="51"/>
      <c r="Y764" s="41"/>
      <c r="Z764" s="40">
        <f t="shared" si="903"/>
        <v>235791.42</v>
      </c>
      <c r="AA764" s="54">
        <f t="shared" si="889"/>
        <v>45831.351275478606</v>
      </c>
      <c r="AB764" s="54">
        <f t="shared" si="890"/>
        <v>131982.20930879127</v>
      </c>
      <c r="AC764" s="54">
        <f t="shared" si="891"/>
        <v>32614.834415730144</v>
      </c>
      <c r="AD764" s="54">
        <f t="shared" si="892"/>
        <v>8475.005000000001</v>
      </c>
      <c r="AE764" s="54">
        <f t="shared" si="893"/>
        <v>16888.02</v>
      </c>
      <c r="AF764" s="54">
        <f t="shared" si="894"/>
        <v>0</v>
      </c>
      <c r="AG764" s="54"/>
      <c r="AH764" s="42">
        <f t="shared" si="895"/>
        <v>235791.42</v>
      </c>
      <c r="AI764" s="56">
        <f t="shared" si="896"/>
        <v>-31290.540000000008</v>
      </c>
    </row>
    <row r="765" spans="1:35" x14ac:dyDescent="0.25">
      <c r="A765" s="31">
        <v>9</v>
      </c>
      <c r="B765" s="52">
        <v>4225.3999999999996</v>
      </c>
      <c r="C765" s="33">
        <v>2.67</v>
      </c>
      <c r="D765" s="33">
        <v>9.84</v>
      </c>
      <c r="E765" s="33">
        <v>3.65</v>
      </c>
      <c r="F765" s="35">
        <v>0.77</v>
      </c>
      <c r="G765" s="35">
        <v>1.33</v>
      </c>
      <c r="H765" s="35">
        <v>5.8</v>
      </c>
      <c r="I765" s="51">
        <v>108635.63</v>
      </c>
      <c r="J765" s="41">
        <f>I765-K765-L765-M765-N765-O765</f>
        <v>18254.256000000023</v>
      </c>
      <c r="K765" s="41">
        <f t="shared" si="897"/>
        <v>41577.935999999994</v>
      </c>
      <c r="L765" s="41">
        <f t="shared" si="898"/>
        <v>15422.71</v>
      </c>
      <c r="M765" s="41">
        <f t="shared" si="899"/>
        <v>3253.558</v>
      </c>
      <c r="N765" s="41">
        <v>5619.85</v>
      </c>
      <c r="O765" s="41">
        <v>24507.32</v>
      </c>
      <c r="P765" s="144">
        <f t="shared" si="886"/>
        <v>0.99866848473194281</v>
      </c>
      <c r="Q765" s="40">
        <f t="shared" si="887"/>
        <v>108635.63</v>
      </c>
      <c r="R765" s="51">
        <v>108490.98</v>
      </c>
      <c r="S765" s="41">
        <f t="shared" si="900"/>
        <v>18216.335392590634</v>
      </c>
      <c r="T765" s="41">
        <f t="shared" si="901"/>
        <v>41522.574343401691</v>
      </c>
      <c r="U765" s="41">
        <f t="shared" si="902"/>
        <v>15402.174426160182</v>
      </c>
      <c r="V765" s="41">
        <f t="shared" si="888"/>
        <v>3249.2258378474903</v>
      </c>
      <c r="W765" s="51">
        <v>5584.27</v>
      </c>
      <c r="X765" s="51">
        <v>24516.400000000001</v>
      </c>
      <c r="Y765" s="41"/>
      <c r="Z765" s="40">
        <f t="shared" si="903"/>
        <v>108490.98000000001</v>
      </c>
      <c r="AA765" s="54">
        <f t="shared" si="889"/>
        <v>18212.003230438131</v>
      </c>
      <c r="AB765" s="54">
        <f t="shared" si="890"/>
        <v>41522.574343401691</v>
      </c>
      <c r="AC765" s="54">
        <f t="shared" si="891"/>
        <v>15402.174426160182</v>
      </c>
      <c r="AD765" s="54">
        <f t="shared" si="892"/>
        <v>3253.558</v>
      </c>
      <c r="AE765" s="54">
        <f t="shared" si="893"/>
        <v>5584.27</v>
      </c>
      <c r="AF765" s="54">
        <f t="shared" si="894"/>
        <v>24516.400000000001</v>
      </c>
      <c r="AG765" s="54"/>
      <c r="AH765" s="42">
        <f t="shared" si="895"/>
        <v>108490.98000000001</v>
      </c>
      <c r="AI765" s="56">
        <f t="shared" si="896"/>
        <v>144.64999999999418</v>
      </c>
    </row>
    <row r="766" spans="1:35" x14ac:dyDescent="0.25">
      <c r="A766" s="31">
        <v>10</v>
      </c>
      <c r="B766" s="52">
        <v>4147.5</v>
      </c>
      <c r="C766" s="33">
        <v>1.52</v>
      </c>
      <c r="D766" s="33">
        <v>12.8</v>
      </c>
      <c r="E766" s="33">
        <v>3.77</v>
      </c>
      <c r="F766" s="35">
        <v>0.82</v>
      </c>
      <c r="G766" s="35">
        <v>1.33</v>
      </c>
      <c r="H766" s="35">
        <v>5.8</v>
      </c>
      <c r="I766" s="51">
        <v>115840.31</v>
      </c>
      <c r="J766" s="41">
        <f>I766-K766-L766-M766-N766-O766</f>
        <v>14143.485000000001</v>
      </c>
      <c r="K766" s="41">
        <f t="shared" si="897"/>
        <v>53088</v>
      </c>
      <c r="L766" s="41">
        <f t="shared" si="898"/>
        <v>15636.075000000001</v>
      </c>
      <c r="M766" s="41">
        <f t="shared" si="899"/>
        <v>3400.95</v>
      </c>
      <c r="N766" s="41">
        <v>5516.3</v>
      </c>
      <c r="O766" s="41">
        <v>24055.5</v>
      </c>
      <c r="P766" s="144">
        <f t="shared" si="886"/>
        <v>0.93385799813553672</v>
      </c>
      <c r="Q766" s="40">
        <f t="shared" si="887"/>
        <v>115840.31</v>
      </c>
      <c r="R766" s="51">
        <v>108178.4</v>
      </c>
      <c r="S766" s="41">
        <f t="shared" si="900"/>
        <v>13297.868538024446</v>
      </c>
      <c r="T766" s="41">
        <f t="shared" si="901"/>
        <v>49576.653405019373</v>
      </c>
      <c r="U766" s="41">
        <f t="shared" si="902"/>
        <v>14601.873698197112</v>
      </c>
      <c r="V766" s="41">
        <f t="shared" si="888"/>
        <v>3176.0043587590535</v>
      </c>
      <c r="W766" s="51">
        <v>5165.37</v>
      </c>
      <c r="X766" s="51">
        <v>22360.63</v>
      </c>
      <c r="Y766" s="41"/>
      <c r="Z766" s="40">
        <f t="shared" si="903"/>
        <v>108178.39999999998</v>
      </c>
      <c r="AA766" s="54">
        <f t="shared" si="889"/>
        <v>13072.922896783493</v>
      </c>
      <c r="AB766" s="54">
        <f t="shared" si="890"/>
        <v>49576.653405019373</v>
      </c>
      <c r="AC766" s="54">
        <f t="shared" si="891"/>
        <v>14601.873698197112</v>
      </c>
      <c r="AD766" s="54">
        <f t="shared" si="892"/>
        <v>3400.95</v>
      </c>
      <c r="AE766" s="54">
        <f t="shared" si="893"/>
        <v>5165.37</v>
      </c>
      <c r="AF766" s="54">
        <f t="shared" si="894"/>
        <v>22360.63</v>
      </c>
      <c r="AG766" s="54"/>
      <c r="AH766" s="42">
        <f t="shared" si="895"/>
        <v>108178.39999999998</v>
      </c>
      <c r="AI766" s="56">
        <f t="shared" si="896"/>
        <v>7661.910000000018</v>
      </c>
    </row>
    <row r="767" spans="1:35" x14ac:dyDescent="0.25">
      <c r="A767" s="31">
        <v>11</v>
      </c>
      <c r="B767" s="52">
        <v>4203.1000000000004</v>
      </c>
      <c r="C767" s="33">
        <v>1.48</v>
      </c>
      <c r="D767" s="33">
        <v>12.41</v>
      </c>
      <c r="E767" s="33">
        <v>3.48</v>
      </c>
      <c r="F767" s="35">
        <v>0.82</v>
      </c>
      <c r="G767" s="35">
        <v>1.33</v>
      </c>
      <c r="H767" s="35">
        <v>5.8</v>
      </c>
      <c r="I767" s="51">
        <v>114198.82</v>
      </c>
      <c r="J767" s="41">
        <f>I767-K767-L767-M767-N767-O767</f>
        <v>13996.689000000002</v>
      </c>
      <c r="K767" s="41">
        <f t="shared" si="897"/>
        <v>52160.471000000005</v>
      </c>
      <c r="L767" s="41">
        <f t="shared" si="898"/>
        <v>14626.788</v>
      </c>
      <c r="M767" s="41">
        <f t="shared" si="899"/>
        <v>3446.5419999999999</v>
      </c>
      <c r="N767" s="41">
        <v>5590.35</v>
      </c>
      <c r="O767" s="41">
        <v>24377.98</v>
      </c>
      <c r="P767" s="144">
        <f t="shared" si="886"/>
        <v>1.0884550295703581</v>
      </c>
      <c r="Q767" s="40">
        <f t="shared" si="887"/>
        <v>114198.82</v>
      </c>
      <c r="R767" s="51">
        <v>124300.28</v>
      </c>
      <c r="S767" s="41">
        <f t="shared" si="900"/>
        <v>15243.28605570634</v>
      </c>
      <c r="T767" s="41">
        <f t="shared" si="901"/>
        <v>56774.327004708815</v>
      </c>
      <c r="U767" s="41">
        <f t="shared" si="902"/>
        <v>15920.600965059361</v>
      </c>
      <c r="V767" s="41">
        <f t="shared" si="888"/>
        <v>3751.4059745254813</v>
      </c>
      <c r="W767" s="51">
        <v>6151.3</v>
      </c>
      <c r="X767" s="51">
        <v>26459.360000000001</v>
      </c>
      <c r="Y767" s="41"/>
      <c r="Z767" s="40">
        <f t="shared" si="903"/>
        <v>124300.28</v>
      </c>
      <c r="AA767" s="54">
        <f t="shared" si="889"/>
        <v>15548.150030231816</v>
      </c>
      <c r="AB767" s="54">
        <f t="shared" si="890"/>
        <v>56774.327004708815</v>
      </c>
      <c r="AC767" s="54">
        <f t="shared" si="891"/>
        <v>15920.600965059361</v>
      </c>
      <c r="AD767" s="54">
        <f t="shared" si="892"/>
        <v>3446.5419999999999</v>
      </c>
      <c r="AE767" s="54">
        <f t="shared" si="893"/>
        <v>6151.3</v>
      </c>
      <c r="AF767" s="54">
        <f t="shared" si="894"/>
        <v>26459.360000000001</v>
      </c>
      <c r="AG767" s="54"/>
      <c r="AH767" s="42">
        <f t="shared" si="895"/>
        <v>124300.28</v>
      </c>
      <c r="AI767" s="56">
        <f t="shared" si="896"/>
        <v>-10101.459999999992</v>
      </c>
    </row>
    <row r="768" spans="1:35" x14ac:dyDescent="0.25">
      <c r="A768" s="31">
        <v>12</v>
      </c>
      <c r="B768" s="52">
        <v>8010.6</v>
      </c>
      <c r="C768" s="33">
        <v>2.37</v>
      </c>
      <c r="D768" s="33">
        <v>9.5299999999999994</v>
      </c>
      <c r="E768" s="33">
        <v>3.34</v>
      </c>
      <c r="F768" s="35">
        <v>0.77</v>
      </c>
      <c r="G768" s="35">
        <v>1.33</v>
      </c>
      <c r="H768" s="35"/>
      <c r="I768" s="51">
        <v>146834.42000000001</v>
      </c>
      <c r="J768" s="41">
        <f>I768-K768-L768-M768-N768</f>
        <v>26915.626000000026</v>
      </c>
      <c r="K768" s="41">
        <f t="shared" si="897"/>
        <v>76341.017999999996</v>
      </c>
      <c r="L768" s="41">
        <f t="shared" si="898"/>
        <v>26755.403999999999</v>
      </c>
      <c r="M768" s="41">
        <f t="shared" si="899"/>
        <v>6168.1620000000003</v>
      </c>
      <c r="N768" s="41">
        <v>10654.21</v>
      </c>
      <c r="O768" s="41"/>
      <c r="P768" s="144">
        <f t="shared" si="886"/>
        <v>0.8890074956539481</v>
      </c>
      <c r="Q768" s="40">
        <f t="shared" si="887"/>
        <v>146834.42000000001</v>
      </c>
      <c r="R768" s="51">
        <v>130536.9</v>
      </c>
      <c r="S768" s="41">
        <f t="shared" si="900"/>
        <v>23841.875814489562</v>
      </c>
      <c r="T768" s="41">
        <f t="shared" si="901"/>
        <v>67867.737227852966</v>
      </c>
      <c r="U768" s="41">
        <f t="shared" si="902"/>
        <v>23785.754705249623</v>
      </c>
      <c r="V768" s="41">
        <f t="shared" si="888"/>
        <v>5483.5422524078476</v>
      </c>
      <c r="W768" s="51">
        <v>9557.99</v>
      </c>
      <c r="X768" s="51"/>
      <c r="Y768" s="41"/>
      <c r="Z768" s="40">
        <f t="shared" si="903"/>
        <v>130536.90000000001</v>
      </c>
      <c r="AA768" s="54">
        <f t="shared" si="889"/>
        <v>23157.256066897418</v>
      </c>
      <c r="AB768" s="54">
        <f t="shared" si="890"/>
        <v>67867.737227852966</v>
      </c>
      <c r="AC768" s="54">
        <f t="shared" si="891"/>
        <v>23785.754705249623</v>
      </c>
      <c r="AD768" s="54">
        <f t="shared" si="892"/>
        <v>6168.1620000000003</v>
      </c>
      <c r="AE768" s="54">
        <f t="shared" si="893"/>
        <v>9557.99</v>
      </c>
      <c r="AF768" s="54">
        <f t="shared" si="894"/>
        <v>0</v>
      </c>
      <c r="AG768" s="54"/>
      <c r="AH768" s="42">
        <f t="shared" si="895"/>
        <v>130536.90000000001</v>
      </c>
      <c r="AI768" s="56">
        <f t="shared" si="896"/>
        <v>16297.520000000004</v>
      </c>
    </row>
    <row r="769" spans="1:35" x14ac:dyDescent="0.25">
      <c r="A769" s="31">
        <v>16</v>
      </c>
      <c r="B769" s="52">
        <v>7003.3</v>
      </c>
      <c r="C769" s="33">
        <v>2.61</v>
      </c>
      <c r="D769" s="33">
        <v>10.53</v>
      </c>
      <c r="E769" s="33">
        <v>2.84</v>
      </c>
      <c r="F769" s="35">
        <v>0.77</v>
      </c>
      <c r="G769" s="35">
        <v>1.33</v>
      </c>
      <c r="H769" s="35"/>
      <c r="I769" s="51">
        <v>132642.43</v>
      </c>
      <c r="J769" s="41">
        <f>I769-K769-L769-M769-N769</f>
        <v>24301.367999999995</v>
      </c>
      <c r="K769" s="41">
        <f t="shared" si="897"/>
        <v>73744.748999999996</v>
      </c>
      <c r="L769" s="41">
        <f t="shared" si="898"/>
        <v>19889.371999999999</v>
      </c>
      <c r="M769" s="41">
        <f t="shared" si="899"/>
        <v>5392.5410000000002</v>
      </c>
      <c r="N769" s="41">
        <v>9314.4</v>
      </c>
      <c r="O769" s="41"/>
      <c r="P769" s="144">
        <f t="shared" si="886"/>
        <v>1.040192267285815</v>
      </c>
      <c r="Q769" s="40">
        <f t="shared" si="887"/>
        <v>132642.43</v>
      </c>
      <c r="R769" s="51">
        <v>137973.63</v>
      </c>
      <c r="S769" s="41">
        <f t="shared" si="900"/>
        <v>25278.101932473946</v>
      </c>
      <c r="T769" s="41">
        <f t="shared" si="901"/>
        <v>76708.717662733339</v>
      </c>
      <c r="U769" s="41">
        <f t="shared" si="902"/>
        <v>20688.770955571006</v>
      </c>
      <c r="V769" s="41">
        <f t="shared" si="888"/>
        <v>5609.2794492217163</v>
      </c>
      <c r="W769" s="51">
        <v>9688.76</v>
      </c>
      <c r="X769" s="51"/>
      <c r="Y769" s="41"/>
      <c r="Z769" s="40">
        <f t="shared" si="903"/>
        <v>137973.63</v>
      </c>
      <c r="AA769" s="54">
        <f t="shared" si="889"/>
        <v>25494.840381695671</v>
      </c>
      <c r="AB769" s="54">
        <f t="shared" si="890"/>
        <v>76708.717662733339</v>
      </c>
      <c r="AC769" s="54">
        <f t="shared" si="891"/>
        <v>20688.770955571006</v>
      </c>
      <c r="AD769" s="54">
        <f t="shared" si="892"/>
        <v>5392.5410000000002</v>
      </c>
      <c r="AE769" s="54">
        <f t="shared" si="893"/>
        <v>9688.76</v>
      </c>
      <c r="AF769" s="54">
        <f t="shared" si="894"/>
        <v>0</v>
      </c>
      <c r="AG769" s="54"/>
      <c r="AH769" s="42">
        <f t="shared" si="895"/>
        <v>137973.63</v>
      </c>
      <c r="AI769" s="56">
        <f t="shared" si="896"/>
        <v>-5331.2000000000116</v>
      </c>
    </row>
    <row r="770" spans="1:35" x14ac:dyDescent="0.25">
      <c r="A770" s="31">
        <v>17</v>
      </c>
      <c r="B770" s="190">
        <v>1947.3</v>
      </c>
      <c r="C770" s="33">
        <v>2.4700000000000002</v>
      </c>
      <c r="D770" s="33">
        <v>12.95</v>
      </c>
      <c r="E770" s="33">
        <v>2.76</v>
      </c>
      <c r="F770" s="35">
        <v>0.77</v>
      </c>
      <c r="G770" s="35">
        <v>1.33</v>
      </c>
      <c r="H770" s="35"/>
      <c r="I770" s="51">
        <v>38050.239999999998</v>
      </c>
      <c r="J770" s="41">
        <f>I770-K770-L770-M770-N770</f>
        <v>5958.7360000000017</v>
      </c>
      <c r="K770" s="41">
        <f t="shared" si="897"/>
        <v>25217.534999999996</v>
      </c>
      <c r="L770" s="41">
        <f t="shared" si="898"/>
        <v>5374.5479999999998</v>
      </c>
      <c r="M770" s="41">
        <f t="shared" si="899"/>
        <v>1499.421</v>
      </c>
      <c r="N770" s="41"/>
      <c r="O770" s="41"/>
      <c r="P770" s="144">
        <f t="shared" si="886"/>
        <v>1.0951158258134508</v>
      </c>
      <c r="Q770" s="40">
        <f t="shared" si="887"/>
        <v>38050.239999999998</v>
      </c>
      <c r="R770" s="51">
        <v>41669.42</v>
      </c>
      <c r="S770" s="41">
        <f t="shared" si="900"/>
        <v>6525.5060954443434</v>
      </c>
      <c r="T770" s="41">
        <f t="shared" si="901"/>
        <v>27616.121666504594</v>
      </c>
      <c r="U770" s="41">
        <f t="shared" si="902"/>
        <v>5885.7525713940304</v>
      </c>
      <c r="V770" s="41">
        <f t="shared" si="888"/>
        <v>1642.0396666570302</v>
      </c>
      <c r="W770" s="51"/>
      <c r="X770" s="51"/>
      <c r="Y770" s="41"/>
      <c r="Z770" s="40">
        <f t="shared" si="903"/>
        <v>41669.42</v>
      </c>
      <c r="AA770" s="54">
        <f t="shared" si="889"/>
        <v>6668.1247621013754</v>
      </c>
      <c r="AB770" s="54">
        <f t="shared" si="890"/>
        <v>27616.121666504594</v>
      </c>
      <c r="AC770" s="54">
        <f t="shared" si="891"/>
        <v>5885.7525713940304</v>
      </c>
      <c r="AD770" s="54">
        <f t="shared" si="892"/>
        <v>1499.421</v>
      </c>
      <c r="AE770" s="54">
        <f t="shared" si="893"/>
        <v>0</v>
      </c>
      <c r="AF770" s="54">
        <f t="shared" si="894"/>
        <v>0</v>
      </c>
      <c r="AG770" s="54"/>
      <c r="AH770" s="42">
        <f t="shared" si="895"/>
        <v>41669.42</v>
      </c>
      <c r="AI770" s="56">
        <f t="shared" si="896"/>
        <v>-3619.1800000000003</v>
      </c>
    </row>
    <row r="771" spans="1:35" x14ac:dyDescent="0.25">
      <c r="A771" s="32" t="s">
        <v>37</v>
      </c>
      <c r="B771" s="53">
        <f>SUM(B759:B770)</f>
        <v>77349.100000000006</v>
      </c>
      <c r="C771" s="33"/>
      <c r="D771" s="34"/>
      <c r="E771" s="34"/>
      <c r="F771" s="35"/>
      <c r="G771" s="35"/>
      <c r="H771" s="35"/>
      <c r="I771" s="43">
        <f>SUM(I759:I770)</f>
        <v>1556424.8699999999</v>
      </c>
      <c r="J771" s="43">
        <f t="shared" ref="J771:O771" si="904">SUM(J759:J770)</f>
        <v>265564.82300000003</v>
      </c>
      <c r="K771" s="43">
        <f t="shared" si="904"/>
        <v>816264.44099999999</v>
      </c>
      <c r="L771" s="43">
        <f t="shared" si="904"/>
        <v>241393.209</v>
      </c>
      <c r="M771" s="43">
        <f t="shared" si="904"/>
        <v>59976.337</v>
      </c>
      <c r="N771" s="43">
        <f t="shared" si="904"/>
        <v>100285.26000000001</v>
      </c>
      <c r="O771" s="43">
        <f t="shared" si="904"/>
        <v>72940.800000000003</v>
      </c>
      <c r="P771" s="144">
        <f t="shared" si="886"/>
        <v>1.0239856293224099</v>
      </c>
      <c r="Q771" s="40">
        <f t="shared" si="887"/>
        <v>1556424.8699999999</v>
      </c>
      <c r="R771" s="43">
        <f>SUM(R759:R770)</f>
        <v>1593756.6999999997</v>
      </c>
      <c r="S771" s="43">
        <f t="shared" ref="S771:X771" si="905">SUM(S759:S770)</f>
        <v>272477.89950301289</v>
      </c>
      <c r="T771" s="43">
        <f t="shared" si="905"/>
        <v>837704.39501567627</v>
      </c>
      <c r="U771" s="43">
        <f t="shared" si="905"/>
        <v>245855.99218823688</v>
      </c>
      <c r="V771" s="43">
        <f t="shared" si="905"/>
        <v>61487.583293073658</v>
      </c>
      <c r="W771" s="43">
        <f t="shared" si="905"/>
        <v>102894.44</v>
      </c>
      <c r="X771" s="43">
        <f t="shared" si="905"/>
        <v>73336.39</v>
      </c>
      <c r="Y771" s="41"/>
      <c r="Z771" s="40">
        <f t="shared" ref="Z771:AF771" si="906">SUM(Z759:Z769)</f>
        <v>1552087.2799999998</v>
      </c>
      <c r="AA771" s="55">
        <f t="shared" si="906"/>
        <v>267321.02103398531</v>
      </c>
      <c r="AB771" s="55">
        <f t="shared" si="906"/>
        <v>810088.27334917174</v>
      </c>
      <c r="AC771" s="55">
        <f t="shared" si="906"/>
        <v>239970.23961684285</v>
      </c>
      <c r="AD771" s="55">
        <f t="shared" si="906"/>
        <v>58476.915999999997</v>
      </c>
      <c r="AE771" s="55">
        <f t="shared" si="906"/>
        <v>102894.44</v>
      </c>
      <c r="AF771" s="55">
        <f t="shared" si="906"/>
        <v>73336.39</v>
      </c>
      <c r="AG771" s="54"/>
      <c r="AH771" s="42">
        <f>SUM(AH759:AH769)</f>
        <v>1552087.2799999998</v>
      </c>
      <c r="AI771" s="56">
        <f>SUM(AI759:AI769)</f>
        <v>-33712.650000000031</v>
      </c>
    </row>
    <row r="772" spans="1:35" x14ac:dyDescent="0.25">
      <c r="A772" s="6" t="s">
        <v>56</v>
      </c>
      <c r="B772" s="37"/>
      <c r="C772" s="7"/>
      <c r="D772" s="24"/>
      <c r="E772" s="24"/>
      <c r="F772" s="24"/>
      <c r="G772" s="35"/>
      <c r="H772" s="25"/>
      <c r="I772" s="26"/>
      <c r="J772" s="26"/>
      <c r="K772" s="26"/>
      <c r="L772" s="26"/>
      <c r="M772" s="26"/>
      <c r="N772" s="26"/>
      <c r="O772" s="27"/>
      <c r="P772" s="144"/>
      <c r="Q772" s="40">
        <f t="shared" si="887"/>
        <v>0</v>
      </c>
      <c r="R772" s="26"/>
      <c r="S772" s="26"/>
      <c r="T772" s="26"/>
      <c r="U772" s="26"/>
      <c r="V772" s="26"/>
      <c r="W772" s="26"/>
      <c r="X772" s="27"/>
      <c r="Y772" s="27"/>
      <c r="Z772" s="28"/>
      <c r="AA772" s="29"/>
      <c r="AB772" s="29"/>
      <c r="AC772" s="29"/>
      <c r="AD772" s="29"/>
      <c r="AE772" s="29"/>
      <c r="AF772" s="29"/>
      <c r="AG772" s="29"/>
      <c r="AH772" s="30"/>
      <c r="AI772" s="36"/>
    </row>
    <row r="773" spans="1:35" x14ac:dyDescent="0.25">
      <c r="A773" s="31">
        <v>1</v>
      </c>
      <c r="B773" s="52">
        <v>3665.5</v>
      </c>
      <c r="C773" s="33">
        <v>2.8</v>
      </c>
      <c r="D773" s="33">
        <v>13.59</v>
      </c>
      <c r="E773" s="33">
        <v>9.5399999999999991</v>
      </c>
      <c r="F773" s="35">
        <v>0.82</v>
      </c>
      <c r="G773" s="35">
        <v>1.33</v>
      </c>
      <c r="H773" s="35"/>
      <c r="I773" s="51">
        <v>108205.53</v>
      </c>
      <c r="J773" s="41">
        <f t="shared" ref="J773:J778" si="907">I773-K773-L773-M773-N773</f>
        <v>15541.705000000007</v>
      </c>
      <c r="K773" s="41">
        <f>B773*D773</f>
        <v>49814.144999999997</v>
      </c>
      <c r="L773" s="41">
        <f>E773*B773</f>
        <v>34968.869999999995</v>
      </c>
      <c r="M773" s="41">
        <f>F773*B773</f>
        <v>3005.71</v>
      </c>
      <c r="N773" s="41">
        <v>4875.1000000000004</v>
      </c>
      <c r="O773" s="41"/>
      <c r="P773" s="144">
        <f t="shared" ref="P773:P789" si="908">R773/I773</f>
        <v>1.0213172099429668</v>
      </c>
      <c r="Q773" s="40">
        <f t="shared" si="887"/>
        <v>108205.53</v>
      </c>
      <c r="R773" s="51">
        <v>110512.17</v>
      </c>
      <c r="S773" s="41">
        <f>R773-T773-U773-V773-W773-X773</f>
        <v>15801.714318549621</v>
      </c>
      <c r="T773" s="41">
        <f>P773*K773</f>
        <v>50876.043587094391</v>
      </c>
      <c r="U773" s="41">
        <f>L773*P773</f>
        <v>35714.308743258312</v>
      </c>
      <c r="V773" s="41">
        <f t="shared" ref="V773:V788" si="909">P773*M773</f>
        <v>3069.7833510976748</v>
      </c>
      <c r="W773" s="51">
        <v>5050.32</v>
      </c>
      <c r="X773" s="51"/>
      <c r="Y773" s="41"/>
      <c r="Z773" s="40">
        <f>SUM(S773:Y773)</f>
        <v>110512.17000000001</v>
      </c>
      <c r="AA773" s="54">
        <f t="shared" ref="AA773:AA788" si="910">Z773-AF773-AE773-AD773-AC773-AB773</f>
        <v>15865.787669647296</v>
      </c>
      <c r="AB773" s="54">
        <f t="shared" ref="AB773:AB788" si="911">T773</f>
        <v>50876.043587094391</v>
      </c>
      <c r="AC773" s="54">
        <f t="shared" ref="AC773:AC788" si="912">U773</f>
        <v>35714.308743258312</v>
      </c>
      <c r="AD773" s="54">
        <f t="shared" ref="AD773:AD788" si="913">M773</f>
        <v>3005.71</v>
      </c>
      <c r="AE773" s="54">
        <f t="shared" ref="AE773:AE788" si="914">W773</f>
        <v>5050.32</v>
      </c>
      <c r="AF773" s="54">
        <f t="shared" ref="AF773:AF788" si="915">X773</f>
        <v>0</v>
      </c>
      <c r="AG773" s="54"/>
      <c r="AH773" s="42">
        <f t="shared" ref="AH773:AH788" si="916">SUM(AA773:AG773)</f>
        <v>110512.17000000001</v>
      </c>
      <c r="AI773" s="56">
        <f t="shared" ref="AI773:AI788" si="917">I773-Z773</f>
        <v>-2306.640000000014</v>
      </c>
    </row>
    <row r="774" spans="1:35" x14ac:dyDescent="0.25">
      <c r="A774" s="31">
        <v>2</v>
      </c>
      <c r="B774" s="52">
        <v>1471.1</v>
      </c>
      <c r="C774" s="33">
        <v>2.65</v>
      </c>
      <c r="D774" s="33">
        <v>10.84</v>
      </c>
      <c r="E774" s="33">
        <v>2.37</v>
      </c>
      <c r="F774" s="35">
        <v>0.77</v>
      </c>
      <c r="G774" s="35">
        <v>1.33</v>
      </c>
      <c r="H774" s="35"/>
      <c r="I774" s="51">
        <v>27597.78</v>
      </c>
      <c r="J774" s="41">
        <f t="shared" si="907"/>
        <v>5075.2520000000013</v>
      </c>
      <c r="K774" s="41">
        <f t="shared" ref="K774:K788" si="918">B774*D774</f>
        <v>15946.723999999998</v>
      </c>
      <c r="L774" s="41">
        <f t="shared" ref="L774:L788" si="919">E774*B774</f>
        <v>3486.5070000000001</v>
      </c>
      <c r="M774" s="41">
        <f t="shared" ref="M774:M788" si="920">F774*B774</f>
        <v>1132.7469999999998</v>
      </c>
      <c r="N774" s="41">
        <v>1956.55</v>
      </c>
      <c r="O774" s="41"/>
      <c r="P774" s="144">
        <f t="shared" si="908"/>
        <v>0.88138574914359058</v>
      </c>
      <c r="Q774" s="40">
        <f t="shared" si="887"/>
        <v>27597.78</v>
      </c>
      <c r="R774" s="51">
        <v>24324.29</v>
      </c>
      <c r="S774" s="41">
        <f t="shared" ref="S774:S788" si="921">R774-T774-U774-V774-W774-X774</f>
        <v>4415.0000735993999</v>
      </c>
      <c r="T774" s="41">
        <f t="shared" ref="T774:T788" si="922">P774*K774</f>
        <v>14055.215279126074</v>
      </c>
      <c r="U774" s="41">
        <f t="shared" ref="U774:U788" si="923">L774*P774</f>
        <v>3072.9575840893726</v>
      </c>
      <c r="V774" s="41">
        <f t="shared" si="909"/>
        <v>998.38706318515472</v>
      </c>
      <c r="W774" s="51">
        <v>1782.73</v>
      </c>
      <c r="X774" s="51"/>
      <c r="Y774" s="41"/>
      <c r="Z774" s="40">
        <f t="shared" ref="Z774:Z788" si="924">SUM(S774:Y774)</f>
        <v>24324.29</v>
      </c>
      <c r="AA774" s="54">
        <f t="shared" si="910"/>
        <v>4280.6401367845538</v>
      </c>
      <c r="AB774" s="54">
        <f t="shared" si="911"/>
        <v>14055.215279126074</v>
      </c>
      <c r="AC774" s="54">
        <f t="shared" si="912"/>
        <v>3072.9575840893726</v>
      </c>
      <c r="AD774" s="54">
        <f t="shared" si="913"/>
        <v>1132.7469999999998</v>
      </c>
      <c r="AE774" s="54">
        <f t="shared" si="914"/>
        <v>1782.73</v>
      </c>
      <c r="AF774" s="54">
        <f t="shared" si="915"/>
        <v>0</v>
      </c>
      <c r="AG774" s="54"/>
      <c r="AH774" s="42">
        <f t="shared" si="916"/>
        <v>24324.29</v>
      </c>
      <c r="AI774" s="56">
        <f t="shared" si="917"/>
        <v>3273.489999999998</v>
      </c>
    </row>
    <row r="775" spans="1:35" x14ac:dyDescent="0.25">
      <c r="A775" s="31">
        <v>3</v>
      </c>
      <c r="B775" s="52">
        <v>1474.6</v>
      </c>
      <c r="C775" s="33">
        <v>2.34</v>
      </c>
      <c r="D775" s="33">
        <v>10.83</v>
      </c>
      <c r="E775" s="33">
        <v>2.15</v>
      </c>
      <c r="F775" s="35">
        <v>0.77</v>
      </c>
      <c r="G775" s="35">
        <v>1.33</v>
      </c>
      <c r="H775" s="35"/>
      <c r="I775" s="51">
        <v>26867.27</v>
      </c>
      <c r="J775" s="41">
        <f t="shared" si="907"/>
        <v>4630.3000000000011</v>
      </c>
      <c r="K775" s="41">
        <f t="shared" si="918"/>
        <v>15969.918</v>
      </c>
      <c r="L775" s="41">
        <f t="shared" si="919"/>
        <v>3170.39</v>
      </c>
      <c r="M775" s="41">
        <f t="shared" si="920"/>
        <v>1135.442</v>
      </c>
      <c r="N775" s="41">
        <v>1961.22</v>
      </c>
      <c r="O775" s="41"/>
      <c r="P775" s="144">
        <f t="shared" si="908"/>
        <v>1.1719374540100278</v>
      </c>
      <c r="Q775" s="40">
        <f t="shared" si="887"/>
        <v>26867.27</v>
      </c>
      <c r="R775" s="51">
        <v>31486.76</v>
      </c>
      <c r="S775" s="41">
        <f t="shared" si="921"/>
        <v>5426.4191668561798</v>
      </c>
      <c r="T775" s="41">
        <f t="shared" si="922"/>
        <v>18715.745041668913</v>
      </c>
      <c r="U775" s="41">
        <f t="shared" si="923"/>
        <v>3715.4987848188521</v>
      </c>
      <c r="V775" s="41">
        <f t="shared" si="909"/>
        <v>1330.6670066560539</v>
      </c>
      <c r="W775" s="51">
        <v>2298.4299999999998</v>
      </c>
      <c r="X775" s="51"/>
      <c r="Y775" s="41"/>
      <c r="Z775" s="40">
        <f t="shared" si="924"/>
        <v>31486.760000000002</v>
      </c>
      <c r="AA775" s="54">
        <f t="shared" si="910"/>
        <v>5621.6441735122389</v>
      </c>
      <c r="AB775" s="54">
        <f t="shared" si="911"/>
        <v>18715.745041668913</v>
      </c>
      <c r="AC775" s="54">
        <f t="shared" si="912"/>
        <v>3715.4987848188521</v>
      </c>
      <c r="AD775" s="54">
        <f t="shared" si="913"/>
        <v>1135.442</v>
      </c>
      <c r="AE775" s="54">
        <f t="shared" si="914"/>
        <v>2298.4299999999998</v>
      </c>
      <c r="AF775" s="54">
        <f t="shared" si="915"/>
        <v>0</v>
      </c>
      <c r="AG775" s="54"/>
      <c r="AH775" s="42">
        <f t="shared" si="916"/>
        <v>31486.760000000006</v>
      </c>
      <c r="AI775" s="56">
        <f t="shared" si="917"/>
        <v>-4619.4900000000016</v>
      </c>
    </row>
    <row r="776" spans="1:35" x14ac:dyDescent="0.25">
      <c r="A776" s="31">
        <v>4</v>
      </c>
      <c r="B776" s="52">
        <v>1465.7</v>
      </c>
      <c r="C776" s="33">
        <v>2.75</v>
      </c>
      <c r="D776" s="33">
        <v>12.37</v>
      </c>
      <c r="E776" s="33">
        <v>10</v>
      </c>
      <c r="F776" s="35">
        <v>0.82</v>
      </c>
      <c r="G776" s="35">
        <v>1.33</v>
      </c>
      <c r="H776" s="35"/>
      <c r="I776" s="51">
        <v>41156.92</v>
      </c>
      <c r="J776" s="41">
        <f t="shared" si="907"/>
        <v>5217.9269999999997</v>
      </c>
      <c r="K776" s="41">
        <f t="shared" si="918"/>
        <v>18130.708999999999</v>
      </c>
      <c r="L776" s="41">
        <f t="shared" si="919"/>
        <v>14657</v>
      </c>
      <c r="M776" s="41">
        <f t="shared" si="920"/>
        <v>1201.874</v>
      </c>
      <c r="N776" s="41">
        <v>1949.41</v>
      </c>
      <c r="O776" s="41"/>
      <c r="P776" s="144">
        <f t="shared" si="908"/>
        <v>1.3808239294874349</v>
      </c>
      <c r="Q776" s="40">
        <f t="shared" si="887"/>
        <v>41156.92</v>
      </c>
      <c r="R776" s="51">
        <v>56830.46</v>
      </c>
      <c r="S776" s="41">
        <f t="shared" si="921"/>
        <v>7009.0904403006843</v>
      </c>
      <c r="T776" s="41">
        <f t="shared" si="922"/>
        <v>25035.316845773199</v>
      </c>
      <c r="U776" s="41">
        <f t="shared" si="923"/>
        <v>20238.736334497335</v>
      </c>
      <c r="V776" s="41">
        <f t="shared" si="909"/>
        <v>1659.5763794287814</v>
      </c>
      <c r="W776" s="51">
        <v>2887.74</v>
      </c>
      <c r="X776" s="51"/>
      <c r="Y776" s="41"/>
      <c r="Z776" s="40">
        <f t="shared" si="924"/>
        <v>56830.46</v>
      </c>
      <c r="AA776" s="54">
        <f t="shared" si="910"/>
        <v>7466.7928197294641</v>
      </c>
      <c r="AB776" s="54">
        <f t="shared" si="911"/>
        <v>25035.316845773199</v>
      </c>
      <c r="AC776" s="54">
        <f t="shared" si="912"/>
        <v>20238.736334497335</v>
      </c>
      <c r="AD776" s="54">
        <f t="shared" si="913"/>
        <v>1201.874</v>
      </c>
      <c r="AE776" s="54">
        <f t="shared" si="914"/>
        <v>2887.74</v>
      </c>
      <c r="AF776" s="54">
        <f t="shared" si="915"/>
        <v>0</v>
      </c>
      <c r="AG776" s="54"/>
      <c r="AH776" s="42">
        <f t="shared" si="916"/>
        <v>56830.46</v>
      </c>
      <c r="AI776" s="56">
        <f t="shared" si="917"/>
        <v>-15673.54</v>
      </c>
    </row>
    <row r="777" spans="1:35" x14ac:dyDescent="0.25">
      <c r="A777" s="31">
        <v>5</v>
      </c>
      <c r="B777" s="52">
        <v>8487.7999999999993</v>
      </c>
      <c r="C777" s="33">
        <v>2.6</v>
      </c>
      <c r="D777" s="33">
        <v>9.85</v>
      </c>
      <c r="E777" s="33">
        <v>3.44</v>
      </c>
      <c r="F777" s="35">
        <v>0.77</v>
      </c>
      <c r="G777" s="35">
        <v>1.33</v>
      </c>
      <c r="H777" s="35"/>
      <c r="I777" s="51">
        <v>159490.65</v>
      </c>
      <c r="J777" s="41">
        <f t="shared" si="907"/>
        <v>28863.022000000015</v>
      </c>
      <c r="K777" s="41">
        <f t="shared" si="918"/>
        <v>83604.829999999987</v>
      </c>
      <c r="L777" s="41">
        <f t="shared" si="919"/>
        <v>29198.031999999996</v>
      </c>
      <c r="M777" s="41">
        <f t="shared" si="920"/>
        <v>6535.6059999999998</v>
      </c>
      <c r="N777" s="41">
        <v>11289.16</v>
      </c>
      <c r="O777" s="41"/>
      <c r="P777" s="144">
        <f t="shared" si="908"/>
        <v>1.0677140007893879</v>
      </c>
      <c r="Q777" s="40">
        <f t="shared" si="887"/>
        <v>159490.65</v>
      </c>
      <c r="R777" s="51">
        <v>170290.4</v>
      </c>
      <c r="S777" s="41">
        <f t="shared" si="921"/>
        <v>30887.726883643663</v>
      </c>
      <c r="T777" s="41">
        <f t="shared" si="922"/>
        <v>89266.047524616632</v>
      </c>
      <c r="U777" s="41">
        <f t="shared" si="923"/>
        <v>31175.147561896571</v>
      </c>
      <c r="V777" s="41">
        <f t="shared" si="909"/>
        <v>6978.1580298431281</v>
      </c>
      <c r="W777" s="51">
        <v>11983.32</v>
      </c>
      <c r="X777" s="51"/>
      <c r="Y777" s="41"/>
      <c r="Z777" s="40">
        <f t="shared" si="924"/>
        <v>170290.4</v>
      </c>
      <c r="AA777" s="54">
        <f t="shared" si="910"/>
        <v>31330.278913486793</v>
      </c>
      <c r="AB777" s="54">
        <f t="shared" si="911"/>
        <v>89266.047524616632</v>
      </c>
      <c r="AC777" s="54">
        <f t="shared" si="912"/>
        <v>31175.147561896571</v>
      </c>
      <c r="AD777" s="54">
        <f t="shared" si="913"/>
        <v>6535.6059999999998</v>
      </c>
      <c r="AE777" s="54">
        <f t="shared" si="914"/>
        <v>11983.32</v>
      </c>
      <c r="AF777" s="54">
        <f t="shared" si="915"/>
        <v>0</v>
      </c>
      <c r="AG777" s="54"/>
      <c r="AH777" s="42">
        <f t="shared" si="916"/>
        <v>170290.4</v>
      </c>
      <c r="AI777" s="56">
        <f t="shared" si="917"/>
        <v>-10799.75</v>
      </c>
    </row>
    <row r="778" spans="1:35" x14ac:dyDescent="0.25">
      <c r="A778" s="31">
        <v>6</v>
      </c>
      <c r="B778" s="52">
        <v>10701.3</v>
      </c>
      <c r="C778" s="33">
        <v>2.36</v>
      </c>
      <c r="D778" s="33">
        <v>10.08</v>
      </c>
      <c r="E778" s="33">
        <v>2.4500000000000002</v>
      </c>
      <c r="F778" s="35">
        <v>0.77</v>
      </c>
      <c r="G778" s="35">
        <v>1.33</v>
      </c>
      <c r="H778" s="35"/>
      <c r="I778" s="51">
        <v>190483.72</v>
      </c>
      <c r="J778" s="41">
        <f t="shared" si="907"/>
        <v>33923.670000000006</v>
      </c>
      <c r="K778" s="41">
        <f t="shared" si="918"/>
        <v>107869.10399999999</v>
      </c>
      <c r="L778" s="41">
        <f t="shared" si="919"/>
        <v>26218.185000000001</v>
      </c>
      <c r="M778" s="41">
        <f t="shared" si="920"/>
        <v>8240.0010000000002</v>
      </c>
      <c r="N778" s="41">
        <v>14232.76</v>
      </c>
      <c r="O778" s="41"/>
      <c r="P778" s="144">
        <f t="shared" si="908"/>
        <v>1.0579100408160866</v>
      </c>
      <c r="Q778" s="40">
        <f t="shared" si="887"/>
        <v>190483.72</v>
      </c>
      <c r="R778" s="51">
        <v>201514.64</v>
      </c>
      <c r="S778" s="41">
        <f t="shared" si="921"/>
        <v>35858.710826857015</v>
      </c>
      <c r="T778" s="41">
        <f t="shared" si="922"/>
        <v>114115.80821543469</v>
      </c>
      <c r="U778" s="41">
        <f t="shared" si="923"/>
        <v>27736.481163473713</v>
      </c>
      <c r="V778" s="41">
        <f t="shared" si="909"/>
        <v>8717.1797942345947</v>
      </c>
      <c r="W778" s="51">
        <v>15086.46</v>
      </c>
      <c r="X778" s="51"/>
      <c r="Y778" s="41"/>
      <c r="Z778" s="40">
        <f t="shared" si="924"/>
        <v>201514.64</v>
      </c>
      <c r="AA778" s="54">
        <f t="shared" si="910"/>
        <v>36335.889621091628</v>
      </c>
      <c r="AB778" s="54">
        <f t="shared" si="911"/>
        <v>114115.80821543469</v>
      </c>
      <c r="AC778" s="54">
        <f t="shared" si="912"/>
        <v>27736.481163473713</v>
      </c>
      <c r="AD778" s="54">
        <f t="shared" si="913"/>
        <v>8240.0010000000002</v>
      </c>
      <c r="AE778" s="54">
        <f t="shared" si="914"/>
        <v>15086.46</v>
      </c>
      <c r="AF778" s="54">
        <f t="shared" si="915"/>
        <v>0</v>
      </c>
      <c r="AG778" s="54"/>
      <c r="AH778" s="42">
        <f t="shared" si="916"/>
        <v>201514.64</v>
      </c>
      <c r="AI778" s="56">
        <f t="shared" si="917"/>
        <v>-11030.920000000013</v>
      </c>
    </row>
    <row r="779" spans="1:35" x14ac:dyDescent="0.25">
      <c r="A779" s="31">
        <v>7</v>
      </c>
      <c r="B779" s="52">
        <v>4988.2</v>
      </c>
      <c r="C779" s="33">
        <v>2.62</v>
      </c>
      <c r="D779" s="33">
        <v>10.53</v>
      </c>
      <c r="E779" s="33">
        <v>3.05</v>
      </c>
      <c r="F779" s="35">
        <v>0.77</v>
      </c>
      <c r="G779" s="35">
        <v>1.33</v>
      </c>
      <c r="H779" s="35"/>
      <c r="I779" s="51">
        <v>96871.37</v>
      </c>
      <c r="J779" s="41">
        <f>I779-K779-L779-M779-N779-O779</f>
        <v>18656.210000000006</v>
      </c>
      <c r="K779" s="41">
        <f t="shared" si="918"/>
        <v>52525.745999999992</v>
      </c>
      <c r="L779" s="41">
        <f t="shared" si="919"/>
        <v>15214.009999999998</v>
      </c>
      <c r="M779" s="41">
        <f t="shared" si="920"/>
        <v>3840.9139999999998</v>
      </c>
      <c r="N779" s="41">
        <v>6634.49</v>
      </c>
      <c r="O779" s="41"/>
      <c r="P779" s="144">
        <f t="shared" si="908"/>
        <v>1.0222974032472134</v>
      </c>
      <c r="Q779" s="40">
        <f t="shared" si="887"/>
        <v>96871.37</v>
      </c>
      <c r="R779" s="51">
        <v>99031.35</v>
      </c>
      <c r="S779" s="41">
        <f t="shared" si="921"/>
        <v>19098.956936304308</v>
      </c>
      <c r="T779" s="41">
        <f t="shared" si="922"/>
        <v>53696.933739422697</v>
      </c>
      <c r="U779" s="41">
        <f t="shared" si="923"/>
        <v>15553.242915977136</v>
      </c>
      <c r="V779" s="41">
        <f t="shared" si="909"/>
        <v>3926.5564082958672</v>
      </c>
      <c r="W779" s="51">
        <v>6755.66</v>
      </c>
      <c r="X779" s="51"/>
      <c r="Y779" s="41"/>
      <c r="Z779" s="40">
        <f t="shared" si="924"/>
        <v>99031.35000000002</v>
      </c>
      <c r="AA779" s="54">
        <f t="shared" si="910"/>
        <v>19184.599344600174</v>
      </c>
      <c r="AB779" s="54">
        <f t="shared" si="911"/>
        <v>53696.933739422697</v>
      </c>
      <c r="AC779" s="54">
        <f t="shared" si="912"/>
        <v>15553.242915977136</v>
      </c>
      <c r="AD779" s="54">
        <f t="shared" si="913"/>
        <v>3840.9139999999998</v>
      </c>
      <c r="AE779" s="54">
        <f t="shared" si="914"/>
        <v>6755.66</v>
      </c>
      <c r="AF779" s="54">
        <f t="shared" si="915"/>
        <v>0</v>
      </c>
      <c r="AG779" s="54"/>
      <c r="AH779" s="42">
        <f t="shared" si="916"/>
        <v>99031.35000000002</v>
      </c>
      <c r="AI779" s="56">
        <f t="shared" si="917"/>
        <v>-2159.980000000025</v>
      </c>
    </row>
    <row r="780" spans="1:35" x14ac:dyDescent="0.25">
      <c r="A780" s="31">
        <v>8</v>
      </c>
      <c r="B780" s="52">
        <v>2363.9</v>
      </c>
      <c r="C780" s="33">
        <v>2.35</v>
      </c>
      <c r="D780" s="33">
        <v>10.25</v>
      </c>
      <c r="E780" s="33">
        <v>3.02</v>
      </c>
      <c r="F780" s="35">
        <v>0.77</v>
      </c>
      <c r="G780" s="35">
        <v>1.33</v>
      </c>
      <c r="H780" s="35"/>
      <c r="I780" s="51">
        <v>43992.45</v>
      </c>
      <c r="J780" s="41">
        <f>I780-K780-L780-M780-N780-O780</f>
        <v>7659.2339999999967</v>
      </c>
      <c r="K780" s="41">
        <f t="shared" si="918"/>
        <v>24229.975000000002</v>
      </c>
      <c r="L780" s="41">
        <f t="shared" si="919"/>
        <v>7138.9780000000001</v>
      </c>
      <c r="M780" s="41">
        <f t="shared" si="920"/>
        <v>1820.2030000000002</v>
      </c>
      <c r="N780" s="41">
        <v>3144.06</v>
      </c>
      <c r="O780" s="41"/>
      <c r="P780" s="144">
        <f t="shared" si="908"/>
        <v>1.1225812611027575</v>
      </c>
      <c r="Q780" s="40">
        <f t="shared" si="887"/>
        <v>43992.45</v>
      </c>
      <c r="R780" s="51">
        <v>49385.1</v>
      </c>
      <c r="S780" s="41">
        <f t="shared" si="921"/>
        <v>8597.2354025838467</v>
      </c>
      <c r="T780" s="41">
        <f t="shared" si="922"/>
        <v>27200.115891988287</v>
      </c>
      <c r="U780" s="41">
        <f t="shared" si="923"/>
        <v>8014.0829262248417</v>
      </c>
      <c r="V780" s="41">
        <f t="shared" si="909"/>
        <v>2043.3257792030226</v>
      </c>
      <c r="W780" s="51">
        <v>3530.34</v>
      </c>
      <c r="X780" s="51"/>
      <c r="Y780" s="41"/>
      <c r="Z780" s="40">
        <f t="shared" si="924"/>
        <v>49385.099999999991</v>
      </c>
      <c r="AA780" s="54">
        <f t="shared" si="910"/>
        <v>8820.3581817868617</v>
      </c>
      <c r="AB780" s="54">
        <f t="shared" si="911"/>
        <v>27200.115891988287</v>
      </c>
      <c r="AC780" s="54">
        <f t="shared" si="912"/>
        <v>8014.0829262248417</v>
      </c>
      <c r="AD780" s="54">
        <f t="shared" si="913"/>
        <v>1820.2030000000002</v>
      </c>
      <c r="AE780" s="54">
        <f t="shared" si="914"/>
        <v>3530.34</v>
      </c>
      <c r="AF780" s="54">
        <f t="shared" si="915"/>
        <v>0</v>
      </c>
      <c r="AG780" s="54"/>
      <c r="AH780" s="42">
        <f t="shared" si="916"/>
        <v>49385.099999999991</v>
      </c>
      <c r="AI780" s="56">
        <f t="shared" si="917"/>
        <v>-5392.6499999999942</v>
      </c>
    </row>
    <row r="781" spans="1:35" x14ac:dyDescent="0.25">
      <c r="A781" s="31">
        <v>9</v>
      </c>
      <c r="B781" s="52">
        <v>7667.4</v>
      </c>
      <c r="C781" s="33">
        <v>2.39</v>
      </c>
      <c r="D781" s="33">
        <v>10.15</v>
      </c>
      <c r="E781" s="33">
        <v>3.18</v>
      </c>
      <c r="F781" s="35">
        <v>0.77</v>
      </c>
      <c r="G781" s="35">
        <v>1.33</v>
      </c>
      <c r="H781" s="35"/>
      <c r="I781" s="51">
        <v>144760.79</v>
      </c>
      <c r="J781" s="41">
        <f>I781-K781-L781-M781-N781-O781</f>
        <v>26452.860000000011</v>
      </c>
      <c r="K781" s="41">
        <f t="shared" si="918"/>
        <v>77824.11</v>
      </c>
      <c r="L781" s="41">
        <f t="shared" si="919"/>
        <v>24382.331999999999</v>
      </c>
      <c r="M781" s="41">
        <f t="shared" si="920"/>
        <v>5903.8980000000001</v>
      </c>
      <c r="N781" s="41">
        <v>10197.59</v>
      </c>
      <c r="O781" s="41"/>
      <c r="P781" s="144">
        <f t="shared" si="908"/>
        <v>0.89593659995914643</v>
      </c>
      <c r="Q781" s="40">
        <f t="shared" si="887"/>
        <v>144760.79</v>
      </c>
      <c r="R781" s="51">
        <v>129696.49</v>
      </c>
      <c r="S781" s="41">
        <f t="shared" si="921"/>
        <v>23694.449559972702</v>
      </c>
      <c r="T781" s="41">
        <f t="shared" si="922"/>
        <v>69725.468508246602</v>
      </c>
      <c r="U781" s="41">
        <f t="shared" si="923"/>
        <v>21845.023631155094</v>
      </c>
      <c r="V781" s="41">
        <f t="shared" si="909"/>
        <v>5289.5183006256048</v>
      </c>
      <c r="W781" s="51">
        <v>9142.0300000000007</v>
      </c>
      <c r="X781" s="51"/>
      <c r="Y781" s="41"/>
      <c r="Z781" s="40">
        <f t="shared" si="924"/>
        <v>129696.48999999999</v>
      </c>
      <c r="AA781" s="54">
        <f t="shared" si="910"/>
        <v>23080.069860598291</v>
      </c>
      <c r="AB781" s="54">
        <f t="shared" si="911"/>
        <v>69725.468508246602</v>
      </c>
      <c r="AC781" s="54">
        <f t="shared" si="912"/>
        <v>21845.023631155094</v>
      </c>
      <c r="AD781" s="54">
        <f t="shared" si="913"/>
        <v>5903.8980000000001</v>
      </c>
      <c r="AE781" s="54">
        <f t="shared" si="914"/>
        <v>9142.0300000000007</v>
      </c>
      <c r="AF781" s="54">
        <f t="shared" si="915"/>
        <v>0</v>
      </c>
      <c r="AG781" s="54"/>
      <c r="AH781" s="42">
        <f t="shared" si="916"/>
        <v>129696.48999999999</v>
      </c>
      <c r="AI781" s="56">
        <f t="shared" si="917"/>
        <v>15064.300000000017</v>
      </c>
    </row>
    <row r="782" spans="1:35" x14ac:dyDescent="0.25">
      <c r="A782" s="31">
        <v>10</v>
      </c>
      <c r="B782" s="52">
        <v>6150.5</v>
      </c>
      <c r="C782" s="33">
        <v>2.62</v>
      </c>
      <c r="D782" s="33">
        <v>9.91</v>
      </c>
      <c r="E782" s="33">
        <v>3.7</v>
      </c>
      <c r="F782" s="35">
        <v>0.77</v>
      </c>
      <c r="G782" s="35">
        <v>1.33</v>
      </c>
      <c r="H782" s="35"/>
      <c r="I782" s="51">
        <v>119196.8</v>
      </c>
      <c r="J782" s="41">
        <f t="shared" ref="J782:J788" si="925">I782-K782-L782-M782-N782</f>
        <v>22572.409999999993</v>
      </c>
      <c r="K782" s="41">
        <f t="shared" si="918"/>
        <v>60951.455000000002</v>
      </c>
      <c r="L782" s="41">
        <f t="shared" si="919"/>
        <v>22756.850000000002</v>
      </c>
      <c r="M782" s="41">
        <f t="shared" si="920"/>
        <v>4735.8850000000002</v>
      </c>
      <c r="N782" s="41">
        <v>8180.2</v>
      </c>
      <c r="O782" s="41"/>
      <c r="P782" s="144">
        <f t="shared" si="908"/>
        <v>0.88927924239576905</v>
      </c>
      <c r="Q782" s="40">
        <f t="shared" si="887"/>
        <v>119196.8</v>
      </c>
      <c r="R782" s="51">
        <v>105999.24</v>
      </c>
      <c r="S782" s="41">
        <f t="shared" si="921"/>
        <v>20046.76772249255</v>
      </c>
      <c r="T782" s="41">
        <f t="shared" si="922"/>
        <v>54202.86372531981</v>
      </c>
      <c r="U782" s="41">
        <f t="shared" si="923"/>
        <v>20237.194327314159</v>
      </c>
      <c r="V782" s="41">
        <f t="shared" si="909"/>
        <v>4211.5242248734867</v>
      </c>
      <c r="W782" s="51">
        <v>7300.89</v>
      </c>
      <c r="X782" s="51"/>
      <c r="Y782" s="41"/>
      <c r="Z782" s="40">
        <f t="shared" si="924"/>
        <v>105999.24</v>
      </c>
      <c r="AA782" s="54">
        <f t="shared" si="910"/>
        <v>19522.406947366035</v>
      </c>
      <c r="AB782" s="54">
        <f t="shared" si="911"/>
        <v>54202.86372531981</v>
      </c>
      <c r="AC782" s="54">
        <f t="shared" si="912"/>
        <v>20237.194327314159</v>
      </c>
      <c r="AD782" s="54">
        <f t="shared" si="913"/>
        <v>4735.8850000000002</v>
      </c>
      <c r="AE782" s="54">
        <f t="shared" si="914"/>
        <v>7300.89</v>
      </c>
      <c r="AF782" s="54">
        <f t="shared" si="915"/>
        <v>0</v>
      </c>
      <c r="AG782" s="54"/>
      <c r="AH782" s="42">
        <f t="shared" si="916"/>
        <v>105999.23999999999</v>
      </c>
      <c r="AI782" s="56">
        <f t="shared" si="917"/>
        <v>13197.559999999998</v>
      </c>
    </row>
    <row r="783" spans="1:35" x14ac:dyDescent="0.25">
      <c r="A783" s="31">
        <v>11</v>
      </c>
      <c r="B783" s="52">
        <v>6020.3</v>
      </c>
      <c r="C783" s="33">
        <v>2.38</v>
      </c>
      <c r="D783" s="33">
        <v>9.6</v>
      </c>
      <c r="E783" s="33">
        <v>3.33</v>
      </c>
      <c r="F783" s="35">
        <v>0.77</v>
      </c>
      <c r="G783" s="35">
        <v>1.33</v>
      </c>
      <c r="H783" s="35"/>
      <c r="I783" s="51">
        <v>111797.96</v>
      </c>
      <c r="J783" s="41">
        <f t="shared" si="925"/>
        <v>21312.810000000005</v>
      </c>
      <c r="K783" s="41">
        <f t="shared" si="918"/>
        <v>57794.879999999997</v>
      </c>
      <c r="L783" s="41">
        <f t="shared" si="919"/>
        <v>20047.599000000002</v>
      </c>
      <c r="M783" s="41">
        <f t="shared" si="920"/>
        <v>4635.6310000000003</v>
      </c>
      <c r="N783" s="41">
        <v>8007.04</v>
      </c>
      <c r="O783" s="41"/>
      <c r="P783" s="144">
        <f t="shared" si="908"/>
        <v>0.95116064729624761</v>
      </c>
      <c r="Q783" s="40">
        <f t="shared" si="887"/>
        <v>111797.96</v>
      </c>
      <c r="R783" s="51">
        <v>106337.82</v>
      </c>
      <c r="S783" s="41">
        <f t="shared" si="921"/>
        <v>20271.417504628895</v>
      </c>
      <c r="T783" s="41">
        <f t="shared" si="922"/>
        <v>54972.215471208954</v>
      </c>
      <c r="U783" s="41">
        <f t="shared" si="923"/>
        <v>19068.487241575607</v>
      </c>
      <c r="V783" s="41">
        <f t="shared" si="909"/>
        <v>4409.2297825865517</v>
      </c>
      <c r="W783" s="51">
        <v>7616.47</v>
      </c>
      <c r="X783" s="51"/>
      <c r="Y783" s="41"/>
      <c r="Z783" s="40">
        <f t="shared" si="924"/>
        <v>106337.82000000002</v>
      </c>
      <c r="AA783" s="54">
        <f t="shared" si="910"/>
        <v>20045.016287215461</v>
      </c>
      <c r="AB783" s="54">
        <f t="shared" si="911"/>
        <v>54972.215471208954</v>
      </c>
      <c r="AC783" s="54">
        <f t="shared" si="912"/>
        <v>19068.487241575607</v>
      </c>
      <c r="AD783" s="54">
        <f t="shared" si="913"/>
        <v>4635.6310000000003</v>
      </c>
      <c r="AE783" s="54">
        <f t="shared" si="914"/>
        <v>7616.47</v>
      </c>
      <c r="AF783" s="54">
        <f t="shared" si="915"/>
        <v>0</v>
      </c>
      <c r="AG783" s="54"/>
      <c r="AH783" s="42">
        <f t="shared" si="916"/>
        <v>106337.82000000002</v>
      </c>
      <c r="AI783" s="56">
        <f t="shared" si="917"/>
        <v>5460.1399999999849</v>
      </c>
    </row>
    <row r="784" spans="1:35" x14ac:dyDescent="0.25">
      <c r="A784" s="31">
        <v>12</v>
      </c>
      <c r="B784" s="52">
        <v>2819.7</v>
      </c>
      <c r="C784" s="33">
        <v>2.59</v>
      </c>
      <c r="D784" s="33">
        <v>9.9700000000000006</v>
      </c>
      <c r="E784" s="33">
        <v>2.63</v>
      </c>
      <c r="F784" s="35">
        <v>0.77</v>
      </c>
      <c r="G784" s="35">
        <v>1.33</v>
      </c>
      <c r="H784" s="35"/>
      <c r="I784" s="51">
        <v>52080.07</v>
      </c>
      <c r="J784" s="41">
        <f t="shared" si="925"/>
        <v>10630.481000000003</v>
      </c>
      <c r="K784" s="41">
        <f t="shared" si="918"/>
        <v>28112.409</v>
      </c>
      <c r="L784" s="41">
        <f t="shared" si="919"/>
        <v>7415.8109999999988</v>
      </c>
      <c r="M784" s="41">
        <f t="shared" si="920"/>
        <v>2171.1689999999999</v>
      </c>
      <c r="N784" s="41">
        <v>3750.2</v>
      </c>
      <c r="O784" s="41"/>
      <c r="P784" s="144">
        <f t="shared" si="908"/>
        <v>0.95552156515918651</v>
      </c>
      <c r="Q784" s="40">
        <f t="shared" si="887"/>
        <v>52080.07</v>
      </c>
      <c r="R784" s="51">
        <v>49763.63</v>
      </c>
      <c r="S784" s="41">
        <f t="shared" si="921"/>
        <v>10153.220817174979</v>
      </c>
      <c r="T784" s="41">
        <f t="shared" si="922"/>
        <v>26862.013048075201</v>
      </c>
      <c r="U784" s="41">
        <f t="shared" si="923"/>
        <v>7085.9673336447113</v>
      </c>
      <c r="V784" s="41">
        <f t="shared" si="909"/>
        <v>2074.5988011051058</v>
      </c>
      <c r="W784" s="51">
        <v>3587.83</v>
      </c>
      <c r="X784" s="51"/>
      <c r="Y784" s="41"/>
      <c r="Z784" s="40">
        <f t="shared" si="924"/>
        <v>49763.63</v>
      </c>
      <c r="AA784" s="54">
        <f t="shared" si="910"/>
        <v>10056.650618280084</v>
      </c>
      <c r="AB784" s="54">
        <f t="shared" si="911"/>
        <v>26862.013048075201</v>
      </c>
      <c r="AC784" s="54">
        <f t="shared" si="912"/>
        <v>7085.9673336447113</v>
      </c>
      <c r="AD784" s="54">
        <f t="shared" si="913"/>
        <v>2171.1689999999999</v>
      </c>
      <c r="AE784" s="54">
        <f t="shared" si="914"/>
        <v>3587.83</v>
      </c>
      <c r="AF784" s="54">
        <f t="shared" si="915"/>
        <v>0</v>
      </c>
      <c r="AG784" s="54"/>
      <c r="AH784" s="42">
        <f t="shared" si="916"/>
        <v>49763.63</v>
      </c>
      <c r="AI784" s="56">
        <f t="shared" si="917"/>
        <v>2316.4400000000023</v>
      </c>
    </row>
    <row r="785" spans="1:35" x14ac:dyDescent="0.25">
      <c r="A785" s="31">
        <v>13</v>
      </c>
      <c r="B785" s="52">
        <v>7986.1</v>
      </c>
      <c r="C785" s="33">
        <v>2.37</v>
      </c>
      <c r="D785" s="33">
        <v>9.9600000000000009</v>
      </c>
      <c r="E785" s="33">
        <v>2.75</v>
      </c>
      <c r="F785" s="35">
        <v>0.77</v>
      </c>
      <c r="G785" s="35">
        <v>1.33</v>
      </c>
      <c r="H785" s="35"/>
      <c r="I785" s="51">
        <v>146226.29999999999</v>
      </c>
      <c r="J785" s="41">
        <f t="shared" si="925"/>
        <v>27952.121999999978</v>
      </c>
      <c r="K785" s="41">
        <f t="shared" si="918"/>
        <v>79541.556000000011</v>
      </c>
      <c r="L785" s="41">
        <f t="shared" si="919"/>
        <v>21961.775000000001</v>
      </c>
      <c r="M785" s="41">
        <f t="shared" si="920"/>
        <v>6149.2970000000005</v>
      </c>
      <c r="N785" s="41">
        <v>10621.55</v>
      </c>
      <c r="O785" s="41"/>
      <c r="P785" s="144">
        <f t="shared" si="908"/>
        <v>1.0819866193701133</v>
      </c>
      <c r="Q785" s="40">
        <f t="shared" si="887"/>
        <v>146226.29999999999</v>
      </c>
      <c r="R785" s="51">
        <v>158214.9</v>
      </c>
      <c r="S785" s="41">
        <f t="shared" si="921"/>
        <v>30238.356963971582</v>
      </c>
      <c r="T785" s="41">
        <f t="shared" si="922"/>
        <v>86062.899275878561</v>
      </c>
      <c r="U785" s="41">
        <f t="shared" si="923"/>
        <v>23762.346687617071</v>
      </c>
      <c r="V785" s="41">
        <f t="shared" si="909"/>
        <v>6653.4570725327803</v>
      </c>
      <c r="W785" s="51">
        <v>11497.84</v>
      </c>
      <c r="X785" s="51"/>
      <c r="Y785" s="41"/>
      <c r="Z785" s="40">
        <f t="shared" si="924"/>
        <v>158214.9</v>
      </c>
      <c r="AA785" s="54">
        <f t="shared" si="910"/>
        <v>30742.517036504374</v>
      </c>
      <c r="AB785" s="54">
        <f t="shared" si="911"/>
        <v>86062.899275878561</v>
      </c>
      <c r="AC785" s="54">
        <f t="shared" si="912"/>
        <v>23762.346687617071</v>
      </c>
      <c r="AD785" s="54">
        <f t="shared" si="913"/>
        <v>6149.2970000000005</v>
      </c>
      <c r="AE785" s="54">
        <f t="shared" si="914"/>
        <v>11497.84</v>
      </c>
      <c r="AF785" s="54">
        <f t="shared" si="915"/>
        <v>0</v>
      </c>
      <c r="AG785" s="54"/>
      <c r="AH785" s="42">
        <f t="shared" si="916"/>
        <v>158214.9</v>
      </c>
      <c r="AI785" s="56">
        <f t="shared" si="917"/>
        <v>-11988.600000000006</v>
      </c>
    </row>
    <row r="786" spans="1:35" x14ac:dyDescent="0.25">
      <c r="A786" s="31">
        <v>14</v>
      </c>
      <c r="B786" s="52">
        <v>6547.2</v>
      </c>
      <c r="C786" s="33">
        <v>2.6</v>
      </c>
      <c r="D786" s="33">
        <v>10.35</v>
      </c>
      <c r="E786" s="33">
        <v>2.4500000000000002</v>
      </c>
      <c r="F786" s="35">
        <v>0.77</v>
      </c>
      <c r="G786" s="35">
        <v>1.33</v>
      </c>
      <c r="H786" s="35"/>
      <c r="I786" s="51">
        <v>121581.78</v>
      </c>
      <c r="J786" s="41">
        <f t="shared" si="925"/>
        <v>24028.436000000009</v>
      </c>
      <c r="K786" s="41">
        <f t="shared" si="918"/>
        <v>67763.51999999999</v>
      </c>
      <c r="L786" s="41">
        <f t="shared" si="919"/>
        <v>16040.640000000001</v>
      </c>
      <c r="M786" s="41">
        <f t="shared" si="920"/>
        <v>5041.3440000000001</v>
      </c>
      <c r="N786" s="41">
        <v>8707.84</v>
      </c>
      <c r="O786" s="41"/>
      <c r="P786" s="144">
        <f t="shared" si="908"/>
        <v>1.4376699370580033</v>
      </c>
      <c r="Q786" s="40">
        <f t="shared" si="887"/>
        <v>121581.78</v>
      </c>
      <c r="R786" s="51">
        <v>174794.47</v>
      </c>
      <c r="S786" s="41">
        <f t="shared" si="921"/>
        <v>34343.59985643343</v>
      </c>
      <c r="T786" s="41">
        <f t="shared" si="922"/>
        <v>97421.575533228737</v>
      </c>
      <c r="U786" s="41">
        <f t="shared" si="923"/>
        <v>23061.145899170093</v>
      </c>
      <c r="V786" s="41">
        <f t="shared" si="909"/>
        <v>7247.7887111677428</v>
      </c>
      <c r="W786" s="51">
        <v>12720.36</v>
      </c>
      <c r="X786" s="51"/>
      <c r="Y786" s="41"/>
      <c r="Z786" s="40">
        <f t="shared" si="924"/>
        <v>174794.46999999997</v>
      </c>
      <c r="AA786" s="54">
        <f t="shared" si="910"/>
        <v>36550.04456760113</v>
      </c>
      <c r="AB786" s="54">
        <f t="shared" si="911"/>
        <v>97421.575533228737</v>
      </c>
      <c r="AC786" s="54">
        <f t="shared" si="912"/>
        <v>23061.145899170093</v>
      </c>
      <c r="AD786" s="54">
        <f t="shared" si="913"/>
        <v>5041.3440000000001</v>
      </c>
      <c r="AE786" s="54">
        <f t="shared" si="914"/>
        <v>12720.36</v>
      </c>
      <c r="AF786" s="54">
        <f t="shared" si="915"/>
        <v>0</v>
      </c>
      <c r="AG786" s="54"/>
      <c r="AH786" s="42">
        <f t="shared" si="916"/>
        <v>174794.46999999997</v>
      </c>
      <c r="AI786" s="56">
        <f t="shared" si="917"/>
        <v>-53212.689999999973</v>
      </c>
    </row>
    <row r="787" spans="1:35" x14ac:dyDescent="0.25">
      <c r="A787" s="31">
        <v>31</v>
      </c>
      <c r="B787" s="52">
        <v>2810.1</v>
      </c>
      <c r="C787" s="33">
        <v>2.4</v>
      </c>
      <c r="D787" s="33">
        <v>10.39</v>
      </c>
      <c r="E787" s="33">
        <v>3.46</v>
      </c>
      <c r="F787" s="35">
        <v>0.77</v>
      </c>
      <c r="G787" s="35">
        <v>1.33</v>
      </c>
      <c r="H787" s="35"/>
      <c r="I787" s="51">
        <v>53307.96</v>
      </c>
      <c r="J787" s="41">
        <f t="shared" si="925"/>
        <v>8486.7679999999964</v>
      </c>
      <c r="K787" s="41">
        <f t="shared" si="918"/>
        <v>29196.939000000002</v>
      </c>
      <c r="L787" s="41">
        <f t="shared" si="919"/>
        <v>9722.9459999999999</v>
      </c>
      <c r="M787" s="41">
        <f t="shared" si="920"/>
        <v>2163.777</v>
      </c>
      <c r="N787" s="41">
        <v>3737.53</v>
      </c>
      <c r="O787" s="41"/>
      <c r="P787" s="144">
        <f t="shared" si="908"/>
        <v>0.83807971642508927</v>
      </c>
      <c r="Q787" s="40">
        <f t="shared" si="887"/>
        <v>53307.96</v>
      </c>
      <c r="R787" s="51">
        <v>44676.32</v>
      </c>
      <c r="S787" s="41">
        <f t="shared" si="921"/>
        <v>7112.3862013357821</v>
      </c>
      <c r="T787" s="41">
        <f t="shared" si="922"/>
        <v>24469.362357600632</v>
      </c>
      <c r="U787" s="41">
        <f t="shared" si="923"/>
        <v>8148.6038264964563</v>
      </c>
      <c r="V787" s="41">
        <f t="shared" si="909"/>
        <v>1813.4176145671304</v>
      </c>
      <c r="W787" s="51">
        <v>3132.55</v>
      </c>
      <c r="X787" s="51"/>
      <c r="Y787" s="41"/>
      <c r="Z787" s="40">
        <f t="shared" si="924"/>
        <v>44676.320000000007</v>
      </c>
      <c r="AA787" s="54">
        <f t="shared" si="910"/>
        <v>6762.0268159029147</v>
      </c>
      <c r="AB787" s="54">
        <f t="shared" si="911"/>
        <v>24469.362357600632</v>
      </c>
      <c r="AC787" s="54">
        <f t="shared" si="912"/>
        <v>8148.6038264964563</v>
      </c>
      <c r="AD787" s="54">
        <f t="shared" si="913"/>
        <v>2163.777</v>
      </c>
      <c r="AE787" s="54">
        <f t="shared" si="914"/>
        <v>3132.55</v>
      </c>
      <c r="AF787" s="54">
        <f t="shared" si="915"/>
        <v>0</v>
      </c>
      <c r="AG787" s="54"/>
      <c r="AH787" s="42">
        <f t="shared" si="916"/>
        <v>44676.320000000007</v>
      </c>
      <c r="AI787" s="56">
        <f t="shared" si="917"/>
        <v>8631.6399999999921</v>
      </c>
    </row>
    <row r="788" spans="1:35" x14ac:dyDescent="0.25">
      <c r="A788" s="31">
        <v>32</v>
      </c>
      <c r="B788" s="52">
        <v>5327</v>
      </c>
      <c r="C788" s="33">
        <v>2.5099999999999998</v>
      </c>
      <c r="D788" s="33">
        <v>9.58</v>
      </c>
      <c r="E788" s="33">
        <v>1.82</v>
      </c>
      <c r="F788" s="35">
        <v>0.77</v>
      </c>
      <c r="G788" s="35">
        <v>1.33</v>
      </c>
      <c r="H788" s="35"/>
      <c r="I788" s="51">
        <v>88854.84</v>
      </c>
      <c r="J788" s="41">
        <f t="shared" si="925"/>
        <v>16940.309999999994</v>
      </c>
      <c r="K788" s="41">
        <f t="shared" si="918"/>
        <v>51032.66</v>
      </c>
      <c r="L788" s="41">
        <f t="shared" si="919"/>
        <v>9695.1400000000012</v>
      </c>
      <c r="M788" s="41">
        <f t="shared" si="920"/>
        <v>4101.79</v>
      </c>
      <c r="N788" s="41">
        <v>7084.94</v>
      </c>
      <c r="O788" s="41"/>
      <c r="P788" s="144">
        <f t="shared" si="908"/>
        <v>0.89774243023790257</v>
      </c>
      <c r="Q788" s="40">
        <f t="shared" si="887"/>
        <v>88854.84</v>
      </c>
      <c r="R788" s="51">
        <v>79768.759999999995</v>
      </c>
      <c r="S788" s="41">
        <f t="shared" si="921"/>
        <v>15208.036322073167</v>
      </c>
      <c r="T788" s="41">
        <f t="shared" si="922"/>
        <v>45814.184209904604</v>
      </c>
      <c r="U788" s="41">
        <f t="shared" si="923"/>
        <v>8703.7385450966995</v>
      </c>
      <c r="V788" s="41">
        <f t="shared" si="909"/>
        <v>3682.3509229255264</v>
      </c>
      <c r="W788" s="51">
        <v>6360.45</v>
      </c>
      <c r="X788" s="51"/>
      <c r="Y788" s="41"/>
      <c r="Z788" s="40">
        <f t="shared" si="924"/>
        <v>79768.759999999995</v>
      </c>
      <c r="AA788" s="54">
        <f t="shared" si="910"/>
        <v>14788.597244998702</v>
      </c>
      <c r="AB788" s="54">
        <f t="shared" si="911"/>
        <v>45814.184209904604</v>
      </c>
      <c r="AC788" s="54">
        <f t="shared" si="912"/>
        <v>8703.7385450966995</v>
      </c>
      <c r="AD788" s="54">
        <f t="shared" si="913"/>
        <v>4101.79</v>
      </c>
      <c r="AE788" s="54">
        <f t="shared" si="914"/>
        <v>6360.45</v>
      </c>
      <c r="AF788" s="54">
        <f t="shared" si="915"/>
        <v>0</v>
      </c>
      <c r="AG788" s="54"/>
      <c r="AH788" s="42">
        <f t="shared" si="916"/>
        <v>79768.759999999995</v>
      </c>
      <c r="AI788" s="56">
        <f t="shared" si="917"/>
        <v>9086.0800000000017</v>
      </c>
    </row>
    <row r="789" spans="1:35" x14ac:dyDescent="0.25">
      <c r="A789" s="32" t="s">
        <v>37</v>
      </c>
      <c r="B789" s="53">
        <f>SUM(B773:B788)</f>
        <v>79946.400000000009</v>
      </c>
      <c r="C789" s="33"/>
      <c r="D789" s="34"/>
      <c r="E789" s="34"/>
      <c r="F789" s="35"/>
      <c r="G789" s="35"/>
      <c r="H789" s="35"/>
      <c r="I789" s="43">
        <f t="shared" ref="I789:N789" si="926">SUM(I773:I788)</f>
        <v>1532472.1900000002</v>
      </c>
      <c r="J789" s="43">
        <f t="shared" si="926"/>
        <v>277943.51700000005</v>
      </c>
      <c r="K789" s="43">
        <f t="shared" si="926"/>
        <v>820308.67999999993</v>
      </c>
      <c r="L789" s="43">
        <f t="shared" si="926"/>
        <v>266075.06499999994</v>
      </c>
      <c r="M789" s="43">
        <f t="shared" si="926"/>
        <v>61815.288000000008</v>
      </c>
      <c r="N789" s="43">
        <f t="shared" si="926"/>
        <v>106329.63999999998</v>
      </c>
      <c r="O789" s="43">
        <f>SUM(O778:O788)</f>
        <v>0</v>
      </c>
      <c r="P789" s="144">
        <f t="shared" si="908"/>
        <v>1.0392533126490209</v>
      </c>
      <c r="Q789" s="40">
        <f t="shared" si="887"/>
        <v>1532472.1900000002</v>
      </c>
      <c r="R789" s="43">
        <f t="shared" ref="R789:W789" si="927">SUM(R773:R788)</f>
        <v>1592626.7999999998</v>
      </c>
      <c r="S789" s="43">
        <f t="shared" si="927"/>
        <v>288163.08899677778</v>
      </c>
      <c r="T789" s="43">
        <f t="shared" si="927"/>
        <v>852491.80825458793</v>
      </c>
      <c r="U789" s="43">
        <f t="shared" si="927"/>
        <v>277132.963506306</v>
      </c>
      <c r="V789" s="43">
        <f t="shared" si="927"/>
        <v>64105.519242328206</v>
      </c>
      <c r="W789" s="43">
        <f t="shared" si="927"/>
        <v>110733.42</v>
      </c>
      <c r="X789" s="43">
        <f>SUM(X778:X788)</f>
        <v>0</v>
      </c>
      <c r="Y789" s="41"/>
      <c r="Z789" s="40">
        <f t="shared" ref="Z789:AE789" si="928">SUM(Z773:Z788)</f>
        <v>1592626.7999999998</v>
      </c>
      <c r="AA789" s="55">
        <f t="shared" si="928"/>
        <v>290453.32023910596</v>
      </c>
      <c r="AB789" s="55">
        <f t="shared" si="928"/>
        <v>852491.80825458793</v>
      </c>
      <c r="AC789" s="55">
        <f t="shared" si="928"/>
        <v>277132.963506306</v>
      </c>
      <c r="AD789" s="55">
        <f t="shared" si="928"/>
        <v>61815.288000000008</v>
      </c>
      <c r="AE789" s="55">
        <f t="shared" si="928"/>
        <v>110733.42</v>
      </c>
      <c r="AF789" s="55">
        <f>SUM(AF778:AF788)</f>
        <v>0</v>
      </c>
      <c r="AG789" s="54"/>
      <c r="AH789" s="42">
        <f>SUM(AH773:AH788)</f>
        <v>1592626.7999999998</v>
      </c>
      <c r="AI789" s="56">
        <f>SUM(AI773:AI788)</f>
        <v>-60154.61000000003</v>
      </c>
    </row>
    <row r="790" spans="1:35" x14ac:dyDescent="0.25">
      <c r="A790" s="6" t="s">
        <v>45</v>
      </c>
      <c r="B790" s="37"/>
      <c r="G790" s="35"/>
      <c r="P790" s="144"/>
      <c r="Q790" s="40">
        <f t="shared" si="887"/>
        <v>0</v>
      </c>
    </row>
    <row r="791" spans="1:35" x14ac:dyDescent="0.25">
      <c r="A791" s="31">
        <v>5</v>
      </c>
      <c r="B791" s="52">
        <v>12921.5</v>
      </c>
      <c r="C791" s="33">
        <v>2.65</v>
      </c>
      <c r="D791" s="33">
        <v>9.7100000000000009</v>
      </c>
      <c r="E791" s="33">
        <v>3.92</v>
      </c>
      <c r="F791" s="35">
        <v>0.77</v>
      </c>
      <c r="G791" s="35">
        <v>1.33</v>
      </c>
      <c r="H791" s="35">
        <v>5.8</v>
      </c>
      <c r="I791" s="51">
        <v>327301.95</v>
      </c>
      <c r="J791" s="41">
        <f>I791-K791-L791-M791-N791-O791</f>
        <v>49101.930000000008</v>
      </c>
      <c r="K791" s="41">
        <f t="shared" ref="K791:K796" si="929">B791*D791</f>
        <v>125467.76500000001</v>
      </c>
      <c r="L791" s="41">
        <f t="shared" ref="L791:L796" si="930">E791*B791</f>
        <v>50652.28</v>
      </c>
      <c r="M791" s="41">
        <f t="shared" ref="M791:M796" si="931">F791*B791</f>
        <v>9949.5550000000003</v>
      </c>
      <c r="N791" s="41">
        <v>17185.72</v>
      </c>
      <c r="O791" s="41">
        <v>74944.7</v>
      </c>
      <c r="P791" s="144">
        <f t="shared" ref="P791:P797" si="932">R791/I791</f>
        <v>0.96886807426597965</v>
      </c>
      <c r="Q791" s="40">
        <f t="shared" si="887"/>
        <v>327301.95</v>
      </c>
      <c r="R791" s="51">
        <v>317112.40999999997</v>
      </c>
      <c r="S791" s="41">
        <f t="shared" ref="S791:S796" si="933">R791-T791-U791-V791-W791-X791</f>
        <v>47721.944968558833</v>
      </c>
      <c r="T791" s="41">
        <f t="shared" ref="T791:T796" si="934">P791*K791</f>
        <v>121561.7118580065</v>
      </c>
      <c r="U791" s="41">
        <f t="shared" ref="U791:U796" si="935">L791*P791</f>
        <v>49075.376980781191</v>
      </c>
      <c r="V791" s="41">
        <f t="shared" ref="V791:V796" si="936">P791*M791</f>
        <v>9639.8061926534501</v>
      </c>
      <c r="W791" s="51">
        <v>16617.400000000001</v>
      </c>
      <c r="X791" s="51">
        <v>72496.17</v>
      </c>
      <c r="Y791" s="41"/>
      <c r="Z791" s="40">
        <f t="shared" ref="Z791:Z796" si="937">SUM(S791:Y791)</f>
        <v>317112.40999999997</v>
      </c>
      <c r="AA791" s="54">
        <f t="shared" ref="AA791:AA796" si="938">Z791-AF791-AE791-AD791-AC791-AB791</f>
        <v>47412.196161212327</v>
      </c>
      <c r="AB791" s="54">
        <f t="shared" ref="AB791:AC796" si="939">T791</f>
        <v>121561.7118580065</v>
      </c>
      <c r="AC791" s="54">
        <f t="shared" si="939"/>
        <v>49075.376980781191</v>
      </c>
      <c r="AD791" s="54">
        <f t="shared" ref="AD791:AD796" si="940">M791</f>
        <v>9949.5550000000003</v>
      </c>
      <c r="AE791" s="54">
        <f t="shared" ref="AE791:AF796" si="941">W791</f>
        <v>16617.400000000001</v>
      </c>
      <c r="AF791" s="54">
        <f t="shared" si="941"/>
        <v>72496.17</v>
      </c>
      <c r="AG791" s="54"/>
      <c r="AH791" s="42">
        <f t="shared" ref="AH791:AH796" si="942">SUM(AA791:AG791)</f>
        <v>317112.41000000003</v>
      </c>
      <c r="AI791" s="56">
        <f t="shared" ref="AI791:AI796" si="943">I791-Z791</f>
        <v>10189.540000000037</v>
      </c>
    </row>
    <row r="792" spans="1:35" x14ac:dyDescent="0.25">
      <c r="A792" s="31">
        <v>13</v>
      </c>
      <c r="B792" s="52">
        <v>6390.8</v>
      </c>
      <c r="C792" s="33">
        <v>2.66</v>
      </c>
      <c r="D792" s="33">
        <v>10.24</v>
      </c>
      <c r="E792" s="33">
        <v>2.84</v>
      </c>
      <c r="F792" s="35">
        <v>0.77</v>
      </c>
      <c r="G792" s="35">
        <v>1.33</v>
      </c>
      <c r="H792" s="35"/>
      <c r="I792" s="51">
        <v>121553.39</v>
      </c>
      <c r="J792" s="41">
        <f>I792-K792-L792-M792-N792</f>
        <v>24540.959999999999</v>
      </c>
      <c r="K792" s="41">
        <f t="shared" si="929"/>
        <v>65441.792000000001</v>
      </c>
      <c r="L792" s="41">
        <f t="shared" si="930"/>
        <v>18149.871999999999</v>
      </c>
      <c r="M792" s="41">
        <f t="shared" si="931"/>
        <v>4920.9160000000002</v>
      </c>
      <c r="N792" s="41">
        <v>8499.85</v>
      </c>
      <c r="O792" s="41"/>
      <c r="P792" s="144">
        <f t="shared" si="932"/>
        <v>0.92108282623791904</v>
      </c>
      <c r="Q792" s="40">
        <f t="shared" si="887"/>
        <v>121553.39</v>
      </c>
      <c r="R792" s="51">
        <v>111960.74</v>
      </c>
      <c r="S792" s="41">
        <f t="shared" si="933"/>
        <v>22598.352655990086</v>
      </c>
      <c r="T792" s="41">
        <f t="shared" si="934"/>
        <v>60277.310729434044</v>
      </c>
      <c r="U792" s="41">
        <f t="shared" si="935"/>
        <v>16717.535397616473</v>
      </c>
      <c r="V792" s="41">
        <f t="shared" si="936"/>
        <v>4532.5712169593953</v>
      </c>
      <c r="W792" s="51">
        <v>7834.97</v>
      </c>
      <c r="X792" s="51"/>
      <c r="Y792" s="41"/>
      <c r="Z792" s="40">
        <f t="shared" si="937"/>
        <v>111960.73999999999</v>
      </c>
      <c r="AA792" s="54">
        <f t="shared" si="938"/>
        <v>22210.007872949471</v>
      </c>
      <c r="AB792" s="54">
        <f t="shared" si="939"/>
        <v>60277.310729434044</v>
      </c>
      <c r="AC792" s="54">
        <f t="shared" si="939"/>
        <v>16717.535397616473</v>
      </c>
      <c r="AD792" s="54">
        <f t="shared" si="940"/>
        <v>4920.9160000000002</v>
      </c>
      <c r="AE792" s="54">
        <f t="shared" si="941"/>
        <v>7834.97</v>
      </c>
      <c r="AF792" s="54">
        <f t="shared" si="941"/>
        <v>0</v>
      </c>
      <c r="AG792" s="54"/>
      <c r="AH792" s="42">
        <f t="shared" si="942"/>
        <v>111960.73999999999</v>
      </c>
      <c r="AI792" s="56">
        <f t="shared" si="943"/>
        <v>9592.6500000000087</v>
      </c>
    </row>
    <row r="793" spans="1:35" x14ac:dyDescent="0.25">
      <c r="A793" s="31">
        <v>15</v>
      </c>
      <c r="B793" s="52">
        <v>13644.5</v>
      </c>
      <c r="C793" s="33">
        <v>2.61</v>
      </c>
      <c r="D793" s="33">
        <v>10.02</v>
      </c>
      <c r="E793" s="33">
        <v>3.29</v>
      </c>
      <c r="F793" s="35">
        <v>0.77</v>
      </c>
      <c r="G793" s="35">
        <v>1.33</v>
      </c>
      <c r="H793" s="35"/>
      <c r="I793" s="51">
        <v>260200.76</v>
      </c>
      <c r="J793" s="41">
        <f>I793-K793-L793-M793-N793</f>
        <v>49938.980000000025</v>
      </c>
      <c r="K793" s="41">
        <f t="shared" si="929"/>
        <v>136717.88999999998</v>
      </c>
      <c r="L793" s="41">
        <f t="shared" si="930"/>
        <v>44890.404999999999</v>
      </c>
      <c r="M793" s="41">
        <f t="shared" si="931"/>
        <v>10506.264999999999</v>
      </c>
      <c r="N793" s="41">
        <v>18147.22</v>
      </c>
      <c r="O793" s="41"/>
      <c r="P793" s="144">
        <f t="shared" si="932"/>
        <v>1.0496146129626984</v>
      </c>
      <c r="Q793" s="40">
        <f t="shared" si="887"/>
        <v>260200.76</v>
      </c>
      <c r="R793" s="51">
        <v>273110.52</v>
      </c>
      <c r="S793" s="41">
        <f t="shared" si="933"/>
        <v>52398.580461100937</v>
      </c>
      <c r="T793" s="41">
        <f t="shared" si="934"/>
        <v>143501.09519742677</v>
      </c>
      <c r="U793" s="41">
        <f t="shared" si="935"/>
        <v>47117.625069813781</v>
      </c>
      <c r="V793" s="41">
        <f t="shared" si="936"/>
        <v>11027.529271658545</v>
      </c>
      <c r="W793" s="51">
        <v>19065.689999999999</v>
      </c>
      <c r="X793" s="51"/>
      <c r="Y793" s="41"/>
      <c r="Z793" s="40">
        <f t="shared" si="937"/>
        <v>273110.52</v>
      </c>
      <c r="AA793" s="54">
        <f t="shared" si="938"/>
        <v>52919.844732759462</v>
      </c>
      <c r="AB793" s="54">
        <f t="shared" si="939"/>
        <v>143501.09519742677</v>
      </c>
      <c r="AC793" s="54">
        <f t="shared" si="939"/>
        <v>47117.625069813781</v>
      </c>
      <c r="AD793" s="54">
        <f t="shared" si="940"/>
        <v>10506.264999999999</v>
      </c>
      <c r="AE793" s="54">
        <f t="shared" si="941"/>
        <v>19065.689999999999</v>
      </c>
      <c r="AF793" s="54">
        <f t="shared" si="941"/>
        <v>0</v>
      </c>
      <c r="AG793" s="54"/>
      <c r="AH793" s="42">
        <f t="shared" si="942"/>
        <v>273110.52</v>
      </c>
      <c r="AI793" s="56">
        <f t="shared" si="943"/>
        <v>-12909.760000000009</v>
      </c>
    </row>
    <row r="794" spans="1:35" x14ac:dyDescent="0.25">
      <c r="A794" s="31">
        <v>16</v>
      </c>
      <c r="B794" s="52">
        <v>10087.700000000001</v>
      </c>
      <c r="C794" s="33">
        <v>2.66</v>
      </c>
      <c r="D794" s="33">
        <v>10.31</v>
      </c>
      <c r="E794" s="33">
        <v>2.71</v>
      </c>
      <c r="F794" s="35">
        <v>0.77</v>
      </c>
      <c r="G794" s="35">
        <v>1.33</v>
      </c>
      <c r="H794" s="35"/>
      <c r="I794" s="51">
        <v>191868.66</v>
      </c>
      <c r="J794" s="41">
        <f>I794-K794-L794-M794-N794</f>
        <v>39342.436999999991</v>
      </c>
      <c r="K794" s="41">
        <f t="shared" si="929"/>
        <v>104004.18700000001</v>
      </c>
      <c r="L794" s="41">
        <f t="shared" si="930"/>
        <v>27337.667000000001</v>
      </c>
      <c r="M794" s="41">
        <f t="shared" si="931"/>
        <v>7767.5290000000005</v>
      </c>
      <c r="N794" s="41">
        <v>13416.84</v>
      </c>
      <c r="O794" s="41"/>
      <c r="P794" s="144">
        <f t="shared" si="932"/>
        <v>0.98873917188977078</v>
      </c>
      <c r="Q794" s="40">
        <f t="shared" si="887"/>
        <v>191868.66</v>
      </c>
      <c r="R794" s="51">
        <v>189708.06</v>
      </c>
      <c r="S794" s="41">
        <f t="shared" si="933"/>
        <v>43352.573850483037</v>
      </c>
      <c r="T794" s="41">
        <f t="shared" si="934"/>
        <v>102833.01372744887</v>
      </c>
      <c r="U794" s="41">
        <f t="shared" si="935"/>
        <v>27029.822230978316</v>
      </c>
      <c r="V794" s="41">
        <f t="shared" si="936"/>
        <v>7680.0601910897794</v>
      </c>
      <c r="W794" s="51">
        <v>8812.59</v>
      </c>
      <c r="X794" s="51"/>
      <c r="Y794" s="41"/>
      <c r="Z794" s="40">
        <f t="shared" si="937"/>
        <v>189708.06</v>
      </c>
      <c r="AA794" s="54">
        <f t="shared" si="938"/>
        <v>43265.10504157281</v>
      </c>
      <c r="AB794" s="54">
        <f t="shared" si="939"/>
        <v>102833.01372744887</v>
      </c>
      <c r="AC794" s="54">
        <f t="shared" si="939"/>
        <v>27029.822230978316</v>
      </c>
      <c r="AD794" s="54">
        <f t="shared" si="940"/>
        <v>7767.5290000000005</v>
      </c>
      <c r="AE794" s="54">
        <f t="shared" si="941"/>
        <v>8812.59</v>
      </c>
      <c r="AF794" s="54">
        <f t="shared" si="941"/>
        <v>0</v>
      </c>
      <c r="AG794" s="54"/>
      <c r="AH794" s="42">
        <f t="shared" si="942"/>
        <v>189708.06</v>
      </c>
      <c r="AI794" s="56">
        <f t="shared" si="943"/>
        <v>2160.6000000000058</v>
      </c>
    </row>
    <row r="795" spans="1:35" x14ac:dyDescent="0.25">
      <c r="A795" s="31">
        <v>17</v>
      </c>
      <c r="B795" s="52">
        <v>6466.1</v>
      </c>
      <c r="C795" s="33">
        <v>2.66</v>
      </c>
      <c r="D795" s="33">
        <v>10.37</v>
      </c>
      <c r="E795" s="33">
        <v>2.82</v>
      </c>
      <c r="F795" s="35">
        <v>0.77</v>
      </c>
      <c r="G795" s="35">
        <v>1.33</v>
      </c>
      <c r="H795" s="35"/>
      <c r="I795" s="51">
        <v>122468.19</v>
      </c>
      <c r="J795" s="41">
        <f>I795-K795-L795-M795-N795</f>
        <v>23601.494000000006</v>
      </c>
      <c r="K795" s="41">
        <f t="shared" si="929"/>
        <v>67053.456999999995</v>
      </c>
      <c r="L795" s="41">
        <f t="shared" si="930"/>
        <v>18234.401999999998</v>
      </c>
      <c r="M795" s="41">
        <f t="shared" si="931"/>
        <v>4978.8970000000008</v>
      </c>
      <c r="N795" s="41">
        <v>8599.94</v>
      </c>
      <c r="O795" s="41"/>
      <c r="P795" s="144">
        <f t="shared" si="932"/>
        <v>0.96954923560150597</v>
      </c>
      <c r="Q795" s="40">
        <f t="shared" si="887"/>
        <v>122468.19</v>
      </c>
      <c r="R795" s="51">
        <v>118738.94</v>
      </c>
      <c r="S795" s="41">
        <f t="shared" si="933"/>
        <v>22898.945719972362</v>
      </c>
      <c r="T795" s="41">
        <f t="shared" si="934"/>
        <v>65011.627978788441</v>
      </c>
      <c r="U795" s="41">
        <f t="shared" si="935"/>
        <v>17679.150520750569</v>
      </c>
      <c r="V795" s="41">
        <f t="shared" si="936"/>
        <v>4827.2857804886316</v>
      </c>
      <c r="W795" s="51">
        <v>8321.93</v>
      </c>
      <c r="X795" s="51"/>
      <c r="Y795" s="41"/>
      <c r="Z795" s="40">
        <f t="shared" si="937"/>
        <v>118738.94</v>
      </c>
      <c r="AA795" s="54">
        <f t="shared" si="938"/>
        <v>22747.334500461002</v>
      </c>
      <c r="AB795" s="54">
        <f t="shared" si="939"/>
        <v>65011.627978788441</v>
      </c>
      <c r="AC795" s="54">
        <f t="shared" si="939"/>
        <v>17679.150520750569</v>
      </c>
      <c r="AD795" s="54">
        <f t="shared" si="940"/>
        <v>4978.8970000000008</v>
      </c>
      <c r="AE795" s="54">
        <f t="shared" si="941"/>
        <v>8321.93</v>
      </c>
      <c r="AF795" s="54">
        <f t="shared" si="941"/>
        <v>0</v>
      </c>
      <c r="AG795" s="54"/>
      <c r="AH795" s="42">
        <f t="shared" si="942"/>
        <v>118738.94</v>
      </c>
      <c r="AI795" s="56">
        <f t="shared" si="943"/>
        <v>3729.25</v>
      </c>
    </row>
    <row r="796" spans="1:35" x14ac:dyDescent="0.25">
      <c r="A796" s="31" t="s">
        <v>38</v>
      </c>
      <c r="B796" s="52">
        <v>5386.3</v>
      </c>
      <c r="C796" s="33">
        <v>2.35</v>
      </c>
      <c r="D796" s="33">
        <v>11.01</v>
      </c>
      <c r="E796" s="33">
        <v>1.33</v>
      </c>
      <c r="F796" s="35">
        <v>0.77</v>
      </c>
      <c r="G796" s="35">
        <v>1.33</v>
      </c>
      <c r="H796" s="35"/>
      <c r="I796" s="51">
        <v>94907.04</v>
      </c>
      <c r="J796" s="41">
        <f>I796-K796-L796-M796-N796</f>
        <v>17128.786999999989</v>
      </c>
      <c r="K796" s="41">
        <f t="shared" si="929"/>
        <v>59303.163</v>
      </c>
      <c r="L796" s="41">
        <f t="shared" si="930"/>
        <v>7163.7790000000005</v>
      </c>
      <c r="M796" s="41">
        <f t="shared" si="931"/>
        <v>4147.451</v>
      </c>
      <c r="N796" s="41">
        <v>7163.86</v>
      </c>
      <c r="O796" s="41"/>
      <c r="P796" s="144">
        <f t="shared" si="932"/>
        <v>0.82917884700650246</v>
      </c>
      <c r="Q796" s="40">
        <f t="shared" si="887"/>
        <v>94907.04</v>
      </c>
      <c r="R796" s="51">
        <v>78694.91</v>
      </c>
      <c r="S796" s="41">
        <f t="shared" si="933"/>
        <v>14097.499030195966</v>
      </c>
      <c r="T796" s="41">
        <f t="shared" si="934"/>
        <v>49172.928320178675</v>
      </c>
      <c r="U796" s="41">
        <f t="shared" si="935"/>
        <v>5940.0540114293954</v>
      </c>
      <c r="V796" s="41">
        <f t="shared" si="936"/>
        <v>3438.9786381959657</v>
      </c>
      <c r="W796" s="51">
        <v>6045.45</v>
      </c>
      <c r="X796" s="51"/>
      <c r="Y796" s="41"/>
      <c r="Z796" s="40">
        <f t="shared" si="937"/>
        <v>78694.91</v>
      </c>
      <c r="AA796" s="54">
        <f t="shared" si="938"/>
        <v>13389.026668391933</v>
      </c>
      <c r="AB796" s="54">
        <f t="shared" si="939"/>
        <v>49172.928320178675</v>
      </c>
      <c r="AC796" s="54">
        <f t="shared" si="939"/>
        <v>5940.0540114293954</v>
      </c>
      <c r="AD796" s="54">
        <f t="shared" si="940"/>
        <v>4147.451</v>
      </c>
      <c r="AE796" s="54">
        <f t="shared" si="941"/>
        <v>6045.45</v>
      </c>
      <c r="AF796" s="54">
        <f t="shared" si="941"/>
        <v>0</v>
      </c>
      <c r="AG796" s="54"/>
      <c r="AH796" s="42">
        <f t="shared" si="942"/>
        <v>78694.91</v>
      </c>
      <c r="AI796" s="56">
        <f t="shared" si="943"/>
        <v>16212.12999999999</v>
      </c>
    </row>
    <row r="797" spans="1:35" x14ac:dyDescent="0.25">
      <c r="A797" s="32" t="s">
        <v>37</v>
      </c>
      <c r="B797" s="53">
        <f>SUM(B791:B796)</f>
        <v>54896.9</v>
      </c>
      <c r="C797" s="33"/>
      <c r="D797" s="34"/>
      <c r="E797" s="34"/>
      <c r="F797" s="35"/>
      <c r="G797" s="35"/>
      <c r="H797" s="35"/>
      <c r="I797" s="43">
        <f t="shared" ref="I797:O797" si="944">SUM(I791:I796)</f>
        <v>1118299.9900000002</v>
      </c>
      <c r="J797" s="43">
        <f t="shared" si="944"/>
        <v>203654.58800000002</v>
      </c>
      <c r="K797" s="43">
        <f t="shared" si="944"/>
        <v>557988.25400000007</v>
      </c>
      <c r="L797" s="43">
        <f t="shared" si="944"/>
        <v>166428.405</v>
      </c>
      <c r="M797" s="43">
        <f t="shared" si="944"/>
        <v>42270.612999999998</v>
      </c>
      <c r="N797" s="43">
        <f t="shared" si="944"/>
        <v>73013.430000000008</v>
      </c>
      <c r="O797" s="43">
        <f t="shared" si="944"/>
        <v>74944.7</v>
      </c>
      <c r="P797" s="144">
        <f t="shared" si="932"/>
        <v>0.97409066416963808</v>
      </c>
      <c r="Q797" s="40">
        <f t="shared" si="887"/>
        <v>1118299.9900000002</v>
      </c>
      <c r="R797" s="43">
        <f t="shared" ref="R797:W797" si="945">SUM(R791:R796)</f>
        <v>1089325.5799999998</v>
      </c>
      <c r="S797" s="43">
        <f t="shared" si="945"/>
        <v>203067.89668630125</v>
      </c>
      <c r="T797" s="43">
        <f t="shared" si="945"/>
        <v>542357.68781128328</v>
      </c>
      <c r="U797" s="43">
        <f t="shared" si="945"/>
        <v>163559.56421136975</v>
      </c>
      <c r="V797" s="43">
        <f t="shared" si="945"/>
        <v>41146.231291045762</v>
      </c>
      <c r="W797" s="43">
        <f t="shared" si="945"/>
        <v>66698.03</v>
      </c>
      <c r="X797" s="43">
        <f>SUM(X785:X796)</f>
        <v>72496.17</v>
      </c>
      <c r="Y797" s="41"/>
      <c r="Z797" s="40">
        <f t="shared" ref="Z797:AF797" si="946">SUM(Z791:Z796)</f>
        <v>1089325.5799999998</v>
      </c>
      <c r="AA797" s="55">
        <f t="shared" si="946"/>
        <v>201943.51497734699</v>
      </c>
      <c r="AB797" s="55">
        <f t="shared" si="946"/>
        <v>542357.68781128328</v>
      </c>
      <c r="AC797" s="55">
        <f t="shared" si="946"/>
        <v>163559.56421136975</v>
      </c>
      <c r="AD797" s="55">
        <f t="shared" si="946"/>
        <v>42270.612999999998</v>
      </c>
      <c r="AE797" s="55">
        <f t="shared" si="946"/>
        <v>66698.03</v>
      </c>
      <c r="AF797" s="55">
        <f t="shared" si="946"/>
        <v>72496.17</v>
      </c>
      <c r="AG797" s="54"/>
      <c r="AH797" s="42">
        <f>SUM(AH791:AH796)</f>
        <v>1089325.5799999998</v>
      </c>
      <c r="AI797" s="56">
        <f>SUM(AI791:AI796)</f>
        <v>28974.410000000033</v>
      </c>
    </row>
    <row r="798" spans="1:35" x14ac:dyDescent="0.25">
      <c r="A798" t="s">
        <v>40</v>
      </c>
      <c r="P798" s="144"/>
      <c r="Q798" s="40">
        <f t="shared" si="887"/>
        <v>0</v>
      </c>
    </row>
    <row r="799" spans="1:35" x14ac:dyDescent="0.25">
      <c r="A799" s="31">
        <v>2</v>
      </c>
      <c r="B799" s="52">
        <v>14819.5</v>
      </c>
      <c r="C799" s="33">
        <v>2.6</v>
      </c>
      <c r="D799" s="33">
        <v>10.15</v>
      </c>
      <c r="E799" s="33">
        <v>2.85</v>
      </c>
      <c r="F799" s="35">
        <v>0.77</v>
      </c>
      <c r="G799" s="35">
        <v>1.33</v>
      </c>
      <c r="H799" s="35"/>
      <c r="I799" s="51">
        <v>277570.33</v>
      </c>
      <c r="J799" s="41">
        <f>I799-K799-L799-M799-N799</f>
        <v>53795.674999999988</v>
      </c>
      <c r="K799" s="41">
        <f>B799*D799</f>
        <v>150417.92500000002</v>
      </c>
      <c r="L799" s="41">
        <f>E799*B799</f>
        <v>42235.575000000004</v>
      </c>
      <c r="M799" s="41">
        <f>F799*B799</f>
        <v>11411.014999999999</v>
      </c>
      <c r="N799" s="41">
        <v>19710.14</v>
      </c>
      <c r="O799" s="41"/>
      <c r="P799" s="144">
        <f>R799/I799</f>
        <v>1.0625187497525401</v>
      </c>
      <c r="Q799" s="40">
        <f t="shared" si="887"/>
        <v>277570.33</v>
      </c>
      <c r="R799" s="51">
        <v>294923.68</v>
      </c>
      <c r="S799" s="41">
        <f>R799-T799-U799-V799-W799-X799</f>
        <v>56914.656653341481</v>
      </c>
      <c r="T799" s="41">
        <f>P799*K799</f>
        <v>159821.86561137138</v>
      </c>
      <c r="U799" s="41">
        <f>L799*P799</f>
        <v>44876.090344079646</v>
      </c>
      <c r="V799" s="41">
        <f>P799*M799</f>
        <v>12124.41739120748</v>
      </c>
      <c r="W799" s="51">
        <v>21186.65</v>
      </c>
      <c r="X799" s="51"/>
      <c r="Y799" s="41"/>
      <c r="Z799" s="40">
        <f>SUM(S799:Y799)</f>
        <v>294923.68000000005</v>
      </c>
      <c r="AA799" s="54">
        <f>Z799-AF799-AE799-AD799-AC799-AB799</f>
        <v>57628.05904454898</v>
      </c>
      <c r="AB799" s="54">
        <f t="shared" ref="AB799:AC802" si="947">T799</f>
        <v>159821.86561137138</v>
      </c>
      <c r="AC799" s="54">
        <f t="shared" si="947"/>
        <v>44876.090344079646</v>
      </c>
      <c r="AD799" s="54">
        <f>M799</f>
        <v>11411.014999999999</v>
      </c>
      <c r="AE799" s="54">
        <f t="shared" ref="AE799:AF802" si="948">W799</f>
        <v>21186.65</v>
      </c>
      <c r="AF799" s="54">
        <f t="shared" si="948"/>
        <v>0</v>
      </c>
      <c r="AG799" s="54"/>
      <c r="AH799" s="42">
        <f>SUM(AA799:AG799)</f>
        <v>294923.68000000005</v>
      </c>
      <c r="AI799" s="56">
        <f>I799-Z799</f>
        <v>-17353.350000000035</v>
      </c>
    </row>
    <row r="800" spans="1:35" x14ac:dyDescent="0.25">
      <c r="A800" s="31">
        <v>6</v>
      </c>
      <c r="B800" s="52">
        <v>7879.3</v>
      </c>
      <c r="C800" s="33">
        <v>2.38</v>
      </c>
      <c r="D800" s="33">
        <v>10.23</v>
      </c>
      <c r="E800" s="33">
        <v>2.8</v>
      </c>
      <c r="F800" s="35">
        <v>0.77</v>
      </c>
      <c r="G800" s="35">
        <v>1.33</v>
      </c>
      <c r="H800" s="35"/>
      <c r="I800" s="51">
        <v>144900.1</v>
      </c>
      <c r="J800" s="41">
        <f>I800-K800-L800-M800-N800</f>
        <v>25686.410000000003</v>
      </c>
      <c r="K800" s="41">
        <f>B800*D800</f>
        <v>80605.239000000001</v>
      </c>
      <c r="L800" s="41">
        <f>E800*B800</f>
        <v>22062.04</v>
      </c>
      <c r="M800" s="41">
        <f>F800*B800</f>
        <v>6067.0610000000006</v>
      </c>
      <c r="N800" s="41">
        <v>10479.35</v>
      </c>
      <c r="O800" s="41"/>
      <c r="P800" s="144">
        <f>R800/I800</f>
        <v>0.87123411232980519</v>
      </c>
      <c r="Q800" s="40">
        <f t="shared" si="887"/>
        <v>144900.1</v>
      </c>
      <c r="R800" s="51">
        <v>126241.91</v>
      </c>
      <c r="S800" s="41">
        <f>R800-T800-U800-V800-W800-X800</f>
        <v>22354.043810332772</v>
      </c>
      <c r="T800" s="41">
        <f>P800*K800</f>
        <v>70226.0338492968</v>
      </c>
      <c r="U800" s="41">
        <f>L800*P800</f>
        <v>19221.201835584656</v>
      </c>
      <c r="V800" s="41">
        <f>P800*M800</f>
        <v>5285.8305047857812</v>
      </c>
      <c r="W800" s="51">
        <v>9154.7999999999993</v>
      </c>
      <c r="X800" s="51"/>
      <c r="Y800" s="41"/>
      <c r="Z800" s="40">
        <f>SUM(S800:Y800)</f>
        <v>126241.91000000002</v>
      </c>
      <c r="AA800" s="54">
        <f>Z800-AF800-AE800-AD800-AC800-AB800</f>
        <v>21572.813315118561</v>
      </c>
      <c r="AB800" s="54">
        <f t="shared" si="947"/>
        <v>70226.0338492968</v>
      </c>
      <c r="AC800" s="54">
        <f t="shared" si="947"/>
        <v>19221.201835584656</v>
      </c>
      <c r="AD800" s="54">
        <f>M800</f>
        <v>6067.0610000000006</v>
      </c>
      <c r="AE800" s="54">
        <f t="shared" si="948"/>
        <v>9154.7999999999993</v>
      </c>
      <c r="AF800" s="54">
        <f t="shared" si="948"/>
        <v>0</v>
      </c>
      <c r="AG800" s="54"/>
      <c r="AH800" s="42">
        <f>SUM(AA800:AG800)</f>
        <v>126241.91000000002</v>
      </c>
      <c r="AI800" s="56">
        <f>I800-Z800</f>
        <v>18658.189999999988</v>
      </c>
    </row>
    <row r="801" spans="1:35" x14ac:dyDescent="0.25">
      <c r="A801" s="31">
        <v>14</v>
      </c>
      <c r="B801" s="52">
        <v>9268.9</v>
      </c>
      <c r="C801" s="33">
        <v>2.39</v>
      </c>
      <c r="D801" s="33">
        <v>10.58</v>
      </c>
      <c r="E801" s="33">
        <v>2.82</v>
      </c>
      <c r="F801" s="35">
        <v>0.77</v>
      </c>
      <c r="G801" s="35">
        <v>1.33</v>
      </c>
      <c r="H801" s="35"/>
      <c r="I801" s="51">
        <v>173143.34</v>
      </c>
      <c r="J801" s="41">
        <f>I801-K801-L801-M801-N801</f>
        <v>29475.347000000002</v>
      </c>
      <c r="K801" s="41">
        <f>B801*D801</f>
        <v>98064.962</v>
      </c>
      <c r="L801" s="41">
        <f>E801*B801</f>
        <v>26138.297999999999</v>
      </c>
      <c r="M801" s="41">
        <f>F801*B801</f>
        <v>7137.0529999999999</v>
      </c>
      <c r="N801" s="41">
        <v>12327.68</v>
      </c>
      <c r="O801" s="41"/>
      <c r="P801" s="144">
        <f>R801/I801</f>
        <v>1.0687026136841302</v>
      </c>
      <c r="Q801" s="40">
        <f t="shared" si="887"/>
        <v>173143.34</v>
      </c>
      <c r="R801" s="51">
        <v>185038.74</v>
      </c>
      <c r="S801" s="41">
        <f>R801-T801-U801-V801-W801-X801</f>
        <v>30052.644214808242</v>
      </c>
      <c r="T801" s="41">
        <f>P801*K801</f>
        <v>104802.28120023491</v>
      </c>
      <c r="U801" s="41">
        <f>L801*P801</f>
        <v>27934.067389854674</v>
      </c>
      <c r="V801" s="41">
        <f>P801*M801</f>
        <v>7627.3871951021629</v>
      </c>
      <c r="W801" s="51">
        <v>14622.36</v>
      </c>
      <c r="X801" s="51"/>
      <c r="Y801" s="41"/>
      <c r="Z801" s="40">
        <f>SUM(S801:Y801)</f>
        <v>185038.74</v>
      </c>
      <c r="AA801" s="54">
        <f>Z801-AF801-AE801-AD801-AC801-AB801</f>
        <v>30542.978409910414</v>
      </c>
      <c r="AB801" s="54">
        <f t="shared" si="947"/>
        <v>104802.28120023491</v>
      </c>
      <c r="AC801" s="54">
        <f t="shared" si="947"/>
        <v>27934.067389854674</v>
      </c>
      <c r="AD801" s="54">
        <f>M801</f>
        <v>7137.0529999999999</v>
      </c>
      <c r="AE801" s="54">
        <f t="shared" si="948"/>
        <v>14622.36</v>
      </c>
      <c r="AF801" s="54">
        <f t="shared" si="948"/>
        <v>0</v>
      </c>
      <c r="AG801" s="54"/>
      <c r="AH801" s="42">
        <f>SUM(AA801:AG801)</f>
        <v>185038.74</v>
      </c>
      <c r="AI801" s="56">
        <f>I801-Z801</f>
        <v>-11895.399999999994</v>
      </c>
    </row>
    <row r="802" spans="1:35" x14ac:dyDescent="0.25">
      <c r="A802" s="31">
        <v>24</v>
      </c>
      <c r="B802" s="52">
        <v>3990.9</v>
      </c>
      <c r="C802" s="33">
        <v>2.4300000000000002</v>
      </c>
      <c r="D802" s="33">
        <v>11.63</v>
      </c>
      <c r="E802" s="33">
        <v>2.46</v>
      </c>
      <c r="F802" s="35">
        <v>0.77</v>
      </c>
      <c r="G802" s="35">
        <v>1.33</v>
      </c>
      <c r="H802" s="35"/>
      <c r="I802" s="51">
        <v>78420.429999999993</v>
      </c>
      <c r="J802" s="41">
        <f>I802-K802-L802-M802-N802</f>
        <v>13807.785999999993</v>
      </c>
      <c r="K802" s="41">
        <f>B802*D802</f>
        <v>46414.167000000001</v>
      </c>
      <c r="L802" s="41">
        <f>E802*B802</f>
        <v>9817.6139999999996</v>
      </c>
      <c r="M802" s="41">
        <f>F802*B802</f>
        <v>3072.9929999999999</v>
      </c>
      <c r="N802" s="41">
        <v>5307.87</v>
      </c>
      <c r="O802" s="41"/>
      <c r="P802" s="144">
        <f>R802/I802</f>
        <v>1.2403550962421399</v>
      </c>
      <c r="Q802" s="40">
        <f t="shared" si="887"/>
        <v>78420.429999999993</v>
      </c>
      <c r="R802" s="51">
        <v>97269.18</v>
      </c>
      <c r="S802" s="41">
        <f>R802-T802-U802-V802-W802-X802</f>
        <v>16942.191337611635</v>
      </c>
      <c r="T802" s="41">
        <f>P802*K802</f>
        <v>57570.048576283756</v>
      </c>
      <c r="U802" s="41">
        <f>L802*P802</f>
        <v>12177.32755783818</v>
      </c>
      <c r="V802" s="41">
        <f>P802*M802</f>
        <v>3811.6025282664223</v>
      </c>
      <c r="W802" s="51">
        <v>6768.01</v>
      </c>
      <c r="X802" s="51"/>
      <c r="Y802" s="41"/>
      <c r="Z802" s="40">
        <f>SUM(S802:Y802)</f>
        <v>97269.18</v>
      </c>
      <c r="AA802" s="54">
        <f>Z802-AF802-AE802-AD802-AC802-AB802</f>
        <v>17680.800865878067</v>
      </c>
      <c r="AB802" s="54">
        <f t="shared" si="947"/>
        <v>57570.048576283756</v>
      </c>
      <c r="AC802" s="54">
        <f t="shared" si="947"/>
        <v>12177.32755783818</v>
      </c>
      <c r="AD802" s="54">
        <f>M802</f>
        <v>3072.9929999999999</v>
      </c>
      <c r="AE802" s="54">
        <f t="shared" si="948"/>
        <v>6768.01</v>
      </c>
      <c r="AF802" s="54">
        <f t="shared" si="948"/>
        <v>0</v>
      </c>
      <c r="AG802" s="54"/>
      <c r="AH802" s="42">
        <f>SUM(AA802:AG802)</f>
        <v>97269.18</v>
      </c>
      <c r="AI802" s="56">
        <f>I802-Z802</f>
        <v>-18848.75</v>
      </c>
    </row>
    <row r="803" spans="1:35" x14ac:dyDescent="0.25">
      <c r="A803" s="32" t="s">
        <v>37</v>
      </c>
      <c r="B803" s="53">
        <f>SUM(B799:B802)</f>
        <v>35958.6</v>
      </c>
      <c r="C803" s="33"/>
      <c r="D803" s="33"/>
      <c r="E803" s="33"/>
      <c r="F803" s="35"/>
      <c r="G803" s="35"/>
      <c r="H803" s="35"/>
      <c r="I803" s="43">
        <f t="shared" ref="I803:O803" si="949">SUM(I799:I802)</f>
        <v>674034.2</v>
      </c>
      <c r="J803" s="43">
        <f t="shared" si="949"/>
        <v>122765.21799999999</v>
      </c>
      <c r="K803" s="43">
        <f t="shared" si="949"/>
        <v>375502.29300000006</v>
      </c>
      <c r="L803" s="43">
        <f t="shared" si="949"/>
        <v>100253.527</v>
      </c>
      <c r="M803" s="43">
        <f t="shared" si="949"/>
        <v>27688.121999999999</v>
      </c>
      <c r="N803" s="43">
        <f t="shared" si="949"/>
        <v>47825.04</v>
      </c>
      <c r="O803" s="43">
        <f t="shared" si="949"/>
        <v>0</v>
      </c>
      <c r="P803" s="144">
        <f>R803/I803</f>
        <v>1.043676285268611</v>
      </c>
      <c r="Q803" s="40">
        <f t="shared" si="887"/>
        <v>674034.2</v>
      </c>
      <c r="R803" s="43">
        <f t="shared" ref="R803:X803" si="950">SUM(R799:R802)</f>
        <v>703473.51</v>
      </c>
      <c r="S803" s="43">
        <f t="shared" si="950"/>
        <v>126263.53601609412</v>
      </c>
      <c r="T803" s="43">
        <f t="shared" si="950"/>
        <v>392420.22923718684</v>
      </c>
      <c r="U803" s="43">
        <f t="shared" si="950"/>
        <v>104208.68712735715</v>
      </c>
      <c r="V803" s="43">
        <f t="shared" si="950"/>
        <v>28849.237619361851</v>
      </c>
      <c r="W803" s="43">
        <f t="shared" si="950"/>
        <v>51731.82</v>
      </c>
      <c r="X803" s="43">
        <f t="shared" si="950"/>
        <v>0</v>
      </c>
      <c r="Y803" s="41"/>
      <c r="Z803" s="40">
        <f>SUM(Z799:Z802)</f>
        <v>703473.51</v>
      </c>
      <c r="AA803" s="55">
        <f>SUM(AA799:AA802)</f>
        <v>127424.65163545602</v>
      </c>
      <c r="AB803" s="55">
        <f>SUM(AB799:AB802)</f>
        <v>392420.22923718684</v>
      </c>
      <c r="AC803" s="55">
        <f>SUM(AC799:AC802)</f>
        <v>104208.68712735715</v>
      </c>
      <c r="AD803" s="55">
        <f>SUM(AD799:AD802)</f>
        <v>27688.121999999999</v>
      </c>
      <c r="AE803" s="55">
        <f>SUM(AE801:AE802)</f>
        <v>21390.370000000003</v>
      </c>
      <c r="AF803" s="55">
        <f>SUM(AF799:AF802)</f>
        <v>0</v>
      </c>
      <c r="AG803" s="54"/>
      <c r="AH803" s="42">
        <f>SUM(AH799:AH802)</f>
        <v>703473.51</v>
      </c>
      <c r="AI803" s="56">
        <f>SUM(AI799:AI802)</f>
        <v>-29439.310000000041</v>
      </c>
    </row>
    <row r="804" spans="1:35" x14ac:dyDescent="0.25">
      <c r="A804" t="s">
        <v>41</v>
      </c>
      <c r="C804" s="33"/>
      <c r="D804" s="34"/>
      <c r="E804" s="34"/>
      <c r="F804" s="35"/>
      <c r="G804" s="35"/>
      <c r="H804" s="35"/>
      <c r="I804" t="s">
        <v>59</v>
      </c>
      <c r="P804" s="144"/>
      <c r="Q804" s="40" t="str">
        <f t="shared" si="887"/>
        <v xml:space="preserve"> </v>
      </c>
    </row>
    <row r="805" spans="1:35" x14ac:dyDescent="0.25">
      <c r="A805" s="31">
        <v>15</v>
      </c>
      <c r="B805" s="52">
        <v>3317.9</v>
      </c>
      <c r="C805" s="33">
        <v>2.79</v>
      </c>
      <c r="D805" s="33">
        <v>12.86</v>
      </c>
      <c r="E805" s="33">
        <v>9.56</v>
      </c>
      <c r="F805" s="35">
        <v>0.77</v>
      </c>
      <c r="G805" s="35">
        <v>1.33</v>
      </c>
      <c r="H805" s="35"/>
      <c r="I805" s="51">
        <v>95953.79</v>
      </c>
      <c r="J805" s="41">
        <f>I805-K805-L805-M805-N805</f>
        <v>14598.828999999994</v>
      </c>
      <c r="K805" s="41">
        <f>B805*D805</f>
        <v>42668.193999999996</v>
      </c>
      <c r="L805" s="41">
        <f>E805*B805</f>
        <v>31719.124000000003</v>
      </c>
      <c r="M805" s="41">
        <f>F805*B805</f>
        <v>2554.7829999999999</v>
      </c>
      <c r="N805" s="41">
        <v>4412.8599999999997</v>
      </c>
      <c r="O805" s="41"/>
      <c r="P805" s="144">
        <f t="shared" ref="P805:P817" si="951">R805/I805</f>
        <v>1.096864021733795</v>
      </c>
      <c r="Q805" s="40">
        <f t="shared" si="887"/>
        <v>95953.79</v>
      </c>
      <c r="R805" s="51">
        <v>105248.26</v>
      </c>
      <c r="S805" s="41">
        <f>R805-T805-U805-V805-W805-X805</f>
        <v>15980.387656492136</v>
      </c>
      <c r="T805" s="41">
        <f>P805*K805</f>
        <v>46801.20687095778</v>
      </c>
      <c r="U805" s="41">
        <f>L805*P805</f>
        <v>34791.565916512947</v>
      </c>
      <c r="V805" s="41">
        <f t="shared" ref="V805:V816" si="952">P805*M805</f>
        <v>2802.2495560371299</v>
      </c>
      <c r="W805" s="51">
        <v>4872.8500000000004</v>
      </c>
      <c r="X805" s="51"/>
      <c r="Y805" s="41"/>
      <c r="Z805" s="40">
        <f>SUM(S805:Y805)</f>
        <v>105248.26000000001</v>
      </c>
      <c r="AA805" s="54">
        <f t="shared" ref="AA805:AA816" si="953">Z805-AF805-AE805-AD805-AC805-AB805</f>
        <v>16227.854212529281</v>
      </c>
      <c r="AB805" s="54">
        <f t="shared" ref="AB805:AB816" si="954">T805</f>
        <v>46801.20687095778</v>
      </c>
      <c r="AC805" s="54">
        <f t="shared" ref="AC805:AC816" si="955">U805</f>
        <v>34791.565916512947</v>
      </c>
      <c r="AD805" s="54">
        <f t="shared" ref="AD805:AD816" si="956">M805</f>
        <v>2554.7829999999999</v>
      </c>
      <c r="AE805" s="54">
        <f t="shared" ref="AE805:AE816" si="957">W805</f>
        <v>4872.8500000000004</v>
      </c>
      <c r="AF805" s="54">
        <f t="shared" ref="AF805:AF816" si="958">X805</f>
        <v>0</v>
      </c>
      <c r="AG805" s="54"/>
      <c r="AH805" s="42">
        <f t="shared" ref="AH805:AH816" si="959">SUM(AA805:AG805)</f>
        <v>105248.26000000001</v>
      </c>
      <c r="AI805" s="56">
        <f t="shared" ref="AI805:AI816" si="960">I805-Z805</f>
        <v>-9294.4700000000157</v>
      </c>
    </row>
    <row r="806" spans="1:35" x14ac:dyDescent="0.25">
      <c r="A806" s="31">
        <v>17</v>
      </c>
      <c r="B806" s="52">
        <v>2782.9</v>
      </c>
      <c r="C806" s="33">
        <v>2.08</v>
      </c>
      <c r="D806" s="33">
        <v>14.05</v>
      </c>
      <c r="E806" s="33">
        <v>8</v>
      </c>
      <c r="F806" s="35">
        <v>0.82</v>
      </c>
      <c r="G806" s="35">
        <v>1.33</v>
      </c>
      <c r="H806" s="35"/>
      <c r="I806" s="51">
        <v>76557.81</v>
      </c>
      <c r="J806" s="41">
        <f>I806-K806-L806-M806-N806</f>
        <v>9211.6569999999956</v>
      </c>
      <c r="K806" s="41">
        <f t="shared" ref="K806:K816" si="961">B806*D806</f>
        <v>39099.745000000003</v>
      </c>
      <c r="L806" s="41">
        <f t="shared" ref="L806:L816" si="962">E806*B806</f>
        <v>22263.200000000001</v>
      </c>
      <c r="M806" s="41">
        <f t="shared" ref="M806:M816" si="963">F806*B806</f>
        <v>2281.9780000000001</v>
      </c>
      <c r="N806" s="41">
        <v>3701.23</v>
      </c>
      <c r="O806" s="41"/>
      <c r="P806" s="144">
        <f t="shared" si="951"/>
        <v>1.0798822484603465</v>
      </c>
      <c r="Q806" s="40">
        <f t="shared" si="887"/>
        <v>76557.81</v>
      </c>
      <c r="R806" s="51">
        <v>82673.42</v>
      </c>
      <c r="S806" s="41">
        <f t="shared" ref="S806:S816" si="964">R806-T806-U806-V806-W806-X806</f>
        <v>9815.6074476743706</v>
      </c>
      <c r="T806" s="41">
        <f t="shared" ref="T806:T816" si="965">P806*K806</f>
        <v>42223.120544826197</v>
      </c>
      <c r="U806" s="41">
        <f t="shared" ref="U806:U816" si="966">L806*P806</f>
        <v>24041.634473922386</v>
      </c>
      <c r="V806" s="41">
        <f t="shared" si="952"/>
        <v>2464.2675335770446</v>
      </c>
      <c r="W806" s="51">
        <v>4128.79</v>
      </c>
      <c r="X806" s="51"/>
      <c r="Y806" s="41"/>
      <c r="Z806" s="40">
        <f t="shared" ref="Z806:Z816" si="967">SUM(S806:Y806)</f>
        <v>82673.42</v>
      </c>
      <c r="AA806" s="54">
        <f t="shared" si="953"/>
        <v>9997.8969812514188</v>
      </c>
      <c r="AB806" s="54">
        <f t="shared" si="954"/>
        <v>42223.120544826197</v>
      </c>
      <c r="AC806" s="54">
        <f t="shared" si="955"/>
        <v>24041.634473922386</v>
      </c>
      <c r="AD806" s="54">
        <f t="shared" si="956"/>
        <v>2281.9780000000001</v>
      </c>
      <c r="AE806" s="54">
        <f t="shared" si="957"/>
        <v>4128.79</v>
      </c>
      <c r="AF806" s="54">
        <f t="shared" si="958"/>
        <v>0</v>
      </c>
      <c r="AG806" s="54"/>
      <c r="AH806" s="42">
        <f t="shared" si="959"/>
        <v>82673.42</v>
      </c>
      <c r="AI806" s="56">
        <f t="shared" si="960"/>
        <v>-6115.6100000000006</v>
      </c>
    </row>
    <row r="807" spans="1:35" x14ac:dyDescent="0.25">
      <c r="A807" s="31">
        <v>18</v>
      </c>
      <c r="B807" s="52">
        <v>5655.7</v>
      </c>
      <c r="C807" s="33">
        <v>2.65</v>
      </c>
      <c r="D807" s="33">
        <v>10.029999999999999</v>
      </c>
      <c r="E807" s="33">
        <v>3.28</v>
      </c>
      <c r="F807" s="35">
        <v>0.77</v>
      </c>
      <c r="G807" s="35">
        <v>1.33</v>
      </c>
      <c r="H807" s="35">
        <v>5.8</v>
      </c>
      <c r="I807" s="51">
        <v>143315.63</v>
      </c>
      <c r="J807" s="41">
        <f t="shared" ref="J807:J813" si="968">I807-K807-L807-M807-N807-O807</f>
        <v>23358.144000000008</v>
      </c>
      <c r="K807" s="41">
        <f t="shared" si="961"/>
        <v>56726.670999999995</v>
      </c>
      <c r="L807" s="41">
        <f t="shared" si="962"/>
        <v>18550.696</v>
      </c>
      <c r="M807" s="41">
        <f t="shared" si="963"/>
        <v>4354.8890000000001</v>
      </c>
      <c r="N807" s="41">
        <v>7522.17</v>
      </c>
      <c r="O807" s="41">
        <v>32803.06</v>
      </c>
      <c r="P807" s="144">
        <f t="shared" si="951"/>
        <v>1.0982940939519297</v>
      </c>
      <c r="Q807" s="40">
        <f t="shared" si="887"/>
        <v>143315.63</v>
      </c>
      <c r="R807" s="51">
        <v>157402.71</v>
      </c>
      <c r="S807" s="41">
        <f t="shared" si="964"/>
        <v>26106.983547131895</v>
      </c>
      <c r="T807" s="41">
        <f t="shared" si="965"/>
        <v>62302.567728854199</v>
      </c>
      <c r="U807" s="41">
        <f t="shared" si="966"/>
        <v>20374.119855497687</v>
      </c>
      <c r="V807" s="41">
        <f t="shared" si="952"/>
        <v>4782.948868516225</v>
      </c>
      <c r="W807" s="51">
        <v>8180.7</v>
      </c>
      <c r="X807" s="51">
        <v>35655.39</v>
      </c>
      <c r="Y807" s="41"/>
      <c r="Z807" s="40">
        <f t="shared" si="967"/>
        <v>157402.71000000002</v>
      </c>
      <c r="AA807" s="54">
        <f t="shared" si="953"/>
        <v>26535.043415648142</v>
      </c>
      <c r="AB807" s="54">
        <f t="shared" si="954"/>
        <v>62302.567728854199</v>
      </c>
      <c r="AC807" s="54">
        <f t="shared" si="955"/>
        <v>20374.119855497687</v>
      </c>
      <c r="AD807" s="54">
        <f t="shared" si="956"/>
        <v>4354.8890000000001</v>
      </c>
      <c r="AE807" s="54">
        <f t="shared" si="957"/>
        <v>8180.7</v>
      </c>
      <c r="AF807" s="54">
        <f t="shared" si="958"/>
        <v>35655.39</v>
      </c>
      <c r="AG807" s="54"/>
      <c r="AH807" s="42">
        <f t="shared" si="959"/>
        <v>157402.71000000002</v>
      </c>
      <c r="AI807" s="56">
        <f t="shared" si="960"/>
        <v>-14087.080000000016</v>
      </c>
    </row>
    <row r="808" spans="1:35" x14ac:dyDescent="0.25">
      <c r="A808" s="31">
        <v>19</v>
      </c>
      <c r="B808" s="52">
        <v>3708.2</v>
      </c>
      <c r="C808" s="33">
        <v>2.71</v>
      </c>
      <c r="D808" s="33">
        <v>11.05</v>
      </c>
      <c r="E808" s="33">
        <v>3.81</v>
      </c>
      <c r="F808" s="35">
        <v>0.77</v>
      </c>
      <c r="G808" s="35">
        <v>1.33</v>
      </c>
      <c r="H808" s="35">
        <v>5.8</v>
      </c>
      <c r="I808" s="51">
        <v>99861.5</v>
      </c>
      <c r="J808" s="41">
        <f t="shared" si="968"/>
        <v>15462.964000000004</v>
      </c>
      <c r="K808" s="41">
        <f t="shared" si="961"/>
        <v>40975.61</v>
      </c>
      <c r="L808" s="41">
        <f t="shared" si="962"/>
        <v>14128.242</v>
      </c>
      <c r="M808" s="41">
        <f t="shared" si="963"/>
        <v>2855.3139999999999</v>
      </c>
      <c r="N808" s="41">
        <v>4931.8100000000004</v>
      </c>
      <c r="O808" s="41">
        <v>21507.56</v>
      </c>
      <c r="P808" s="144">
        <f t="shared" si="951"/>
        <v>1.0706480475458511</v>
      </c>
      <c r="Q808" s="40">
        <f t="shared" si="887"/>
        <v>99861.5</v>
      </c>
      <c r="R808" s="51">
        <v>106916.52</v>
      </c>
      <c r="S808" s="41">
        <f t="shared" si="964"/>
        <v>16560.452084714132</v>
      </c>
      <c r="T808" s="41">
        <f t="shared" si="965"/>
        <v>43870.456843500251</v>
      </c>
      <c r="U808" s="41">
        <f t="shared" si="966"/>
        <v>15126.374712555291</v>
      </c>
      <c r="V808" s="41">
        <f t="shared" si="952"/>
        <v>3057.0363592303343</v>
      </c>
      <c r="W808" s="51">
        <v>5327.31</v>
      </c>
      <c r="X808" s="51">
        <v>22974.89</v>
      </c>
      <c r="Y808" s="41"/>
      <c r="Z808" s="40">
        <f t="shared" si="967"/>
        <v>106916.52</v>
      </c>
      <c r="AA808" s="54">
        <f t="shared" si="953"/>
        <v>16762.174443944466</v>
      </c>
      <c r="AB808" s="54">
        <f t="shared" si="954"/>
        <v>43870.456843500251</v>
      </c>
      <c r="AC808" s="54">
        <f t="shared" si="955"/>
        <v>15126.374712555291</v>
      </c>
      <c r="AD808" s="54">
        <f t="shared" si="956"/>
        <v>2855.3139999999999</v>
      </c>
      <c r="AE808" s="54">
        <f t="shared" si="957"/>
        <v>5327.31</v>
      </c>
      <c r="AF808" s="54">
        <f t="shared" si="958"/>
        <v>22974.89</v>
      </c>
      <c r="AG808" s="54"/>
      <c r="AH808" s="42">
        <f t="shared" si="959"/>
        <v>106916.52</v>
      </c>
      <c r="AI808" s="56">
        <f t="shared" si="960"/>
        <v>-7055.0200000000041</v>
      </c>
    </row>
    <row r="809" spans="1:35" x14ac:dyDescent="0.25">
      <c r="A809" s="31">
        <v>20</v>
      </c>
      <c r="B809" s="52">
        <v>5659.3</v>
      </c>
      <c r="C809" s="33">
        <v>2.65</v>
      </c>
      <c r="D809" s="33">
        <v>10.3</v>
      </c>
      <c r="E809" s="33">
        <v>3.13</v>
      </c>
      <c r="F809" s="35">
        <v>0.77</v>
      </c>
      <c r="G809" s="35">
        <v>1.33</v>
      </c>
      <c r="H809" s="35">
        <v>5.8</v>
      </c>
      <c r="I809" s="51">
        <v>141304.32000000001</v>
      </c>
      <c r="J809" s="41">
        <f t="shared" si="968"/>
        <v>24118.720000000001</v>
      </c>
      <c r="K809" s="41">
        <f t="shared" si="961"/>
        <v>58290.790000000008</v>
      </c>
      <c r="L809" s="41">
        <f t="shared" si="962"/>
        <v>17713.609</v>
      </c>
      <c r="M809" s="41">
        <f t="shared" si="963"/>
        <v>4357.6610000000001</v>
      </c>
      <c r="N809" s="41">
        <v>4526.82</v>
      </c>
      <c r="O809" s="41">
        <v>32296.720000000001</v>
      </c>
      <c r="P809" s="144">
        <f t="shared" si="951"/>
        <v>1.063874197193688</v>
      </c>
      <c r="Q809" s="40">
        <f t="shared" si="887"/>
        <v>141304.32000000001</v>
      </c>
      <c r="R809" s="51">
        <v>150330.01999999999</v>
      </c>
      <c r="S809" s="41">
        <f t="shared" si="964"/>
        <v>22398.207932668985</v>
      </c>
      <c r="T809" s="41">
        <f t="shared" si="965"/>
        <v>62014.067415035868</v>
      </c>
      <c r="U809" s="41">
        <f t="shared" si="966"/>
        <v>18845.051554277888</v>
      </c>
      <c r="V809" s="41">
        <f t="shared" si="952"/>
        <v>4636.0030980172442</v>
      </c>
      <c r="W809" s="51">
        <v>7929.43</v>
      </c>
      <c r="X809" s="51">
        <v>34507.26</v>
      </c>
      <c r="Y809" s="41"/>
      <c r="Z809" s="40">
        <f t="shared" si="967"/>
        <v>150330.01999999999</v>
      </c>
      <c r="AA809" s="54">
        <f t="shared" si="953"/>
        <v>22676.550030686238</v>
      </c>
      <c r="AB809" s="54">
        <f t="shared" si="954"/>
        <v>62014.067415035868</v>
      </c>
      <c r="AC809" s="54">
        <f t="shared" si="955"/>
        <v>18845.051554277888</v>
      </c>
      <c r="AD809" s="54">
        <f t="shared" si="956"/>
        <v>4357.6610000000001</v>
      </c>
      <c r="AE809" s="54">
        <f t="shared" si="957"/>
        <v>7929.43</v>
      </c>
      <c r="AF809" s="54">
        <f t="shared" si="958"/>
        <v>34507.26</v>
      </c>
      <c r="AG809" s="54"/>
      <c r="AH809" s="42">
        <f t="shared" si="959"/>
        <v>150330.01999999999</v>
      </c>
      <c r="AI809" s="56">
        <f t="shared" si="960"/>
        <v>-9025.6999999999825</v>
      </c>
    </row>
    <row r="810" spans="1:35" x14ac:dyDescent="0.25">
      <c r="A810" s="31">
        <v>42</v>
      </c>
      <c r="B810" s="52">
        <v>4035.7</v>
      </c>
      <c r="C810" s="33">
        <v>2.68</v>
      </c>
      <c r="D810" s="33">
        <v>10.33</v>
      </c>
      <c r="E810" s="33">
        <v>3.62</v>
      </c>
      <c r="F810" s="35">
        <v>0.77</v>
      </c>
      <c r="G810" s="35">
        <v>1.33</v>
      </c>
      <c r="H810" s="35">
        <v>5.8</v>
      </c>
      <c r="I810" s="51">
        <v>105372.11</v>
      </c>
      <c r="J810" s="41">
        <f t="shared" si="968"/>
        <v>17191.965999999997</v>
      </c>
      <c r="K810" s="41">
        <f t="shared" si="961"/>
        <v>41688.780999999995</v>
      </c>
      <c r="L810" s="41">
        <f t="shared" si="962"/>
        <v>14609.234</v>
      </c>
      <c r="M810" s="41">
        <f t="shared" si="963"/>
        <v>3107.489</v>
      </c>
      <c r="N810" s="41">
        <v>5367.58</v>
      </c>
      <c r="O810" s="41">
        <v>23407.06</v>
      </c>
      <c r="P810" s="144">
        <f t="shared" si="951"/>
        <v>1.0774728720911064</v>
      </c>
      <c r="Q810" s="40">
        <f t="shared" si="887"/>
        <v>105372.11</v>
      </c>
      <c r="R810" s="51">
        <v>113535.59</v>
      </c>
      <c r="S810" s="41">
        <f t="shared" si="964"/>
        <v>18553.000987100291</v>
      </c>
      <c r="T810" s="41">
        <f t="shared" si="965"/>
        <v>44918.530598047146</v>
      </c>
      <c r="U810" s="41">
        <f t="shared" si="966"/>
        <v>15741.053317031043</v>
      </c>
      <c r="V810" s="41">
        <f t="shared" si="952"/>
        <v>3348.2350978215204</v>
      </c>
      <c r="W810" s="51">
        <v>5822.2</v>
      </c>
      <c r="X810" s="51">
        <v>25152.57</v>
      </c>
      <c r="Y810" s="41"/>
      <c r="Z810" s="40">
        <f t="shared" si="967"/>
        <v>113535.59</v>
      </c>
      <c r="AA810" s="54">
        <f t="shared" si="953"/>
        <v>18793.747084921801</v>
      </c>
      <c r="AB810" s="54">
        <f t="shared" si="954"/>
        <v>44918.530598047146</v>
      </c>
      <c r="AC810" s="54">
        <f t="shared" si="955"/>
        <v>15741.053317031043</v>
      </c>
      <c r="AD810" s="54">
        <f t="shared" si="956"/>
        <v>3107.489</v>
      </c>
      <c r="AE810" s="54">
        <f t="shared" si="957"/>
        <v>5822.2</v>
      </c>
      <c r="AF810" s="54">
        <f t="shared" si="958"/>
        <v>25152.57</v>
      </c>
      <c r="AG810" s="54"/>
      <c r="AH810" s="42">
        <f t="shared" si="959"/>
        <v>113535.59</v>
      </c>
      <c r="AI810" s="56">
        <f t="shared" si="960"/>
        <v>-8163.4799999999959</v>
      </c>
    </row>
    <row r="811" spans="1:35" x14ac:dyDescent="0.25">
      <c r="A811" s="31">
        <v>43</v>
      </c>
      <c r="B811" s="52">
        <v>4116.7</v>
      </c>
      <c r="C811" s="33">
        <v>3.01</v>
      </c>
      <c r="D811" s="33">
        <v>10.78</v>
      </c>
      <c r="E811" s="33">
        <v>3.72</v>
      </c>
      <c r="F811" s="35">
        <v>0.77</v>
      </c>
      <c r="G811" s="35">
        <v>1.33</v>
      </c>
      <c r="H811" s="35">
        <v>5.8</v>
      </c>
      <c r="I811" s="51">
        <v>111933.26</v>
      </c>
      <c r="J811" s="41">
        <f t="shared" si="968"/>
        <v>19719.161000000007</v>
      </c>
      <c r="K811" s="41">
        <f t="shared" si="961"/>
        <v>44378.025999999998</v>
      </c>
      <c r="L811" s="41">
        <f t="shared" si="962"/>
        <v>15314.124</v>
      </c>
      <c r="M811" s="41">
        <f t="shared" si="963"/>
        <v>3169.8589999999999</v>
      </c>
      <c r="N811" s="41">
        <v>5475.23</v>
      </c>
      <c r="O811" s="41">
        <v>23876.86</v>
      </c>
      <c r="P811" s="144">
        <f t="shared" si="951"/>
        <v>0.97575653563561004</v>
      </c>
      <c r="Q811" s="40">
        <f t="shared" si="887"/>
        <v>111933.26</v>
      </c>
      <c r="R811" s="51">
        <v>109219.61</v>
      </c>
      <c r="S811" s="41">
        <f t="shared" si="964"/>
        <v>19458.73387506546</v>
      </c>
      <c r="T811" s="41">
        <f t="shared" si="965"/>
        <v>43302.148908107025</v>
      </c>
      <c r="U811" s="41">
        <f t="shared" si="966"/>
        <v>14942.856580534151</v>
      </c>
      <c r="V811" s="41">
        <f t="shared" si="952"/>
        <v>3093.0106362933593</v>
      </c>
      <c r="W811" s="51">
        <v>5318.28</v>
      </c>
      <c r="X811" s="51">
        <v>23104.58</v>
      </c>
      <c r="Y811" s="41"/>
      <c r="Z811" s="40">
        <f t="shared" si="967"/>
        <v>109219.61</v>
      </c>
      <c r="AA811" s="54">
        <f t="shared" si="953"/>
        <v>19381.885511358829</v>
      </c>
      <c r="AB811" s="54">
        <f t="shared" si="954"/>
        <v>43302.148908107025</v>
      </c>
      <c r="AC811" s="54">
        <f t="shared" si="955"/>
        <v>14942.856580534151</v>
      </c>
      <c r="AD811" s="54">
        <f t="shared" si="956"/>
        <v>3169.8589999999999</v>
      </c>
      <c r="AE811" s="54">
        <f t="shared" si="957"/>
        <v>5318.28</v>
      </c>
      <c r="AF811" s="54">
        <f t="shared" si="958"/>
        <v>23104.58</v>
      </c>
      <c r="AG811" s="54"/>
      <c r="AH811" s="42">
        <f t="shared" si="959"/>
        <v>109219.61</v>
      </c>
      <c r="AI811" s="56">
        <f t="shared" si="960"/>
        <v>2713.6499999999942</v>
      </c>
    </row>
    <row r="812" spans="1:35" x14ac:dyDescent="0.25">
      <c r="A812" s="31">
        <v>44</v>
      </c>
      <c r="B812" s="52">
        <v>4127.7</v>
      </c>
      <c r="C812" s="33">
        <v>2.97</v>
      </c>
      <c r="D812" s="33">
        <v>10.36</v>
      </c>
      <c r="E812" s="33">
        <v>3.66</v>
      </c>
      <c r="F812" s="35">
        <v>0.77</v>
      </c>
      <c r="G812" s="35">
        <v>1.33</v>
      </c>
      <c r="H812" s="35">
        <v>5.8</v>
      </c>
      <c r="I812" s="51">
        <v>109095.49</v>
      </c>
      <c r="J812" s="41">
        <f t="shared" si="968"/>
        <v>18616.247000000014</v>
      </c>
      <c r="K812" s="41">
        <f t="shared" si="961"/>
        <v>42762.971999999994</v>
      </c>
      <c r="L812" s="41">
        <f t="shared" si="962"/>
        <v>15107.382</v>
      </c>
      <c r="M812" s="41">
        <f t="shared" si="963"/>
        <v>3178.3289999999997</v>
      </c>
      <c r="N812" s="41">
        <v>5489.9</v>
      </c>
      <c r="O812" s="41">
        <v>23940.66</v>
      </c>
      <c r="P812" s="144">
        <f t="shared" si="951"/>
        <v>0.98711669932460078</v>
      </c>
      <c r="Q812" s="40">
        <f t="shared" si="887"/>
        <v>109095.49</v>
      </c>
      <c r="R812" s="51">
        <v>107689.98</v>
      </c>
      <c r="S812" s="41">
        <f t="shared" si="964"/>
        <v>18293.355538926124</v>
      </c>
      <c r="T812" s="41">
        <f t="shared" si="965"/>
        <v>42212.043773950318</v>
      </c>
      <c r="U812" s="41">
        <f t="shared" si="966"/>
        <v>14912.749055275886</v>
      </c>
      <c r="V812" s="41">
        <f t="shared" si="952"/>
        <v>3137.3816318476588</v>
      </c>
      <c r="W812" s="51">
        <v>5432.05</v>
      </c>
      <c r="X812" s="51">
        <v>23702.400000000001</v>
      </c>
      <c r="Y812" s="41"/>
      <c r="Z812" s="40">
        <f t="shared" si="967"/>
        <v>107689.97999999998</v>
      </c>
      <c r="AA812" s="54">
        <f t="shared" si="953"/>
        <v>18252.408170773786</v>
      </c>
      <c r="AB812" s="54">
        <f t="shared" si="954"/>
        <v>42212.043773950318</v>
      </c>
      <c r="AC812" s="54">
        <f t="shared" si="955"/>
        <v>14912.749055275886</v>
      </c>
      <c r="AD812" s="54">
        <f t="shared" si="956"/>
        <v>3178.3289999999997</v>
      </c>
      <c r="AE812" s="54">
        <f t="shared" si="957"/>
        <v>5432.05</v>
      </c>
      <c r="AF812" s="54">
        <f t="shared" si="958"/>
        <v>23702.400000000001</v>
      </c>
      <c r="AG812" s="54"/>
      <c r="AH812" s="42">
        <f t="shared" si="959"/>
        <v>107689.97999999998</v>
      </c>
      <c r="AI812" s="56">
        <f t="shared" si="960"/>
        <v>1405.5100000000239</v>
      </c>
    </row>
    <row r="813" spans="1:35" x14ac:dyDescent="0.25">
      <c r="A813" s="31">
        <v>65</v>
      </c>
      <c r="B813" s="52">
        <v>10695.1</v>
      </c>
      <c r="C813" s="33">
        <v>2.4300000000000002</v>
      </c>
      <c r="D813" s="33">
        <v>10.06</v>
      </c>
      <c r="E813" s="33">
        <v>4.29</v>
      </c>
      <c r="F813" s="35">
        <v>0.77</v>
      </c>
      <c r="G813" s="35">
        <v>1.33</v>
      </c>
      <c r="H813" s="35"/>
      <c r="I813" s="51">
        <v>211978.15</v>
      </c>
      <c r="J813" s="41">
        <f t="shared" si="968"/>
        <v>36043.597999999991</v>
      </c>
      <c r="K813" s="41">
        <f t="shared" si="961"/>
        <v>107592.70600000001</v>
      </c>
      <c r="L813" s="41">
        <f t="shared" si="962"/>
        <v>45881.978999999999</v>
      </c>
      <c r="M813" s="41">
        <f t="shared" si="963"/>
        <v>8235.2270000000008</v>
      </c>
      <c r="N813" s="41">
        <v>14224.64</v>
      </c>
      <c r="O813" s="41"/>
      <c r="P813" s="144">
        <f t="shared" si="951"/>
        <v>0.95273574186773502</v>
      </c>
      <c r="Q813" s="40">
        <f t="shared" si="887"/>
        <v>211978.15</v>
      </c>
      <c r="R813" s="51">
        <v>201959.16</v>
      </c>
      <c r="S813" s="41">
        <f t="shared" si="964"/>
        <v>34299.367023313855</v>
      </c>
      <c r="T813" s="41">
        <f t="shared" si="965"/>
        <v>102507.4165704671</v>
      </c>
      <c r="U813" s="41">
        <f t="shared" si="966"/>
        <v>43713.401300924837</v>
      </c>
      <c r="V813" s="41">
        <f t="shared" si="952"/>
        <v>7845.9951052942024</v>
      </c>
      <c r="W813" s="51">
        <v>13592.98</v>
      </c>
      <c r="X813" s="51"/>
      <c r="Y813" s="41"/>
      <c r="Z813" s="40">
        <f t="shared" si="967"/>
        <v>201959.15999999997</v>
      </c>
      <c r="AA813" s="54">
        <f t="shared" si="953"/>
        <v>33910.135128608017</v>
      </c>
      <c r="AB813" s="54">
        <f t="shared" si="954"/>
        <v>102507.4165704671</v>
      </c>
      <c r="AC813" s="54">
        <f t="shared" si="955"/>
        <v>43713.401300924837</v>
      </c>
      <c r="AD813" s="54">
        <f t="shared" si="956"/>
        <v>8235.2270000000008</v>
      </c>
      <c r="AE813" s="54">
        <f t="shared" si="957"/>
        <v>13592.98</v>
      </c>
      <c r="AF813" s="54">
        <f t="shared" si="958"/>
        <v>0</v>
      </c>
      <c r="AG813" s="54"/>
      <c r="AH813" s="42">
        <f t="shared" si="959"/>
        <v>201959.15999999997</v>
      </c>
      <c r="AI813" s="56">
        <f t="shared" si="960"/>
        <v>10018.99000000002</v>
      </c>
    </row>
    <row r="814" spans="1:35" x14ac:dyDescent="0.25">
      <c r="A814" s="31">
        <v>66</v>
      </c>
      <c r="B814" s="52">
        <v>3540.7</v>
      </c>
      <c r="C814" s="33">
        <v>2.76</v>
      </c>
      <c r="D814" s="33">
        <v>13.73</v>
      </c>
      <c r="E814" s="33">
        <v>12.14</v>
      </c>
      <c r="F814" s="35">
        <v>0.82</v>
      </c>
      <c r="G814" s="35">
        <v>1.33</v>
      </c>
      <c r="H814" s="35"/>
      <c r="I814" s="51">
        <v>114046.42</v>
      </c>
      <c r="J814" s="41">
        <f>I814-K814-L814-M814-N814</f>
        <v>14835.857</v>
      </c>
      <c r="K814" s="41">
        <f t="shared" si="961"/>
        <v>48613.811000000002</v>
      </c>
      <c r="L814" s="41">
        <f t="shared" si="962"/>
        <v>42984.097999999998</v>
      </c>
      <c r="M814" s="41">
        <f t="shared" si="963"/>
        <v>2903.3739999999998</v>
      </c>
      <c r="N814" s="41">
        <v>4709.28</v>
      </c>
      <c r="O814" s="41"/>
      <c r="P814" s="144">
        <f t="shared" si="951"/>
        <v>0.83934489131706191</v>
      </c>
      <c r="Q814" s="40">
        <f t="shared" si="887"/>
        <v>114046.42</v>
      </c>
      <c r="R814" s="51">
        <v>95724.28</v>
      </c>
      <c r="S814" s="41">
        <f t="shared" si="964"/>
        <v>12403.530891042088</v>
      </c>
      <c r="T814" s="41">
        <f t="shared" si="965"/>
        <v>40803.753910303189</v>
      </c>
      <c r="U814" s="41">
        <f t="shared" si="966"/>
        <v>36078.483064171938</v>
      </c>
      <c r="V814" s="41">
        <f t="shared" si="952"/>
        <v>2436.9321344827831</v>
      </c>
      <c r="W814" s="51">
        <v>4001.58</v>
      </c>
      <c r="X814" s="51"/>
      <c r="Y814" s="41"/>
      <c r="Z814" s="40">
        <f t="shared" si="967"/>
        <v>95724.279999999984</v>
      </c>
      <c r="AA814" s="54">
        <f t="shared" si="953"/>
        <v>11937.08902552486</v>
      </c>
      <c r="AB814" s="54">
        <f t="shared" si="954"/>
        <v>40803.753910303189</v>
      </c>
      <c r="AC814" s="54">
        <f t="shared" si="955"/>
        <v>36078.483064171938</v>
      </c>
      <c r="AD814" s="54">
        <f t="shared" si="956"/>
        <v>2903.3739999999998</v>
      </c>
      <c r="AE814" s="54">
        <f t="shared" si="957"/>
        <v>4001.58</v>
      </c>
      <c r="AF814" s="54">
        <f t="shared" si="958"/>
        <v>0</v>
      </c>
      <c r="AG814" s="54"/>
      <c r="AH814" s="42">
        <f t="shared" si="959"/>
        <v>95724.279999999984</v>
      </c>
      <c r="AI814" s="56">
        <f t="shared" si="960"/>
        <v>18322.140000000014</v>
      </c>
    </row>
    <row r="815" spans="1:35" x14ac:dyDescent="0.25">
      <c r="A815" s="31" t="s">
        <v>58</v>
      </c>
      <c r="B815" s="52">
        <v>3535.1</v>
      </c>
      <c r="C815" s="33">
        <v>2.75</v>
      </c>
      <c r="D815" s="33">
        <v>13.63</v>
      </c>
      <c r="E815" s="33">
        <v>12.17</v>
      </c>
      <c r="F815" s="35">
        <v>0.82</v>
      </c>
      <c r="G815" s="35">
        <v>1.33</v>
      </c>
      <c r="H815" s="35"/>
      <c r="I815" s="51">
        <v>113406.11</v>
      </c>
      <c r="J815" s="41">
        <f>I815-K815-L815-M815-N815</f>
        <v>14599.977999999999</v>
      </c>
      <c r="K815" s="41">
        <f t="shared" si="961"/>
        <v>48183.413</v>
      </c>
      <c r="L815" s="41">
        <f t="shared" si="962"/>
        <v>43022.167000000001</v>
      </c>
      <c r="M815" s="41">
        <f t="shared" si="963"/>
        <v>2898.7819999999997</v>
      </c>
      <c r="N815" s="41">
        <v>4701.7700000000004</v>
      </c>
      <c r="O815" s="41"/>
      <c r="P815" s="144">
        <f t="shared" si="951"/>
        <v>0.95735370871992698</v>
      </c>
      <c r="Q815" s="40">
        <f t="shared" si="887"/>
        <v>113406.11</v>
      </c>
      <c r="R815" s="51">
        <v>108569.76</v>
      </c>
      <c r="S815" s="41">
        <f t="shared" si="964"/>
        <v>13900.64003257743</v>
      </c>
      <c r="T815" s="41">
        <f t="shared" si="965"/>
        <v>46128.569134333942</v>
      </c>
      <c r="U815" s="41">
        <f t="shared" si="966"/>
        <v>41187.431134618055</v>
      </c>
      <c r="V815" s="41">
        <f t="shared" si="952"/>
        <v>2775.159698470567</v>
      </c>
      <c r="W815" s="51">
        <v>4577.96</v>
      </c>
      <c r="X815" s="51"/>
      <c r="Y815" s="41"/>
      <c r="Z815" s="40">
        <f t="shared" si="967"/>
        <v>108569.76000000001</v>
      </c>
      <c r="AA815" s="54">
        <f t="shared" si="953"/>
        <v>13777.017731047999</v>
      </c>
      <c r="AB815" s="54">
        <f t="shared" si="954"/>
        <v>46128.569134333942</v>
      </c>
      <c r="AC815" s="54">
        <f t="shared" si="955"/>
        <v>41187.431134618055</v>
      </c>
      <c r="AD815" s="54">
        <f t="shared" si="956"/>
        <v>2898.7819999999997</v>
      </c>
      <c r="AE815" s="54">
        <f t="shared" si="957"/>
        <v>4577.96</v>
      </c>
      <c r="AF815" s="54">
        <f t="shared" si="958"/>
        <v>0</v>
      </c>
      <c r="AG815" s="54"/>
      <c r="AH815" s="42">
        <f t="shared" si="959"/>
        <v>108569.76000000001</v>
      </c>
      <c r="AI815" s="56">
        <f t="shared" si="960"/>
        <v>4836.3499999999913</v>
      </c>
    </row>
    <row r="816" spans="1:35" x14ac:dyDescent="0.25">
      <c r="A816" s="31">
        <v>67</v>
      </c>
      <c r="B816" s="52">
        <v>13916.3</v>
      </c>
      <c r="C816" s="33">
        <v>2.6</v>
      </c>
      <c r="D816" s="33">
        <v>10.75</v>
      </c>
      <c r="E816" s="33">
        <v>2.1</v>
      </c>
      <c r="F816" s="35">
        <v>0.77</v>
      </c>
      <c r="G816" s="35">
        <v>1.33</v>
      </c>
      <c r="H816" s="35"/>
      <c r="I816" s="51">
        <v>260375.73</v>
      </c>
      <c r="J816" s="41">
        <f>I816-K816-L816-M816-N816</f>
        <v>52326.824000000015</v>
      </c>
      <c r="K816" s="41">
        <f t="shared" si="961"/>
        <v>149600.22500000001</v>
      </c>
      <c r="L816" s="41">
        <f t="shared" si="962"/>
        <v>29224.23</v>
      </c>
      <c r="M816" s="41">
        <f t="shared" si="963"/>
        <v>10715.550999999999</v>
      </c>
      <c r="N816" s="41">
        <v>18508.900000000001</v>
      </c>
      <c r="O816" s="41"/>
      <c r="P816" s="144">
        <f t="shared" si="951"/>
        <v>0.95321795161169587</v>
      </c>
      <c r="Q816" s="40">
        <f t="shared" si="887"/>
        <v>260375.73</v>
      </c>
      <c r="R816" s="51">
        <v>248194.82</v>
      </c>
      <c r="S816" s="41">
        <f t="shared" si="964"/>
        <v>49832.803732211454</v>
      </c>
      <c r="T816" s="41">
        <f t="shared" si="965"/>
        <v>142601.62003514881</v>
      </c>
      <c r="U816" s="41">
        <f t="shared" si="966"/>
        <v>27857.06065802907</v>
      </c>
      <c r="V816" s="41">
        <f t="shared" si="952"/>
        <v>10214.255574610659</v>
      </c>
      <c r="W816" s="51">
        <v>17689.080000000002</v>
      </c>
      <c r="X816" s="51"/>
      <c r="Y816" s="41"/>
      <c r="Z816" s="40">
        <f t="shared" si="967"/>
        <v>248194.82</v>
      </c>
      <c r="AA816" s="54">
        <f t="shared" si="953"/>
        <v>49331.508306822099</v>
      </c>
      <c r="AB816" s="54">
        <f t="shared" si="954"/>
        <v>142601.62003514881</v>
      </c>
      <c r="AC816" s="54">
        <f t="shared" si="955"/>
        <v>27857.06065802907</v>
      </c>
      <c r="AD816" s="54">
        <f t="shared" si="956"/>
        <v>10715.550999999999</v>
      </c>
      <c r="AE816" s="54">
        <f t="shared" si="957"/>
        <v>17689.080000000002</v>
      </c>
      <c r="AF816" s="54">
        <f t="shared" si="958"/>
        <v>0</v>
      </c>
      <c r="AG816" s="54"/>
      <c r="AH816" s="42">
        <f t="shared" si="959"/>
        <v>248194.82</v>
      </c>
      <c r="AI816" s="56">
        <f t="shared" si="960"/>
        <v>12180.910000000003</v>
      </c>
    </row>
    <row r="817" spans="1:35" x14ac:dyDescent="0.25">
      <c r="A817" s="32" t="s">
        <v>37</v>
      </c>
      <c r="B817" s="53">
        <f>SUM(B805:B816)</f>
        <v>65091.299999999988</v>
      </c>
      <c r="C817" s="33"/>
      <c r="D817" s="34"/>
      <c r="E817" s="34"/>
      <c r="F817" s="35"/>
      <c r="G817" s="35"/>
      <c r="H817" s="35"/>
      <c r="I817" s="43">
        <f t="shared" ref="I817:O817" si="969">SUM(I805:I816)</f>
        <v>1583200.32</v>
      </c>
      <c r="J817" s="43">
        <f t="shared" si="969"/>
        <v>260083.94500000004</v>
      </c>
      <c r="K817" s="43">
        <f t="shared" si="969"/>
        <v>720580.94400000002</v>
      </c>
      <c r="L817" s="43">
        <f t="shared" si="969"/>
        <v>310518.08499999996</v>
      </c>
      <c r="M817" s="43">
        <f t="shared" si="969"/>
        <v>50613.236000000004</v>
      </c>
      <c r="N817" s="43">
        <f t="shared" si="969"/>
        <v>83572.19</v>
      </c>
      <c r="O817" s="43">
        <f t="shared" si="969"/>
        <v>157831.92000000001</v>
      </c>
      <c r="P817" s="144">
        <f t="shared" si="951"/>
        <v>1.0026931588796042</v>
      </c>
      <c r="Q817" s="40">
        <f t="shared" si="887"/>
        <v>1583200.32</v>
      </c>
      <c r="R817" s="43">
        <f t="shared" ref="R817:X817" si="970">SUM(R805:R816)</f>
        <v>1587464.1300000001</v>
      </c>
      <c r="S817" s="43">
        <f t="shared" si="970"/>
        <v>257603.07074891822</v>
      </c>
      <c r="T817" s="43">
        <f t="shared" si="970"/>
        <v>719685.50233353185</v>
      </c>
      <c r="U817" s="43">
        <f t="shared" si="970"/>
        <v>307611.78162335115</v>
      </c>
      <c r="V817" s="43">
        <f t="shared" si="970"/>
        <v>50593.475294198732</v>
      </c>
      <c r="W817" s="43">
        <f t="shared" si="970"/>
        <v>86873.21</v>
      </c>
      <c r="X817" s="43">
        <f t="shared" si="970"/>
        <v>165097.09</v>
      </c>
      <c r="Y817" s="41"/>
      <c r="Z817" s="40">
        <f t="shared" ref="Z817:AF817" si="971">SUM(Z805:Z816)</f>
        <v>1587464.1300000001</v>
      </c>
      <c r="AA817" s="55">
        <f t="shared" si="971"/>
        <v>257583.31004311692</v>
      </c>
      <c r="AB817" s="55">
        <f t="shared" si="971"/>
        <v>719685.50233353185</v>
      </c>
      <c r="AC817" s="55">
        <f t="shared" si="971"/>
        <v>307611.78162335115</v>
      </c>
      <c r="AD817" s="55">
        <f t="shared" si="971"/>
        <v>50613.236000000004</v>
      </c>
      <c r="AE817" s="55">
        <f t="shared" si="971"/>
        <v>86873.21</v>
      </c>
      <c r="AF817" s="55">
        <f t="shared" si="971"/>
        <v>165097.09</v>
      </c>
      <c r="AG817" s="54"/>
      <c r="AH817" s="42">
        <f>SUM(AH805:AH816)</f>
        <v>1587464.1300000001</v>
      </c>
      <c r="AI817" s="56">
        <f>SUM(AI805:AI816)</f>
        <v>-4263.8099999999686</v>
      </c>
    </row>
    <row r="818" spans="1:35" x14ac:dyDescent="0.25">
      <c r="A818" t="s">
        <v>60</v>
      </c>
      <c r="P818" s="144"/>
      <c r="Q818" s="40">
        <f t="shared" si="887"/>
        <v>0</v>
      </c>
    </row>
    <row r="819" spans="1:35" x14ac:dyDescent="0.25">
      <c r="A819" s="31">
        <v>1</v>
      </c>
      <c r="B819" s="52">
        <v>3396.5</v>
      </c>
      <c r="C819" s="33">
        <v>2.63</v>
      </c>
      <c r="D819" s="33">
        <v>13.53</v>
      </c>
      <c r="E819" s="33">
        <v>9.2899999999999991</v>
      </c>
      <c r="F819" s="35">
        <v>0.82</v>
      </c>
      <c r="G819" s="35">
        <v>1.33</v>
      </c>
      <c r="H819" s="35"/>
      <c r="I819" s="51">
        <v>97907.68</v>
      </c>
      <c r="J819" s="41">
        <f>I819-K819-L819-M819-N819</f>
        <v>13096.099999999999</v>
      </c>
      <c r="K819" s="41">
        <f>B819*D819</f>
        <v>45954.644999999997</v>
      </c>
      <c r="L819" s="41">
        <f>E819*B819</f>
        <v>31553.484999999997</v>
      </c>
      <c r="M819" s="41">
        <f>F819*B819</f>
        <v>2785.1299999999997</v>
      </c>
      <c r="N819" s="41">
        <v>4518.32</v>
      </c>
      <c r="O819" s="41"/>
      <c r="P819" s="144">
        <f t="shared" ref="P819:P824" si="972">R819/I819</f>
        <v>0.84436573310694329</v>
      </c>
      <c r="Q819" s="40">
        <f t="shared" si="887"/>
        <v>97907.68</v>
      </c>
      <c r="R819" s="51">
        <v>82669.89</v>
      </c>
      <c r="S819" s="41">
        <f>R819-T819-U819-V819-W819-X819</f>
        <v>10879.862656553601</v>
      </c>
      <c r="T819" s="41">
        <f>P819*K819</f>
        <v>38802.52751509432</v>
      </c>
      <c r="U819" s="41">
        <f>L819*P819</f>
        <v>26642.681494103937</v>
      </c>
      <c r="V819" s="41">
        <f>P819*M819</f>
        <v>2351.6683342481406</v>
      </c>
      <c r="W819" s="51">
        <v>3993.15</v>
      </c>
      <c r="X819" s="51"/>
      <c r="Y819" s="41"/>
      <c r="Z819" s="40">
        <f>SUM(S819:Y819)</f>
        <v>82669.89</v>
      </c>
      <c r="AA819" s="54">
        <f>Z819-AF819-AE819-AD819-AC819-AB819</f>
        <v>10446.400990801747</v>
      </c>
      <c r="AB819" s="54">
        <f t="shared" ref="AB819:AC821" si="973">T819</f>
        <v>38802.52751509432</v>
      </c>
      <c r="AC819" s="54">
        <f t="shared" si="973"/>
        <v>26642.681494103937</v>
      </c>
      <c r="AD819" s="54">
        <f>M819</f>
        <v>2785.1299999999997</v>
      </c>
      <c r="AE819" s="54">
        <f t="shared" ref="AE819:AF821" si="974">W819</f>
        <v>3993.15</v>
      </c>
      <c r="AF819" s="54">
        <f t="shared" si="974"/>
        <v>0</v>
      </c>
      <c r="AG819" s="54"/>
      <c r="AH819" s="42">
        <f>SUM(AA819:AG819)</f>
        <v>82669.89</v>
      </c>
      <c r="AI819" s="56">
        <f>I819-Z819</f>
        <v>15237.789999999994</v>
      </c>
    </row>
    <row r="820" spans="1:35" x14ac:dyDescent="0.25">
      <c r="A820" s="31">
        <v>2</v>
      </c>
      <c r="B820" s="52">
        <v>3241.2</v>
      </c>
      <c r="C820" s="33">
        <v>2.68</v>
      </c>
      <c r="D820" s="33">
        <v>13.87</v>
      </c>
      <c r="E820" s="33">
        <v>10.09</v>
      </c>
      <c r="F820" s="35">
        <v>0.82</v>
      </c>
      <c r="G820" s="35">
        <v>1.33</v>
      </c>
      <c r="H820" s="35"/>
      <c r="I820" s="51">
        <v>97852.45</v>
      </c>
      <c r="J820" s="41">
        <f>I820-K820-L820-M820-N820</f>
        <v>13224.594000000003</v>
      </c>
      <c r="K820" s="41">
        <f>B820*D820</f>
        <v>44955.443999999996</v>
      </c>
      <c r="L820" s="41">
        <f>E820*B820</f>
        <v>32703.707999999999</v>
      </c>
      <c r="M820" s="41">
        <f>F820*B820</f>
        <v>2657.7839999999997</v>
      </c>
      <c r="N820" s="41">
        <v>4310.92</v>
      </c>
      <c r="O820" s="41"/>
      <c r="P820" s="144">
        <f t="shared" si="972"/>
        <v>0.89943041794048084</v>
      </c>
      <c r="Q820" s="40">
        <f t="shared" si="887"/>
        <v>97852.45</v>
      </c>
      <c r="R820" s="51">
        <v>88011.47</v>
      </c>
      <c r="S820" s="41">
        <f>R820-T820-U820-V820-W820-X820</f>
        <v>11774.814685821157</v>
      </c>
      <c r="T820" s="41">
        <f>P820*K820</f>
        <v>40434.293785619877</v>
      </c>
      <c r="U820" s="41">
        <f>L820*P820</f>
        <v>29414.709754643445</v>
      </c>
      <c r="V820" s="41">
        <f>P820*M820</f>
        <v>2390.4917739155226</v>
      </c>
      <c r="W820" s="51">
        <v>3997.16</v>
      </c>
      <c r="X820" s="51"/>
      <c r="Y820" s="41"/>
      <c r="Z820" s="40">
        <f>SUM(S820:Y820)</f>
        <v>88011.47</v>
      </c>
      <c r="AA820" s="54">
        <f>Z820-AF820-AE820-AD820-AC820-AB820</f>
        <v>11507.522459736676</v>
      </c>
      <c r="AB820" s="54">
        <f t="shared" si="973"/>
        <v>40434.293785619877</v>
      </c>
      <c r="AC820" s="54">
        <f t="shared" si="973"/>
        <v>29414.709754643445</v>
      </c>
      <c r="AD820" s="54">
        <f>M820</f>
        <v>2657.7839999999997</v>
      </c>
      <c r="AE820" s="54">
        <f t="shared" si="974"/>
        <v>3997.16</v>
      </c>
      <c r="AF820" s="54">
        <f t="shared" si="974"/>
        <v>0</v>
      </c>
      <c r="AG820" s="54"/>
      <c r="AH820" s="42">
        <f>SUM(AA820:AG820)</f>
        <v>88011.47</v>
      </c>
      <c r="AI820" s="56">
        <f>I820-Z820</f>
        <v>9840.9799999999959</v>
      </c>
    </row>
    <row r="821" spans="1:35" x14ac:dyDescent="0.25">
      <c r="A821" s="31">
        <v>3</v>
      </c>
      <c r="B821" s="52">
        <v>3412.2</v>
      </c>
      <c r="C821" s="33">
        <v>2.65</v>
      </c>
      <c r="D821" s="33">
        <v>13.92</v>
      </c>
      <c r="E821" s="33">
        <v>9.33</v>
      </c>
      <c r="F821" s="35">
        <v>0.82</v>
      </c>
      <c r="G821" s="35">
        <v>1.33</v>
      </c>
      <c r="H821" s="35"/>
      <c r="I821" s="51">
        <v>100352.9</v>
      </c>
      <c r="J821" s="41">
        <f>I821-K821-L821-M821-N821</f>
        <v>13683.005999999996</v>
      </c>
      <c r="K821" s="41">
        <f>B821*D821</f>
        <v>47497.824000000001</v>
      </c>
      <c r="L821" s="41">
        <f>E821*B821</f>
        <v>31835.825999999997</v>
      </c>
      <c r="M821" s="41">
        <f>F821*B821</f>
        <v>2798.0039999999999</v>
      </c>
      <c r="N821" s="41">
        <v>4538.24</v>
      </c>
      <c r="O821" s="41"/>
      <c r="P821" s="144">
        <f t="shared" si="972"/>
        <v>0.87091793062283207</v>
      </c>
      <c r="Q821" s="40">
        <f t="shared" si="887"/>
        <v>100352.9</v>
      </c>
      <c r="R821" s="51">
        <v>87399.14</v>
      </c>
      <c r="S821" s="41">
        <f>R821-T821-U821-V821-W821-X821</f>
        <v>11803.199859689556</v>
      </c>
      <c r="T821" s="41">
        <f>P821*K821</f>
        <v>41366.706587167486</v>
      </c>
      <c r="U821" s="41">
        <f>L821*P821</f>
        <v>27726.391699588552</v>
      </c>
      <c r="V821" s="41">
        <f>P821*M821</f>
        <v>2436.8318535544067</v>
      </c>
      <c r="W821" s="51">
        <v>4066.01</v>
      </c>
      <c r="X821" s="51"/>
      <c r="Y821" s="41"/>
      <c r="Z821" s="40">
        <f>SUM(S821:Y821)</f>
        <v>87399.14</v>
      </c>
      <c r="AA821" s="54">
        <f>Z821-AF821-AE821-AD821-AC821-AB821</f>
        <v>11442.027713243966</v>
      </c>
      <c r="AB821" s="54">
        <f t="shared" si="973"/>
        <v>41366.706587167486</v>
      </c>
      <c r="AC821" s="54">
        <f t="shared" si="973"/>
        <v>27726.391699588552</v>
      </c>
      <c r="AD821" s="54">
        <f>M821</f>
        <v>2798.0039999999999</v>
      </c>
      <c r="AE821" s="54">
        <f t="shared" si="974"/>
        <v>4066.01</v>
      </c>
      <c r="AF821" s="54">
        <f t="shared" si="974"/>
        <v>0</v>
      </c>
      <c r="AG821" s="54"/>
      <c r="AH821" s="42">
        <f>SUM(AA821:AG821)</f>
        <v>87399.14</v>
      </c>
      <c r="AI821" s="56">
        <f>I821-Z821</f>
        <v>12953.759999999995</v>
      </c>
    </row>
    <row r="822" spans="1:35" x14ac:dyDescent="0.25">
      <c r="A822" s="32" t="s">
        <v>37</v>
      </c>
      <c r="B822" s="53">
        <f>SUM(B818:B821)</f>
        <v>10049.9</v>
      </c>
      <c r="C822" s="33"/>
      <c r="D822" s="34"/>
      <c r="E822" s="34"/>
      <c r="F822" s="35"/>
      <c r="G822" s="35"/>
      <c r="H822" s="35"/>
      <c r="I822" s="43">
        <f t="shared" ref="I822:O822" si="975">SUM(I819:I821)</f>
        <v>296113.03000000003</v>
      </c>
      <c r="J822" s="43">
        <f t="shared" si="975"/>
        <v>40003.699999999997</v>
      </c>
      <c r="K822" s="43">
        <f t="shared" si="975"/>
        <v>138407.913</v>
      </c>
      <c r="L822" s="43">
        <f t="shared" si="975"/>
        <v>96093.019</v>
      </c>
      <c r="M822" s="43">
        <f t="shared" si="975"/>
        <v>8240.9179999999978</v>
      </c>
      <c r="N822" s="43">
        <f t="shared" si="975"/>
        <v>13367.48</v>
      </c>
      <c r="O822" s="43">
        <f t="shared" si="975"/>
        <v>0</v>
      </c>
      <c r="P822" s="144">
        <f t="shared" si="972"/>
        <v>0.87156076853490705</v>
      </c>
      <c r="Q822" s="40">
        <f t="shared" si="887"/>
        <v>296113.03000000003</v>
      </c>
      <c r="R822" s="43">
        <f t="shared" ref="R822:X822" si="976">SUM(R819:R821)</f>
        <v>258080.5</v>
      </c>
      <c r="S822" s="43">
        <f t="shared" si="976"/>
        <v>34457.877202064315</v>
      </c>
      <c r="T822" s="43">
        <f t="shared" si="976"/>
        <v>120603.52788788168</v>
      </c>
      <c r="U822" s="43">
        <f t="shared" si="976"/>
        <v>83783.782948335938</v>
      </c>
      <c r="V822" s="43">
        <f t="shared" si="976"/>
        <v>7178.9919617180703</v>
      </c>
      <c r="W822" s="43">
        <f t="shared" si="976"/>
        <v>12056.32</v>
      </c>
      <c r="X822" s="43">
        <f t="shared" si="976"/>
        <v>0</v>
      </c>
      <c r="Y822" s="41"/>
      <c r="Z822" s="40">
        <f>SUM(Z819:Z821)</f>
        <v>258080.5</v>
      </c>
      <c r="AA822" s="55">
        <f>SUM(AA819:AA821)</f>
        <v>33395.951163782389</v>
      </c>
      <c r="AB822" s="55">
        <f>SUM(AB819:AB821)</f>
        <v>120603.52788788168</v>
      </c>
      <c r="AC822" s="55">
        <f>SUM(AC819:AC821)</f>
        <v>83783.782948335938</v>
      </c>
      <c r="AD822" s="55">
        <f>SUM(AD819:AD821)</f>
        <v>8240.9179999999978</v>
      </c>
      <c r="AE822" s="55">
        <f>SUM(AE820:AE821)</f>
        <v>8063.17</v>
      </c>
      <c r="AF822" s="55">
        <f>SUM(AF819:AF821)</f>
        <v>0</v>
      </c>
      <c r="AG822" s="54"/>
      <c r="AH822" s="42">
        <f>SUM(AH819:AH821)</f>
        <v>258080.5</v>
      </c>
      <c r="AI822" s="56">
        <f>SUM(AI819:AI821)</f>
        <v>38032.529999999984</v>
      </c>
    </row>
    <row r="823" spans="1:35" x14ac:dyDescent="0.25">
      <c r="A823" s="67" t="s">
        <v>61</v>
      </c>
      <c r="B823" s="68">
        <f>B771+B789+B797+B803+B817+B822</f>
        <v>323292.2</v>
      </c>
      <c r="C823" s="67"/>
      <c r="D823" s="67"/>
      <c r="E823" s="67"/>
      <c r="F823" s="67"/>
      <c r="G823" s="67"/>
      <c r="H823" s="67"/>
      <c r="I823" s="68">
        <f t="shared" ref="I823:O823" si="977">I771+I789+I797+I803+I817+I822</f>
        <v>6760544.6000000015</v>
      </c>
      <c r="J823" s="68">
        <f t="shared" si="977"/>
        <v>1170015.791</v>
      </c>
      <c r="K823" s="68">
        <f t="shared" si="977"/>
        <v>3429052.5250000004</v>
      </c>
      <c r="L823" s="68">
        <f t="shared" si="977"/>
        <v>1180761.31</v>
      </c>
      <c r="M823" s="68">
        <f t="shared" si="977"/>
        <v>250604.51400000002</v>
      </c>
      <c r="N823" s="68">
        <f t="shared" si="977"/>
        <v>424393.04</v>
      </c>
      <c r="O823" s="68">
        <f t="shared" si="977"/>
        <v>305717.42000000004</v>
      </c>
      <c r="P823" s="148">
        <f t="shared" si="972"/>
        <v>1.009493705581056</v>
      </c>
      <c r="Q823" s="83">
        <f t="shared" si="887"/>
        <v>6760544.6000000015</v>
      </c>
      <c r="R823" s="68">
        <f t="shared" ref="R823:AI823" si="978">R771+R789+R797+R803+R817+R822</f>
        <v>6824727.2199999988</v>
      </c>
      <c r="S823" s="68">
        <f t="shared" si="978"/>
        <v>1182033.3691531685</v>
      </c>
      <c r="T823" s="68">
        <f t="shared" si="978"/>
        <v>3465263.1505401479</v>
      </c>
      <c r="U823" s="68">
        <f t="shared" si="978"/>
        <v>1182152.7716049568</v>
      </c>
      <c r="V823" s="68">
        <f t="shared" si="978"/>
        <v>253361.03870172627</v>
      </c>
      <c r="W823" s="68">
        <f t="shared" si="978"/>
        <v>430987.24000000005</v>
      </c>
      <c r="X823" s="68">
        <f t="shared" si="978"/>
        <v>310929.65000000002</v>
      </c>
      <c r="Y823" s="68">
        <f t="shared" si="978"/>
        <v>0</v>
      </c>
      <c r="Z823" s="68">
        <f t="shared" si="978"/>
        <v>6783057.7999999989</v>
      </c>
      <c r="AA823" s="68">
        <f t="shared" si="978"/>
        <v>1178121.7690927936</v>
      </c>
      <c r="AB823" s="68">
        <f t="shared" si="978"/>
        <v>3437647.0288736429</v>
      </c>
      <c r="AC823" s="68">
        <f t="shared" si="978"/>
        <v>1176267.0190335626</v>
      </c>
      <c r="AD823" s="68">
        <f t="shared" si="978"/>
        <v>249105.09299999999</v>
      </c>
      <c r="AE823" s="68">
        <f t="shared" si="978"/>
        <v>396652.64</v>
      </c>
      <c r="AF823" s="68">
        <f t="shared" si="978"/>
        <v>310929.65000000002</v>
      </c>
      <c r="AG823" s="68">
        <f t="shared" si="978"/>
        <v>0</v>
      </c>
      <c r="AH823" s="68">
        <f t="shared" si="978"/>
        <v>6783057.7999999989</v>
      </c>
      <c r="AI823" s="68">
        <f t="shared" si="978"/>
        <v>-60563.440000000061</v>
      </c>
    </row>
    <row r="824" spans="1:35" x14ac:dyDescent="0.25">
      <c r="I824" s="78">
        <f>J824+K824+L824+N824+O824</f>
        <v>6760544.6000000006</v>
      </c>
      <c r="J824" s="78">
        <f>J823+M823</f>
        <v>1420620.3049999999</v>
      </c>
      <c r="K824" s="78">
        <f>K823</f>
        <v>3429052.5250000004</v>
      </c>
      <c r="L824" s="78">
        <f>L823</f>
        <v>1180761.31</v>
      </c>
      <c r="N824" s="78">
        <f>N823</f>
        <v>424393.04</v>
      </c>
      <c r="O824" s="78">
        <f>O823</f>
        <v>305717.42000000004</v>
      </c>
      <c r="P824" s="145">
        <f t="shared" si="972"/>
        <v>1.0094937055810562</v>
      </c>
      <c r="Q824" s="106">
        <f t="shared" si="887"/>
        <v>6760544.6000000006</v>
      </c>
      <c r="R824" s="78">
        <f>S824+T824+W824+X824</f>
        <v>6824727.2200000007</v>
      </c>
      <c r="S824" s="78">
        <f>S823+V823+X823</f>
        <v>1746324.057854895</v>
      </c>
      <c r="T824" s="78">
        <f>T823+U823</f>
        <v>4647415.922145105</v>
      </c>
      <c r="W824" s="78">
        <f>W823</f>
        <v>430987.24000000005</v>
      </c>
      <c r="X824" s="78"/>
    </row>
    <row r="825" spans="1:35" ht="18.75" x14ac:dyDescent="0.3">
      <c r="A825" s="8"/>
      <c r="B825" s="69" t="s">
        <v>76</v>
      </c>
      <c r="C825" s="9"/>
      <c r="D825" s="9"/>
      <c r="E825" s="10" t="s">
        <v>95</v>
      </c>
      <c r="F825" s="10"/>
      <c r="G825" s="10"/>
      <c r="H825" s="10"/>
      <c r="I825" s="10"/>
      <c r="J825" s="10"/>
      <c r="K825" s="10"/>
      <c r="L825" s="10"/>
      <c r="M825" s="11"/>
      <c r="N825" s="11"/>
      <c r="O825" s="11"/>
      <c r="P825" s="141"/>
      <c r="Q825" s="11"/>
      <c r="R825" s="12"/>
      <c r="S825" s="13"/>
      <c r="T825" s="13"/>
      <c r="U825" s="13"/>
      <c r="V825" s="13"/>
      <c r="W825" s="13"/>
      <c r="X825" s="13"/>
      <c r="Y825" s="13"/>
      <c r="Z825" s="12"/>
      <c r="AA825" s="12"/>
      <c r="AB825" s="12"/>
      <c r="AC825" s="12"/>
      <c r="AD825" s="12"/>
      <c r="AE825" s="12"/>
      <c r="AF825" s="12"/>
      <c r="AG825" s="12"/>
      <c r="AH825" s="11"/>
    </row>
    <row r="826" spans="1:35" ht="18.75" x14ac:dyDescent="0.3">
      <c r="A826" s="15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9"/>
      <c r="M826" s="11" t="s">
        <v>52</v>
      </c>
      <c r="N826" s="11"/>
      <c r="O826" s="11"/>
      <c r="P826" s="141"/>
      <c r="Q826" s="69" t="s">
        <v>76</v>
      </c>
      <c r="R826" s="12"/>
      <c r="S826" s="13"/>
      <c r="T826" s="14" t="s">
        <v>53</v>
      </c>
      <c r="U826" s="13"/>
      <c r="V826" s="13"/>
      <c r="W826" s="13"/>
      <c r="X826" s="13"/>
      <c r="Y826" s="13"/>
      <c r="Z826" s="12"/>
      <c r="AA826" s="12"/>
      <c r="AB826" s="12"/>
      <c r="AC826" s="12"/>
      <c r="AD826" s="12"/>
      <c r="AE826" s="12"/>
      <c r="AF826" s="12"/>
      <c r="AG826" s="12"/>
      <c r="AH826" s="11"/>
    </row>
    <row r="827" spans="1:35" ht="21.75" x14ac:dyDescent="0.25">
      <c r="A827" s="206" t="s">
        <v>1</v>
      </c>
      <c r="B827" s="206" t="s">
        <v>39</v>
      </c>
      <c r="C827" s="215" t="s">
        <v>2</v>
      </c>
      <c r="D827" s="216"/>
      <c r="E827" s="216"/>
      <c r="F827" s="216"/>
      <c r="G827" s="216"/>
      <c r="H827" s="217"/>
      <c r="I827" s="44" t="s">
        <v>51</v>
      </c>
      <c r="J827" s="44" t="s">
        <v>55</v>
      </c>
      <c r="K827" s="218" t="s">
        <v>46</v>
      </c>
      <c r="L827" s="211"/>
      <c r="M827" s="46" t="s">
        <v>47</v>
      </c>
      <c r="N827" s="46" t="s">
        <v>48</v>
      </c>
      <c r="O827" s="47" t="s">
        <v>49</v>
      </c>
      <c r="P827" s="219" t="s">
        <v>54</v>
      </c>
      <c r="Q827" s="212" t="s">
        <v>50</v>
      </c>
      <c r="R827" s="45" t="s">
        <v>51</v>
      </c>
      <c r="S827" s="48" t="s">
        <v>55</v>
      </c>
      <c r="T827" s="210" t="s">
        <v>46</v>
      </c>
      <c r="U827" s="211"/>
      <c r="V827" s="49" t="s">
        <v>47</v>
      </c>
      <c r="W827" s="49" t="s">
        <v>48</v>
      </c>
      <c r="X827" s="50" t="s">
        <v>49</v>
      </c>
      <c r="Y827" s="45"/>
      <c r="Z827" s="212" t="s">
        <v>42</v>
      </c>
      <c r="AA827" s="222" t="s">
        <v>3</v>
      </c>
      <c r="AB827" s="223"/>
      <c r="AC827" s="223"/>
      <c r="AD827" s="223"/>
      <c r="AE827" s="223"/>
      <c r="AF827" s="223"/>
      <c r="AG827" s="224"/>
      <c r="AH827" s="200" t="s">
        <v>44</v>
      </c>
      <c r="AI827" s="203" t="s">
        <v>43</v>
      </c>
    </row>
    <row r="828" spans="1:35" x14ac:dyDescent="0.25">
      <c r="A828" s="214"/>
      <c r="B828" s="214"/>
      <c r="C828" s="206" t="s">
        <v>4</v>
      </c>
      <c r="D828" s="206" t="s">
        <v>5</v>
      </c>
      <c r="E828" s="206" t="s">
        <v>6</v>
      </c>
      <c r="F828" s="206" t="s">
        <v>7</v>
      </c>
      <c r="G828" s="206" t="s">
        <v>8</v>
      </c>
      <c r="H828" s="206" t="s">
        <v>9</v>
      </c>
      <c r="I828" s="208"/>
      <c r="J828" s="208" t="s">
        <v>4</v>
      </c>
      <c r="K828" s="208" t="s">
        <v>5</v>
      </c>
      <c r="L828" s="208" t="s">
        <v>6</v>
      </c>
      <c r="M828" s="208" t="s">
        <v>7</v>
      </c>
      <c r="N828" s="208" t="s">
        <v>8</v>
      </c>
      <c r="O828" s="208" t="s">
        <v>9</v>
      </c>
      <c r="P828" s="220"/>
      <c r="Q828" s="212"/>
      <c r="R828" s="208"/>
      <c r="S828" s="208" t="s">
        <v>4</v>
      </c>
      <c r="T828" s="208" t="s">
        <v>5</v>
      </c>
      <c r="U828" s="208" t="s">
        <v>6</v>
      </c>
      <c r="V828" s="208" t="s">
        <v>7</v>
      </c>
      <c r="W828" s="208" t="s">
        <v>8</v>
      </c>
      <c r="X828" s="208" t="s">
        <v>9</v>
      </c>
      <c r="Y828" s="208"/>
      <c r="Z828" s="212"/>
      <c r="AA828" s="213" t="s">
        <v>4</v>
      </c>
      <c r="AB828" s="213" t="s">
        <v>5</v>
      </c>
      <c r="AC828" s="213" t="s">
        <v>6</v>
      </c>
      <c r="AD828" s="213" t="s">
        <v>7</v>
      </c>
      <c r="AE828" s="213" t="s">
        <v>8</v>
      </c>
      <c r="AF828" s="213" t="s">
        <v>9</v>
      </c>
      <c r="AG828" s="213" t="s">
        <v>10</v>
      </c>
      <c r="AH828" s="201"/>
      <c r="AI828" s="204"/>
    </row>
    <row r="829" spans="1:35" x14ac:dyDescent="0.25">
      <c r="A829" s="207"/>
      <c r="B829" s="207"/>
      <c r="C829" s="207"/>
      <c r="D829" s="207"/>
      <c r="E829" s="207"/>
      <c r="F829" s="207"/>
      <c r="G829" s="207"/>
      <c r="H829" s="207"/>
      <c r="I829" s="209"/>
      <c r="J829" s="209"/>
      <c r="K829" s="209"/>
      <c r="L829" s="209"/>
      <c r="M829" s="209"/>
      <c r="N829" s="209"/>
      <c r="O829" s="209"/>
      <c r="P829" s="221"/>
      <c r="Q829" s="212"/>
      <c r="R829" s="209"/>
      <c r="S829" s="209"/>
      <c r="T829" s="209"/>
      <c r="U829" s="209"/>
      <c r="V829" s="209"/>
      <c r="W829" s="209"/>
      <c r="X829" s="209"/>
      <c r="Y829" s="209"/>
      <c r="Z829" s="212"/>
      <c r="AA829" s="213"/>
      <c r="AB829" s="213"/>
      <c r="AC829" s="213"/>
      <c r="AD829" s="213"/>
      <c r="AE829" s="213"/>
      <c r="AF829" s="213"/>
      <c r="AG829" s="213"/>
      <c r="AH829" s="201"/>
      <c r="AI829" s="204"/>
    </row>
    <row r="830" spans="1:35" x14ac:dyDescent="0.25">
      <c r="A830" s="19" t="s">
        <v>11</v>
      </c>
      <c r="B830" s="19">
        <v>2</v>
      </c>
      <c r="C830" s="20">
        <v>3</v>
      </c>
      <c r="D830" s="21" t="s">
        <v>12</v>
      </c>
      <c r="E830" s="21" t="s">
        <v>13</v>
      </c>
      <c r="F830" s="21" t="s">
        <v>14</v>
      </c>
      <c r="G830" s="21" t="s">
        <v>15</v>
      </c>
      <c r="H830" s="21" t="s">
        <v>16</v>
      </c>
      <c r="I830" s="22" t="s">
        <v>17</v>
      </c>
      <c r="J830" s="22" t="s">
        <v>18</v>
      </c>
      <c r="K830" s="22" t="s">
        <v>19</v>
      </c>
      <c r="L830" s="22" t="s">
        <v>20</v>
      </c>
      <c r="M830" s="22" t="s">
        <v>21</v>
      </c>
      <c r="N830" s="22" t="s">
        <v>22</v>
      </c>
      <c r="O830" s="22" t="s">
        <v>23</v>
      </c>
      <c r="P830" s="142" t="s">
        <v>24</v>
      </c>
      <c r="Q830" s="23" t="s">
        <v>25</v>
      </c>
      <c r="R830" s="22" t="s">
        <v>26</v>
      </c>
      <c r="S830" s="22" t="s">
        <v>27</v>
      </c>
      <c r="T830" s="22" t="s">
        <v>28</v>
      </c>
      <c r="U830" s="22" t="s">
        <v>29</v>
      </c>
      <c r="V830" s="22" t="s">
        <v>30</v>
      </c>
      <c r="W830" s="22" t="s">
        <v>31</v>
      </c>
      <c r="X830" s="22" t="s">
        <v>32</v>
      </c>
      <c r="Y830" s="22" t="s">
        <v>33</v>
      </c>
      <c r="Z830" s="23" t="s">
        <v>34</v>
      </c>
      <c r="AA830" s="66">
        <v>36</v>
      </c>
      <c r="AB830" s="66">
        <v>37</v>
      </c>
      <c r="AC830" s="66">
        <v>38</v>
      </c>
      <c r="AD830" s="66">
        <v>39</v>
      </c>
      <c r="AE830" s="66">
        <v>40</v>
      </c>
      <c r="AF830" s="66">
        <v>41</v>
      </c>
      <c r="AG830" s="66">
        <v>42</v>
      </c>
      <c r="AH830" s="202"/>
      <c r="AI830" s="205"/>
    </row>
    <row r="831" spans="1:35" x14ac:dyDescent="0.25">
      <c r="A831" s="6" t="s">
        <v>35</v>
      </c>
      <c r="B831" s="37"/>
      <c r="C831" s="7"/>
      <c r="D831" s="24"/>
      <c r="E831" s="24"/>
      <c r="F831" s="24"/>
      <c r="G831" s="25"/>
      <c r="H831" s="25"/>
      <c r="I831" s="26"/>
      <c r="J831" s="26"/>
      <c r="K831" s="26"/>
      <c r="L831" s="26"/>
      <c r="M831" s="26"/>
      <c r="N831" s="26"/>
      <c r="O831" s="27"/>
      <c r="P831" s="143"/>
      <c r="Q831" s="28"/>
      <c r="R831" s="26"/>
      <c r="S831" s="26"/>
      <c r="T831" s="26"/>
      <c r="U831" s="26"/>
      <c r="V831" s="26"/>
      <c r="W831" s="26"/>
      <c r="X831" s="27"/>
      <c r="Y831" s="27"/>
      <c r="Z831" s="28"/>
      <c r="AA831" s="29"/>
      <c r="AB831" s="29"/>
      <c r="AC831" s="29"/>
      <c r="AD831" s="29"/>
      <c r="AE831" s="29"/>
      <c r="AF831" s="29"/>
      <c r="AG831" s="29"/>
      <c r="AH831" s="30"/>
      <c r="AI831" s="36"/>
    </row>
    <row r="832" spans="1:35" x14ac:dyDescent="0.25">
      <c r="A832" s="31">
        <v>1</v>
      </c>
      <c r="B832" s="75">
        <v>9597.4</v>
      </c>
      <c r="C832" s="33">
        <v>2.42</v>
      </c>
      <c r="D832" s="33">
        <v>10.93</v>
      </c>
      <c r="E832" s="33">
        <v>3.23</v>
      </c>
      <c r="F832" s="35">
        <v>0.77</v>
      </c>
      <c r="G832" s="35">
        <v>1.33</v>
      </c>
      <c r="H832" s="35"/>
      <c r="I832" s="51">
        <v>186573.45</v>
      </c>
      <c r="J832" s="41">
        <f t="shared" ref="J832:J837" si="979">I832-K832-L832-M832-N832</f>
        <v>30519.748000000018</v>
      </c>
      <c r="K832" s="41">
        <f>B832*D832</f>
        <v>104899.58199999999</v>
      </c>
      <c r="L832" s="41">
        <f>E832*B832</f>
        <v>30999.601999999999</v>
      </c>
      <c r="M832" s="41">
        <f>F832*B832</f>
        <v>7389.9979999999996</v>
      </c>
      <c r="N832" s="51">
        <v>12764.52</v>
      </c>
      <c r="O832" s="51"/>
      <c r="P832" s="144">
        <f t="shared" ref="P832:P844" si="980">R832/I832</f>
        <v>0.93224545078627208</v>
      </c>
      <c r="Q832" s="40">
        <f t="shared" ref="Q832:Q897" si="981">I832</f>
        <v>186573.45</v>
      </c>
      <c r="R832" s="51">
        <v>173932.25</v>
      </c>
      <c r="S832" s="41">
        <f>R832-T832-U832-V832-W832-X832</f>
        <v>28452.181933613814</v>
      </c>
      <c r="T832" s="41">
        <f>P832*K832</f>
        <v>97792.158108881515</v>
      </c>
      <c r="U832" s="41">
        <f>L832*P832</f>
        <v>28899.23794068502</v>
      </c>
      <c r="V832" s="41">
        <f t="shared" ref="V832:V843" si="982">P832*M832</f>
        <v>6889.2920168196488</v>
      </c>
      <c r="W832" s="51">
        <v>11899.38</v>
      </c>
      <c r="X832" s="51"/>
      <c r="Y832" s="41"/>
      <c r="Z832" s="40">
        <f>SUM(S832:Y832)</f>
        <v>173932.25</v>
      </c>
      <c r="AA832" s="54">
        <f t="shared" ref="AA832:AA843" si="983">Z832-AF832-AE832-AD832-AC832-AB832</f>
        <v>27951.475950433465</v>
      </c>
      <c r="AB832" s="54">
        <f t="shared" ref="AB832:AB843" si="984">T832</f>
        <v>97792.158108881515</v>
      </c>
      <c r="AC832" s="54">
        <f t="shared" ref="AC832:AC843" si="985">U832</f>
        <v>28899.23794068502</v>
      </c>
      <c r="AD832" s="54">
        <f t="shared" ref="AD832:AD843" si="986">M832</f>
        <v>7389.9979999999996</v>
      </c>
      <c r="AE832" s="54">
        <f t="shared" ref="AE832:AE843" si="987">W832</f>
        <v>11899.38</v>
      </c>
      <c r="AF832" s="54">
        <f t="shared" ref="AF832:AF843" si="988">X832</f>
        <v>0</v>
      </c>
      <c r="AG832" s="54"/>
      <c r="AH832" s="42">
        <f t="shared" ref="AH832:AH843" si="989">SUM(AA832:AG832)</f>
        <v>173932.25</v>
      </c>
      <c r="AI832" s="56">
        <f t="shared" ref="AI832:AI844" si="990">I832-Z832</f>
        <v>12641.200000000012</v>
      </c>
    </row>
    <row r="833" spans="1:35" x14ac:dyDescent="0.25">
      <c r="A833" s="31">
        <v>2</v>
      </c>
      <c r="B833" s="75">
        <v>7614.5</v>
      </c>
      <c r="C833" s="33">
        <v>2.38</v>
      </c>
      <c r="D833" s="33">
        <v>9.4600000000000009</v>
      </c>
      <c r="E833" s="33">
        <v>3.55</v>
      </c>
      <c r="F833" s="35">
        <v>0.77</v>
      </c>
      <c r="G833" s="35">
        <v>1.33</v>
      </c>
      <c r="H833" s="35"/>
      <c r="I833" s="51">
        <v>141554.28</v>
      </c>
      <c r="J833" s="41">
        <f t="shared" si="979"/>
        <v>26499.129999999986</v>
      </c>
      <c r="K833" s="41">
        <f t="shared" ref="K833:K843" si="991">B833*D833</f>
        <v>72033.170000000013</v>
      </c>
      <c r="L833" s="41">
        <f t="shared" ref="L833:L843" si="992">E833*B833</f>
        <v>27031.474999999999</v>
      </c>
      <c r="M833" s="41">
        <f t="shared" ref="M833:M843" si="993">F833*B833</f>
        <v>5863.165</v>
      </c>
      <c r="N833" s="51">
        <v>10127.34</v>
      </c>
      <c r="O833" s="51"/>
      <c r="P833" s="144">
        <f t="shared" si="980"/>
        <v>1.1177869012508841</v>
      </c>
      <c r="Q833" s="40">
        <f t="shared" si="981"/>
        <v>141554.28</v>
      </c>
      <c r="R833" s="51">
        <v>158227.51999999999</v>
      </c>
      <c r="S833" s="41">
        <f t="shared" ref="S833:S843" si="994">R833-T833-U833-V833-W833-X833</f>
        <v>29606.688405058449</v>
      </c>
      <c r="T833" s="41">
        <f t="shared" ref="T833:T843" si="995">P833*K833</f>
        <v>80517.733881578155</v>
      </c>
      <c r="U833" s="41">
        <f t="shared" ref="U833:U843" si="996">L833*P833</f>
        <v>30215.428676490741</v>
      </c>
      <c r="V833" s="41">
        <f t="shared" si="982"/>
        <v>6553.7690368726398</v>
      </c>
      <c r="W833" s="51">
        <v>11333.9</v>
      </c>
      <c r="X833" s="51"/>
      <c r="Y833" s="41"/>
      <c r="Z833" s="40">
        <f t="shared" ref="Z833:Z843" si="997">SUM(S833:Y833)</f>
        <v>158227.51999999996</v>
      </c>
      <c r="AA833" s="54">
        <f t="shared" si="983"/>
        <v>30297.292441931058</v>
      </c>
      <c r="AB833" s="54">
        <f t="shared" si="984"/>
        <v>80517.733881578155</v>
      </c>
      <c r="AC833" s="54">
        <f t="shared" si="985"/>
        <v>30215.428676490741</v>
      </c>
      <c r="AD833" s="54">
        <f t="shared" si="986"/>
        <v>5863.165</v>
      </c>
      <c r="AE833" s="54">
        <f t="shared" si="987"/>
        <v>11333.9</v>
      </c>
      <c r="AF833" s="54">
        <f t="shared" si="988"/>
        <v>0</v>
      </c>
      <c r="AG833" s="54"/>
      <c r="AH833" s="42">
        <f t="shared" si="989"/>
        <v>158227.51999999996</v>
      </c>
      <c r="AI833" s="56">
        <f t="shared" si="990"/>
        <v>-16673.239999999962</v>
      </c>
    </row>
    <row r="834" spans="1:35" x14ac:dyDescent="0.25">
      <c r="A834" s="31">
        <v>5</v>
      </c>
      <c r="B834" s="75">
        <v>7605</v>
      </c>
      <c r="C834" s="33">
        <v>2.39</v>
      </c>
      <c r="D834" s="33">
        <v>10.16</v>
      </c>
      <c r="E834" s="33">
        <v>3</v>
      </c>
      <c r="F834" s="35">
        <v>0.77</v>
      </c>
      <c r="G834" s="35">
        <v>1.33</v>
      </c>
      <c r="H834" s="35"/>
      <c r="I834" s="51">
        <v>141985.39000000001</v>
      </c>
      <c r="J834" s="41">
        <f t="shared" si="979"/>
        <v>25932.950000000012</v>
      </c>
      <c r="K834" s="41">
        <f t="shared" si="991"/>
        <v>77266.8</v>
      </c>
      <c r="L834" s="41">
        <f t="shared" si="992"/>
        <v>22815</v>
      </c>
      <c r="M834" s="41">
        <f t="shared" si="993"/>
        <v>5855.85</v>
      </c>
      <c r="N834" s="51">
        <v>10114.790000000001</v>
      </c>
      <c r="O834" s="51"/>
      <c r="P834" s="144">
        <f t="shared" si="980"/>
        <v>0.91048431109707828</v>
      </c>
      <c r="Q834" s="40">
        <f t="shared" si="981"/>
        <v>141985.39000000001</v>
      </c>
      <c r="R834" s="51">
        <v>129275.47</v>
      </c>
      <c r="S834" s="41">
        <f t="shared" si="994"/>
        <v>23877.521720506607</v>
      </c>
      <c r="T834" s="41">
        <f t="shared" si="995"/>
        <v>70350.209168675734</v>
      </c>
      <c r="U834" s="41">
        <f t="shared" si="996"/>
        <v>20772.69955767984</v>
      </c>
      <c r="V834" s="41">
        <f t="shared" si="982"/>
        <v>5331.6595531378262</v>
      </c>
      <c r="W834" s="51">
        <v>8943.3799999999992</v>
      </c>
      <c r="X834" s="51"/>
      <c r="Y834" s="41"/>
      <c r="Z834" s="40">
        <f t="shared" si="997"/>
        <v>129275.47</v>
      </c>
      <c r="AA834" s="54">
        <f t="shared" si="983"/>
        <v>23353.33127364442</v>
      </c>
      <c r="AB834" s="54">
        <f t="shared" si="984"/>
        <v>70350.209168675734</v>
      </c>
      <c r="AC834" s="54">
        <f t="shared" si="985"/>
        <v>20772.69955767984</v>
      </c>
      <c r="AD834" s="54">
        <f t="shared" si="986"/>
        <v>5855.85</v>
      </c>
      <c r="AE834" s="54">
        <f t="shared" si="987"/>
        <v>8943.3799999999992</v>
      </c>
      <c r="AF834" s="54">
        <f t="shared" si="988"/>
        <v>0</v>
      </c>
      <c r="AG834" s="54"/>
      <c r="AH834" s="42">
        <f t="shared" si="989"/>
        <v>129275.47</v>
      </c>
      <c r="AI834" s="56">
        <f t="shared" si="990"/>
        <v>12709.920000000013</v>
      </c>
    </row>
    <row r="835" spans="1:35" x14ac:dyDescent="0.25">
      <c r="A835" s="31">
        <v>7</v>
      </c>
      <c r="B835" s="75">
        <v>9017.7999999999993</v>
      </c>
      <c r="C835" s="33">
        <v>2.4</v>
      </c>
      <c r="D835" s="33">
        <v>10.54</v>
      </c>
      <c r="E835" s="33">
        <v>2.87</v>
      </c>
      <c r="F835" s="35">
        <v>0.77</v>
      </c>
      <c r="G835" s="35">
        <v>1.33</v>
      </c>
      <c r="H835" s="35"/>
      <c r="I835" s="51">
        <v>170977.69</v>
      </c>
      <c r="J835" s="41">
        <f t="shared" si="979"/>
        <v>31111.536000000029</v>
      </c>
      <c r="K835" s="41">
        <f t="shared" si="991"/>
        <v>95047.611999999979</v>
      </c>
      <c r="L835" s="41">
        <f t="shared" si="992"/>
        <v>25881.085999999999</v>
      </c>
      <c r="M835" s="41">
        <f t="shared" si="993"/>
        <v>6943.7059999999992</v>
      </c>
      <c r="N835" s="51">
        <v>11993.75</v>
      </c>
      <c r="O835" s="51"/>
      <c r="P835" s="144">
        <f t="shared" si="980"/>
        <v>0.94080765742009964</v>
      </c>
      <c r="Q835" s="40">
        <f t="shared" si="981"/>
        <v>170977.69</v>
      </c>
      <c r="R835" s="51">
        <v>160857.12</v>
      </c>
      <c r="S835" s="41">
        <f t="shared" si="994"/>
        <v>29211.833144083434</v>
      </c>
      <c r="T835" s="41">
        <f t="shared" si="995"/>
        <v>89421.521189094536</v>
      </c>
      <c r="U835" s="41">
        <f t="shared" si="996"/>
        <v>24349.123891148138</v>
      </c>
      <c r="V835" s="41">
        <f t="shared" si="982"/>
        <v>6532.6917756738894</v>
      </c>
      <c r="W835" s="51">
        <v>11341.95</v>
      </c>
      <c r="X835" s="51"/>
      <c r="Y835" s="41"/>
      <c r="Z835" s="40">
        <f t="shared" si="997"/>
        <v>160857.12</v>
      </c>
      <c r="AA835" s="54">
        <f t="shared" si="983"/>
        <v>28800.818919757308</v>
      </c>
      <c r="AB835" s="54">
        <f t="shared" si="984"/>
        <v>89421.521189094536</v>
      </c>
      <c r="AC835" s="54">
        <f t="shared" si="985"/>
        <v>24349.123891148138</v>
      </c>
      <c r="AD835" s="54">
        <f t="shared" si="986"/>
        <v>6943.7059999999992</v>
      </c>
      <c r="AE835" s="54">
        <f t="shared" si="987"/>
        <v>11341.95</v>
      </c>
      <c r="AF835" s="54">
        <f t="shared" si="988"/>
        <v>0</v>
      </c>
      <c r="AG835" s="54"/>
      <c r="AH835" s="42">
        <f t="shared" si="989"/>
        <v>160857.12</v>
      </c>
      <c r="AI835" s="56">
        <f t="shared" si="990"/>
        <v>10120.570000000007</v>
      </c>
    </row>
    <row r="836" spans="1:35" x14ac:dyDescent="0.25">
      <c r="A836" s="31" t="s">
        <v>36</v>
      </c>
      <c r="B836" s="75">
        <v>2970.7</v>
      </c>
      <c r="C836" s="33">
        <v>2.38</v>
      </c>
      <c r="D836" s="33">
        <v>10.24</v>
      </c>
      <c r="E836" s="33">
        <v>2.92</v>
      </c>
      <c r="F836" s="35">
        <v>0.77</v>
      </c>
      <c r="G836" s="35">
        <v>1.33</v>
      </c>
      <c r="H836" s="35"/>
      <c r="I836" s="51">
        <v>54631.32</v>
      </c>
      <c r="J836" s="41">
        <f t="shared" si="979"/>
        <v>9298.4090000000033</v>
      </c>
      <c r="K836" s="41">
        <f t="shared" si="991"/>
        <v>30419.967999999997</v>
      </c>
      <c r="L836" s="41">
        <f t="shared" si="992"/>
        <v>8674.4439999999995</v>
      </c>
      <c r="M836" s="41">
        <f t="shared" si="993"/>
        <v>2287.4389999999999</v>
      </c>
      <c r="N836" s="51">
        <v>3951.06</v>
      </c>
      <c r="O836" s="51"/>
      <c r="P836" s="144">
        <f t="shared" si="980"/>
        <v>0.99199543412094005</v>
      </c>
      <c r="Q836" s="40">
        <f t="shared" si="981"/>
        <v>54631.32</v>
      </c>
      <c r="R836" s="51">
        <v>54194.02</v>
      </c>
      <c r="S836" s="41">
        <f t="shared" si="994"/>
        <v>9275.8127525269429</v>
      </c>
      <c r="T836" s="41">
        <f t="shared" si="995"/>
        <v>30176.469362105101</v>
      </c>
      <c r="U836" s="41">
        <f t="shared" si="996"/>
        <v>8605.0088415377832</v>
      </c>
      <c r="V836" s="41">
        <f t="shared" si="982"/>
        <v>2269.1290438301689</v>
      </c>
      <c r="W836" s="51">
        <v>3867.6</v>
      </c>
      <c r="X836" s="51"/>
      <c r="Y836" s="41"/>
      <c r="Z836" s="40">
        <f t="shared" si="997"/>
        <v>54194.01999999999</v>
      </c>
      <c r="AA836" s="54">
        <f t="shared" si="983"/>
        <v>9257.5027963571083</v>
      </c>
      <c r="AB836" s="54">
        <f t="shared" si="984"/>
        <v>30176.469362105101</v>
      </c>
      <c r="AC836" s="54">
        <f t="shared" si="985"/>
        <v>8605.0088415377832</v>
      </c>
      <c r="AD836" s="54">
        <f t="shared" si="986"/>
        <v>2287.4389999999999</v>
      </c>
      <c r="AE836" s="54">
        <f t="shared" si="987"/>
        <v>3867.6</v>
      </c>
      <c r="AF836" s="54">
        <f t="shared" si="988"/>
        <v>0</v>
      </c>
      <c r="AG836" s="54"/>
      <c r="AH836" s="42">
        <f t="shared" si="989"/>
        <v>54194.01999999999</v>
      </c>
      <c r="AI836" s="56">
        <f t="shared" si="990"/>
        <v>437.30000000001019</v>
      </c>
    </row>
    <row r="837" spans="1:35" x14ac:dyDescent="0.25">
      <c r="A837" s="31">
        <v>8</v>
      </c>
      <c r="B837" s="75">
        <v>11006.5</v>
      </c>
      <c r="C837" s="33">
        <v>2.39</v>
      </c>
      <c r="D837" s="33">
        <v>10.4</v>
      </c>
      <c r="E837" s="33">
        <v>2.57</v>
      </c>
      <c r="F837" s="35">
        <v>0.77</v>
      </c>
      <c r="G837" s="35">
        <v>1.33</v>
      </c>
      <c r="H837" s="35"/>
      <c r="I837" s="51">
        <v>204500.88</v>
      </c>
      <c r="J837" s="41">
        <f t="shared" si="979"/>
        <v>38632.87999999999</v>
      </c>
      <c r="K837" s="41">
        <f t="shared" si="991"/>
        <v>114467.6</v>
      </c>
      <c r="L837" s="41">
        <f t="shared" si="992"/>
        <v>28286.704999999998</v>
      </c>
      <c r="M837" s="41">
        <f t="shared" si="993"/>
        <v>8475.005000000001</v>
      </c>
      <c r="N837" s="51">
        <v>14638.69</v>
      </c>
      <c r="O837" s="51"/>
      <c r="P837" s="144">
        <f t="shared" si="980"/>
        <v>0.99894308523268938</v>
      </c>
      <c r="Q837" s="40">
        <f t="shared" si="981"/>
        <v>204500.88</v>
      </c>
      <c r="R837" s="51">
        <v>204284.74</v>
      </c>
      <c r="S837" s="41">
        <f t="shared" si="994"/>
        <v>38591.836490989175</v>
      </c>
      <c r="T837" s="41">
        <f t="shared" si="995"/>
        <v>114346.61750318141</v>
      </c>
      <c r="U837" s="41">
        <f t="shared" si="996"/>
        <v>28256.808363766941</v>
      </c>
      <c r="V837" s="41">
        <f t="shared" si="982"/>
        <v>8466.0476420624691</v>
      </c>
      <c r="W837" s="51">
        <v>14623.43</v>
      </c>
      <c r="X837" s="51"/>
      <c r="Y837" s="41"/>
      <c r="Z837" s="40">
        <f t="shared" si="997"/>
        <v>204284.74</v>
      </c>
      <c r="AA837" s="54">
        <f t="shared" si="983"/>
        <v>38582.879133051654</v>
      </c>
      <c r="AB837" s="54">
        <f t="shared" si="984"/>
        <v>114346.61750318141</v>
      </c>
      <c r="AC837" s="54">
        <f t="shared" si="985"/>
        <v>28256.808363766941</v>
      </c>
      <c r="AD837" s="54">
        <f t="shared" si="986"/>
        <v>8475.005000000001</v>
      </c>
      <c r="AE837" s="54">
        <f t="shared" si="987"/>
        <v>14623.43</v>
      </c>
      <c r="AF837" s="54">
        <f t="shared" si="988"/>
        <v>0</v>
      </c>
      <c r="AG837" s="54"/>
      <c r="AH837" s="42">
        <f t="shared" si="989"/>
        <v>204284.74</v>
      </c>
      <c r="AI837" s="56">
        <f t="shared" si="990"/>
        <v>216.14000000001397</v>
      </c>
    </row>
    <row r="838" spans="1:35" x14ac:dyDescent="0.25">
      <c r="A838" s="31">
        <v>9</v>
      </c>
      <c r="B838" s="75">
        <v>4225.3999999999996</v>
      </c>
      <c r="C838" s="33">
        <v>2.67</v>
      </c>
      <c r="D838" s="33">
        <v>9.84</v>
      </c>
      <c r="E838" s="33">
        <v>3.65</v>
      </c>
      <c r="F838" s="35">
        <v>0.77</v>
      </c>
      <c r="G838" s="35">
        <v>1.33</v>
      </c>
      <c r="H838" s="35">
        <v>5.8</v>
      </c>
      <c r="I838" s="51">
        <v>108635.63</v>
      </c>
      <c r="J838" s="41">
        <f>I838-K838-L838-M838-N838-O838</f>
        <v>18254.256000000023</v>
      </c>
      <c r="K838" s="41">
        <f t="shared" si="991"/>
        <v>41577.935999999994</v>
      </c>
      <c r="L838" s="41">
        <f t="shared" si="992"/>
        <v>15422.71</v>
      </c>
      <c r="M838" s="41">
        <f t="shared" si="993"/>
        <v>3253.558</v>
      </c>
      <c r="N838" s="51">
        <v>5619.85</v>
      </c>
      <c r="O838" s="51">
        <v>24507.32</v>
      </c>
      <c r="P838" s="144">
        <f t="shared" si="980"/>
        <v>1.059459497772508</v>
      </c>
      <c r="Q838" s="40">
        <f t="shared" si="981"/>
        <v>108635.63</v>
      </c>
      <c r="R838" s="51">
        <v>115095.05</v>
      </c>
      <c r="S838" s="41">
        <f t="shared" si="994"/>
        <v>19424.531291477771</v>
      </c>
      <c r="T838" s="41">
        <f t="shared" si="995"/>
        <v>44050.139192977476</v>
      </c>
      <c r="U838" s="41">
        <f t="shared" si="996"/>
        <v>16339.736590891036</v>
      </c>
      <c r="V838" s="41">
        <f t="shared" si="982"/>
        <v>3447.0129246537258</v>
      </c>
      <c r="W838" s="51">
        <v>5956.25</v>
      </c>
      <c r="X838" s="51">
        <v>25877.38</v>
      </c>
      <c r="Y838" s="41"/>
      <c r="Z838" s="40">
        <f t="shared" si="997"/>
        <v>115095.05</v>
      </c>
      <c r="AA838" s="54">
        <f t="shared" si="983"/>
        <v>19617.986216131481</v>
      </c>
      <c r="AB838" s="54">
        <f t="shared" si="984"/>
        <v>44050.139192977476</v>
      </c>
      <c r="AC838" s="54">
        <f t="shared" si="985"/>
        <v>16339.736590891036</v>
      </c>
      <c r="AD838" s="54">
        <f t="shared" si="986"/>
        <v>3253.558</v>
      </c>
      <c r="AE838" s="54">
        <f t="shared" si="987"/>
        <v>5956.25</v>
      </c>
      <c r="AF838" s="54">
        <f t="shared" si="988"/>
        <v>25877.38</v>
      </c>
      <c r="AG838" s="54"/>
      <c r="AH838" s="42">
        <f t="shared" si="989"/>
        <v>115095.05</v>
      </c>
      <c r="AI838" s="56">
        <f t="shared" si="990"/>
        <v>-6459.4199999999983</v>
      </c>
    </row>
    <row r="839" spans="1:35" x14ac:dyDescent="0.25">
      <c r="A839" s="31">
        <v>10</v>
      </c>
      <c r="B839" s="75">
        <v>4147.5</v>
      </c>
      <c r="C839" s="33">
        <v>1.52</v>
      </c>
      <c r="D839" s="33">
        <v>12.8</v>
      </c>
      <c r="E839" s="33">
        <v>3.77</v>
      </c>
      <c r="F839" s="35">
        <v>0.82</v>
      </c>
      <c r="G839" s="35">
        <v>1.33</v>
      </c>
      <c r="H839" s="35">
        <v>5.8</v>
      </c>
      <c r="I839" s="51">
        <v>115840.31</v>
      </c>
      <c r="J839" s="41">
        <f>I839-K839-L839-M839-N839-O839</f>
        <v>14143.485000000001</v>
      </c>
      <c r="K839" s="41">
        <f t="shared" si="991"/>
        <v>53088</v>
      </c>
      <c r="L839" s="41">
        <f t="shared" si="992"/>
        <v>15636.075000000001</v>
      </c>
      <c r="M839" s="41">
        <f t="shared" si="993"/>
        <v>3400.95</v>
      </c>
      <c r="N839" s="51">
        <v>5516.3</v>
      </c>
      <c r="O839" s="51">
        <v>24055.5</v>
      </c>
      <c r="P839" s="144">
        <f t="shared" si="980"/>
        <v>1.0132606689329473</v>
      </c>
      <c r="Q839" s="40">
        <f t="shared" si="981"/>
        <v>115840.31</v>
      </c>
      <c r="R839" s="51">
        <v>117376.43</v>
      </c>
      <c r="S839" s="41">
        <f t="shared" si="994"/>
        <v>13864.948921694446</v>
      </c>
      <c r="T839" s="41">
        <f t="shared" si="995"/>
        <v>53791.982392312304</v>
      </c>
      <c r="U839" s="41">
        <f t="shared" si="996"/>
        <v>15843.419813985734</v>
      </c>
      <c r="V839" s="41">
        <f t="shared" si="982"/>
        <v>3446.0488720075068</v>
      </c>
      <c r="W839" s="51">
        <v>5685.51</v>
      </c>
      <c r="X839" s="51">
        <v>24744.52</v>
      </c>
      <c r="Y839" s="41"/>
      <c r="Z839" s="40">
        <f t="shared" si="997"/>
        <v>117376.43</v>
      </c>
      <c r="AA839" s="54">
        <f t="shared" si="983"/>
        <v>13910.04779370196</v>
      </c>
      <c r="AB839" s="54">
        <f t="shared" si="984"/>
        <v>53791.982392312304</v>
      </c>
      <c r="AC839" s="54">
        <f t="shared" si="985"/>
        <v>15843.419813985734</v>
      </c>
      <c r="AD839" s="54">
        <f t="shared" si="986"/>
        <v>3400.95</v>
      </c>
      <c r="AE839" s="54">
        <f t="shared" si="987"/>
        <v>5685.51</v>
      </c>
      <c r="AF839" s="54">
        <f t="shared" si="988"/>
        <v>24744.52</v>
      </c>
      <c r="AG839" s="54"/>
      <c r="AH839" s="42">
        <f t="shared" si="989"/>
        <v>117376.43</v>
      </c>
      <c r="AI839" s="56">
        <f t="shared" si="990"/>
        <v>-1536.1199999999953</v>
      </c>
    </row>
    <row r="840" spans="1:35" x14ac:dyDescent="0.25">
      <c r="A840" s="31">
        <v>11</v>
      </c>
      <c r="B840" s="75">
        <v>4203.1000000000004</v>
      </c>
      <c r="C840" s="33">
        <v>1.48</v>
      </c>
      <c r="D840" s="33">
        <v>12.41</v>
      </c>
      <c r="E840" s="33">
        <v>3.48</v>
      </c>
      <c r="F840" s="35">
        <v>0.82</v>
      </c>
      <c r="G840" s="35">
        <v>1.33</v>
      </c>
      <c r="H840" s="35">
        <v>5.8</v>
      </c>
      <c r="I840" s="51">
        <v>114198.82</v>
      </c>
      <c r="J840" s="41">
        <f>I840-K840-L840-M840-N840-O840</f>
        <v>13996.689000000002</v>
      </c>
      <c r="K840" s="41">
        <f t="shared" si="991"/>
        <v>52160.471000000005</v>
      </c>
      <c r="L840" s="41">
        <f t="shared" si="992"/>
        <v>14626.788</v>
      </c>
      <c r="M840" s="41">
        <f t="shared" si="993"/>
        <v>3446.5419999999999</v>
      </c>
      <c r="N840" s="51">
        <v>5590.35</v>
      </c>
      <c r="O840" s="51">
        <v>24377.98</v>
      </c>
      <c r="P840" s="144">
        <f t="shared" si="980"/>
        <v>0.87723936201792618</v>
      </c>
      <c r="Q840" s="40">
        <f t="shared" si="981"/>
        <v>114198.82</v>
      </c>
      <c r="R840" s="51">
        <v>100179.7</v>
      </c>
      <c r="S840" s="41">
        <f t="shared" si="994"/>
        <v>12317.205218666008</v>
      </c>
      <c r="T840" s="41">
        <f t="shared" si="995"/>
        <v>45757.218302594541</v>
      </c>
      <c r="U840" s="41">
        <f t="shared" si="996"/>
        <v>12831.194173491458</v>
      </c>
      <c r="V840" s="41">
        <f t="shared" si="982"/>
        <v>3023.4423052479874</v>
      </c>
      <c r="W840" s="51">
        <v>4879.0600000000004</v>
      </c>
      <c r="X840" s="51">
        <v>21371.58</v>
      </c>
      <c r="Y840" s="41"/>
      <c r="Z840" s="40">
        <f t="shared" si="997"/>
        <v>100179.69999999998</v>
      </c>
      <c r="AA840" s="54">
        <f t="shared" si="983"/>
        <v>11894.105523913982</v>
      </c>
      <c r="AB840" s="54">
        <f t="shared" si="984"/>
        <v>45757.218302594541</v>
      </c>
      <c r="AC840" s="54">
        <f t="shared" si="985"/>
        <v>12831.194173491458</v>
      </c>
      <c r="AD840" s="54">
        <f t="shared" si="986"/>
        <v>3446.5419999999999</v>
      </c>
      <c r="AE840" s="54">
        <f t="shared" si="987"/>
        <v>4879.0600000000004</v>
      </c>
      <c r="AF840" s="54">
        <f t="shared" si="988"/>
        <v>21371.58</v>
      </c>
      <c r="AG840" s="54"/>
      <c r="AH840" s="42">
        <f t="shared" si="989"/>
        <v>100179.69999999998</v>
      </c>
      <c r="AI840" s="56">
        <f t="shared" si="990"/>
        <v>14019.120000000024</v>
      </c>
    </row>
    <row r="841" spans="1:35" x14ac:dyDescent="0.25">
      <c r="A841" s="31">
        <v>12</v>
      </c>
      <c r="B841" s="75">
        <v>8010.6</v>
      </c>
      <c r="C841" s="33">
        <v>2.37</v>
      </c>
      <c r="D841" s="33">
        <v>9.5299999999999994</v>
      </c>
      <c r="E841" s="33">
        <v>3.34</v>
      </c>
      <c r="F841" s="35">
        <v>0.77</v>
      </c>
      <c r="G841" s="35">
        <v>1.33</v>
      </c>
      <c r="H841" s="35"/>
      <c r="I841" s="51">
        <v>146834.42000000001</v>
      </c>
      <c r="J841" s="41">
        <f>I841-K841-L841-M841-N841</f>
        <v>26915.626000000026</v>
      </c>
      <c r="K841" s="41">
        <f t="shared" si="991"/>
        <v>76341.017999999996</v>
      </c>
      <c r="L841" s="41">
        <f t="shared" si="992"/>
        <v>26755.403999999999</v>
      </c>
      <c r="M841" s="41">
        <f t="shared" si="993"/>
        <v>6168.1620000000003</v>
      </c>
      <c r="N841" s="51">
        <v>10654.21</v>
      </c>
      <c r="O841" s="51"/>
      <c r="P841" s="144">
        <f t="shared" si="980"/>
        <v>0.95731470863575441</v>
      </c>
      <c r="Q841" s="40">
        <f t="shared" si="981"/>
        <v>146834.42000000001</v>
      </c>
      <c r="R841" s="51">
        <v>140566.75</v>
      </c>
      <c r="S841" s="41">
        <f t="shared" si="994"/>
        <v>25747.886603833093</v>
      </c>
      <c r="T841" s="41">
        <f t="shared" si="995"/>
        <v>73082.379403626881</v>
      </c>
      <c r="U841" s="41">
        <f t="shared" si="996"/>
        <v>25613.341784691896</v>
      </c>
      <c r="V841" s="41">
        <f t="shared" si="982"/>
        <v>5904.8722078481323</v>
      </c>
      <c r="W841" s="51">
        <v>10218.27</v>
      </c>
      <c r="X841" s="51"/>
      <c r="Y841" s="41"/>
      <c r="Z841" s="40">
        <f t="shared" si="997"/>
        <v>140566.75</v>
      </c>
      <c r="AA841" s="54">
        <f t="shared" si="983"/>
        <v>25484.596811681215</v>
      </c>
      <c r="AB841" s="54">
        <f t="shared" si="984"/>
        <v>73082.379403626881</v>
      </c>
      <c r="AC841" s="54">
        <f t="shared" si="985"/>
        <v>25613.341784691896</v>
      </c>
      <c r="AD841" s="54">
        <f t="shared" si="986"/>
        <v>6168.1620000000003</v>
      </c>
      <c r="AE841" s="54">
        <f t="shared" si="987"/>
        <v>10218.27</v>
      </c>
      <c r="AF841" s="54">
        <f t="shared" si="988"/>
        <v>0</v>
      </c>
      <c r="AG841" s="54"/>
      <c r="AH841" s="42">
        <f t="shared" si="989"/>
        <v>140566.75</v>
      </c>
      <c r="AI841" s="56">
        <f t="shared" si="990"/>
        <v>6267.6700000000128</v>
      </c>
    </row>
    <row r="842" spans="1:35" x14ac:dyDescent="0.25">
      <c r="A842" s="31">
        <v>16</v>
      </c>
      <c r="B842" s="75">
        <v>7003.3</v>
      </c>
      <c r="C842" s="33">
        <v>2.61</v>
      </c>
      <c r="D842" s="33">
        <v>10.53</v>
      </c>
      <c r="E842" s="33">
        <v>2.84</v>
      </c>
      <c r="F842" s="35">
        <v>0.77</v>
      </c>
      <c r="G842" s="35">
        <v>1.33</v>
      </c>
      <c r="H842" s="35"/>
      <c r="I842" s="51">
        <v>132642.43</v>
      </c>
      <c r="J842" s="41">
        <f>I842-K842-L842-M842-N842</f>
        <v>24301.367999999995</v>
      </c>
      <c r="K842" s="41">
        <f t="shared" si="991"/>
        <v>73744.748999999996</v>
      </c>
      <c r="L842" s="41">
        <f t="shared" si="992"/>
        <v>19889.371999999999</v>
      </c>
      <c r="M842" s="41">
        <f t="shared" si="993"/>
        <v>5392.5410000000002</v>
      </c>
      <c r="N842" s="51">
        <v>9314.4</v>
      </c>
      <c r="O842" s="51"/>
      <c r="P842" s="144">
        <f t="shared" si="980"/>
        <v>1.0271223921334978</v>
      </c>
      <c r="Q842" s="40">
        <f t="shared" si="981"/>
        <v>132642.43</v>
      </c>
      <c r="R842" s="51">
        <v>136240.01</v>
      </c>
      <c r="S842" s="41">
        <f t="shared" si="994"/>
        <v>24917.728041564667</v>
      </c>
      <c r="T842" s="41">
        <f t="shared" si="995"/>
        <v>75744.883000164366</v>
      </c>
      <c r="U842" s="41">
        <f t="shared" si="996"/>
        <v>20428.819346673012</v>
      </c>
      <c r="V842" s="41">
        <f t="shared" si="982"/>
        <v>5538.799611597964</v>
      </c>
      <c r="W842" s="51">
        <v>9609.7800000000007</v>
      </c>
      <c r="X842" s="51"/>
      <c r="Y842" s="41"/>
      <c r="Z842" s="40">
        <f t="shared" si="997"/>
        <v>136240.01</v>
      </c>
      <c r="AA842" s="54">
        <f t="shared" si="983"/>
        <v>25063.986653162632</v>
      </c>
      <c r="AB842" s="54">
        <f t="shared" si="984"/>
        <v>75744.883000164366</v>
      </c>
      <c r="AC842" s="54">
        <f t="shared" si="985"/>
        <v>20428.819346673012</v>
      </c>
      <c r="AD842" s="54">
        <f t="shared" si="986"/>
        <v>5392.5410000000002</v>
      </c>
      <c r="AE842" s="54">
        <f t="shared" si="987"/>
        <v>9609.7800000000007</v>
      </c>
      <c r="AF842" s="54">
        <f t="shared" si="988"/>
        <v>0</v>
      </c>
      <c r="AG842" s="54"/>
      <c r="AH842" s="42">
        <f t="shared" si="989"/>
        <v>136240.01</v>
      </c>
      <c r="AI842" s="56">
        <f t="shared" si="990"/>
        <v>-3597.5800000000163</v>
      </c>
    </row>
    <row r="843" spans="1:35" x14ac:dyDescent="0.25">
      <c r="A843" s="31">
        <v>17</v>
      </c>
      <c r="B843" s="139">
        <v>1947.3</v>
      </c>
      <c r="C843" s="33">
        <v>2.4700000000000002</v>
      </c>
      <c r="D843" s="33">
        <v>12.95</v>
      </c>
      <c r="E843" s="33">
        <v>2.76</v>
      </c>
      <c r="F843" s="35">
        <v>0.77</v>
      </c>
      <c r="G843" s="35">
        <v>1.33</v>
      </c>
      <c r="H843" s="35"/>
      <c r="I843" s="51">
        <v>38050.239999999998</v>
      </c>
      <c r="J843" s="41">
        <f>I843-K843-L843-M843-N843</f>
        <v>5958.7360000000017</v>
      </c>
      <c r="K843" s="41">
        <f t="shared" si="991"/>
        <v>25217.534999999996</v>
      </c>
      <c r="L843" s="41">
        <f t="shared" si="992"/>
        <v>5374.5479999999998</v>
      </c>
      <c r="M843" s="41">
        <f t="shared" si="993"/>
        <v>1499.421</v>
      </c>
      <c r="N843" s="51">
        <v>0</v>
      </c>
      <c r="O843" s="51"/>
      <c r="P843" s="144">
        <f t="shared" si="980"/>
        <v>0.73594200719890335</v>
      </c>
      <c r="Q843" s="40">
        <f t="shared" si="981"/>
        <v>38050.239999999998</v>
      </c>
      <c r="R843" s="51">
        <v>28002.77</v>
      </c>
      <c r="S843" s="41">
        <f t="shared" si="994"/>
        <v>4385.2841322083686</v>
      </c>
      <c r="T843" s="41">
        <f t="shared" si="995"/>
        <v>18558.643324508594</v>
      </c>
      <c r="U843" s="41">
        <f t="shared" si="996"/>
        <v>3955.3556429068512</v>
      </c>
      <c r="V843" s="41">
        <f t="shared" si="982"/>
        <v>1103.4869003761869</v>
      </c>
      <c r="W843" s="51">
        <v>0</v>
      </c>
      <c r="X843" s="51"/>
      <c r="Y843" s="41"/>
      <c r="Z843" s="40">
        <f t="shared" si="997"/>
        <v>28002.770000000004</v>
      </c>
      <c r="AA843" s="54">
        <f t="shared" si="983"/>
        <v>3989.3500325845598</v>
      </c>
      <c r="AB843" s="54">
        <f t="shared" si="984"/>
        <v>18558.643324508594</v>
      </c>
      <c r="AC843" s="54">
        <f t="shared" si="985"/>
        <v>3955.3556429068512</v>
      </c>
      <c r="AD843" s="54">
        <f t="shared" si="986"/>
        <v>1499.421</v>
      </c>
      <c r="AE843" s="54">
        <f t="shared" si="987"/>
        <v>0</v>
      </c>
      <c r="AF843" s="54">
        <f t="shared" si="988"/>
        <v>0</v>
      </c>
      <c r="AG843" s="54"/>
      <c r="AH843" s="42">
        <f t="shared" si="989"/>
        <v>28002.770000000004</v>
      </c>
      <c r="AI843" s="56">
        <f t="shared" si="990"/>
        <v>10047.469999999994</v>
      </c>
    </row>
    <row r="844" spans="1:35" x14ac:dyDescent="0.25">
      <c r="A844" s="32" t="s">
        <v>37</v>
      </c>
      <c r="B844" s="125">
        <f>SUM(B832:B843)</f>
        <v>77349.100000000006</v>
      </c>
      <c r="C844" s="33"/>
      <c r="D844" s="34"/>
      <c r="E844" s="34"/>
      <c r="F844" s="35"/>
      <c r="G844" s="35"/>
      <c r="H844" s="35"/>
      <c r="I844" s="43">
        <f>SUM(I832:I843)</f>
        <v>1556424.8599999999</v>
      </c>
      <c r="J844" s="43">
        <f t="shared" ref="J844:O844" si="998">SUM(J832:J843)</f>
        <v>265564.81300000002</v>
      </c>
      <c r="K844" s="43">
        <f t="shared" si="998"/>
        <v>816264.44099999999</v>
      </c>
      <c r="L844" s="43">
        <f t="shared" si="998"/>
        <v>241393.209</v>
      </c>
      <c r="M844" s="43">
        <f t="shared" si="998"/>
        <v>59976.337</v>
      </c>
      <c r="N844" s="43">
        <f t="shared" si="998"/>
        <v>100285.26000000001</v>
      </c>
      <c r="O844" s="43">
        <f t="shared" si="998"/>
        <v>72940.800000000003</v>
      </c>
      <c r="P844" s="144">
        <f t="shared" si="980"/>
        <v>0.97546105116825244</v>
      </c>
      <c r="Q844" s="40">
        <f t="shared" si="981"/>
        <v>1556424.8599999999</v>
      </c>
      <c r="R844" s="43">
        <f>SUM(R832:R843)</f>
        <v>1518231.83</v>
      </c>
      <c r="S844" s="43">
        <f t="shared" ref="S844:X844" si="999">SUM(S832:S843)</f>
        <v>259673.45865622273</v>
      </c>
      <c r="T844" s="43">
        <f t="shared" si="999"/>
        <v>793589.95482970052</v>
      </c>
      <c r="U844" s="43">
        <f t="shared" si="999"/>
        <v>236110.17462394843</v>
      </c>
      <c r="V844" s="43">
        <f t="shared" si="999"/>
        <v>58506.251890128144</v>
      </c>
      <c r="W844" s="43">
        <f t="shared" si="999"/>
        <v>98358.51</v>
      </c>
      <c r="X844" s="43">
        <f t="shared" si="999"/>
        <v>71993.48000000001</v>
      </c>
      <c r="Y844" s="41"/>
      <c r="Z844" s="40">
        <f t="shared" ref="Z844:AF844" si="1000">SUM(Z832:Z842)</f>
        <v>1490229.06</v>
      </c>
      <c r="AA844" s="55">
        <f t="shared" si="1000"/>
        <v>254214.0235137663</v>
      </c>
      <c r="AB844" s="55">
        <f t="shared" si="1000"/>
        <v>775031.31150519196</v>
      </c>
      <c r="AC844" s="55">
        <f t="shared" si="1000"/>
        <v>232154.81898104158</v>
      </c>
      <c r="AD844" s="55">
        <f t="shared" si="1000"/>
        <v>58476.915999999997</v>
      </c>
      <c r="AE844" s="55">
        <f t="shared" si="1000"/>
        <v>98358.51</v>
      </c>
      <c r="AF844" s="55">
        <f t="shared" si="1000"/>
        <v>71993.48000000001</v>
      </c>
      <c r="AG844" s="54"/>
      <c r="AH844" s="42">
        <f>SUM(AH832:AH842)</f>
        <v>1490229.06</v>
      </c>
      <c r="AI844" s="56">
        <f t="shared" si="990"/>
        <v>66195.799999999814</v>
      </c>
    </row>
    <row r="845" spans="1:35" x14ac:dyDescent="0.25">
      <c r="A845" s="6" t="s">
        <v>56</v>
      </c>
      <c r="B845" s="37"/>
      <c r="C845" s="7"/>
      <c r="D845" s="24"/>
      <c r="E845" s="24"/>
      <c r="F845" s="24"/>
      <c r="G845" s="35"/>
      <c r="H845" s="25"/>
      <c r="I845" s="85"/>
      <c r="J845" s="85"/>
      <c r="K845" s="85"/>
      <c r="L845" s="85"/>
      <c r="M845" s="85"/>
      <c r="N845" s="85"/>
      <c r="O845" s="86"/>
      <c r="P845" s="146"/>
      <c r="Q845" s="87"/>
      <c r="R845" s="85"/>
      <c r="S845" s="85"/>
      <c r="T845" s="85"/>
      <c r="U845" s="85"/>
      <c r="V845" s="85"/>
      <c r="W845" s="85"/>
      <c r="X845" s="86"/>
      <c r="Y845" s="86"/>
      <c r="Z845" s="29"/>
      <c r="AA845" s="29"/>
      <c r="AB845" s="29"/>
      <c r="AC845" s="29"/>
      <c r="AD845" s="29"/>
      <c r="AE845" s="29"/>
      <c r="AF845" s="29"/>
      <c r="AG845" s="29"/>
      <c r="AH845" s="191"/>
      <c r="AI845" s="36"/>
    </row>
    <row r="846" spans="1:35" x14ac:dyDescent="0.25">
      <c r="A846" s="31">
        <v>1</v>
      </c>
      <c r="B846" s="38">
        <v>3665.5</v>
      </c>
      <c r="C846" s="33">
        <v>2.8</v>
      </c>
      <c r="D846" s="33">
        <v>13.59</v>
      </c>
      <c r="E846" s="33">
        <v>9.5399999999999991</v>
      </c>
      <c r="F846" s="35">
        <v>0.82</v>
      </c>
      <c r="G846" s="35">
        <v>1.33</v>
      </c>
      <c r="H846" s="35"/>
      <c r="I846" s="51">
        <v>108205.53</v>
      </c>
      <c r="J846" s="41">
        <f t="shared" ref="J846:J851" si="1001">I846-K846-L846-M846-N846</f>
        <v>15541.705000000007</v>
      </c>
      <c r="K846" s="41">
        <f>B846*D846</f>
        <v>49814.144999999997</v>
      </c>
      <c r="L846" s="41">
        <f>E846*B846</f>
        <v>34968.869999999995</v>
      </c>
      <c r="M846" s="41">
        <f>F846*B846</f>
        <v>3005.71</v>
      </c>
      <c r="N846" s="51">
        <v>4875.1000000000004</v>
      </c>
      <c r="O846" s="41"/>
      <c r="P846" s="144">
        <f t="shared" ref="P846:P862" si="1002">R846/I846</f>
        <v>1.0589707383716895</v>
      </c>
      <c r="Q846" s="40">
        <f t="shared" si="981"/>
        <v>108205.53</v>
      </c>
      <c r="R846" s="51">
        <v>114586.49</v>
      </c>
      <c r="S846" s="41">
        <f>R846-T846-U846-V846-W846-X846</f>
        <v>16475.799066040814</v>
      </c>
      <c r="T846" s="41">
        <f>P846*K846</f>
        <v>52751.721912004403</v>
      </c>
      <c r="U846" s="41">
        <f>L846*P846</f>
        <v>37031.010083923618</v>
      </c>
      <c r="V846" s="41">
        <f t="shared" ref="V846:V861" si="1003">P846*M846</f>
        <v>3182.9589380311709</v>
      </c>
      <c r="W846" s="51">
        <v>5145</v>
      </c>
      <c r="X846" s="51"/>
      <c r="Y846" s="41"/>
      <c r="Z846" s="40">
        <f>SUM(S846:Y846)</f>
        <v>114586.48999999999</v>
      </c>
      <c r="AA846" s="54">
        <f t="shared" ref="AA846:AA861" si="1004">Z846-AF846-AE846-AD846-AC846-AB846</f>
        <v>16653.048004071956</v>
      </c>
      <c r="AB846" s="54">
        <f t="shared" ref="AB846:AB861" si="1005">T846</f>
        <v>52751.721912004403</v>
      </c>
      <c r="AC846" s="54">
        <f t="shared" ref="AC846:AC861" si="1006">U846</f>
        <v>37031.010083923618</v>
      </c>
      <c r="AD846" s="54">
        <f t="shared" ref="AD846:AD861" si="1007">M846</f>
        <v>3005.71</v>
      </c>
      <c r="AE846" s="54">
        <f t="shared" ref="AE846:AE861" si="1008">W846</f>
        <v>5145</v>
      </c>
      <c r="AF846" s="54">
        <f t="shared" ref="AF846:AF861" si="1009">X846</f>
        <v>0</v>
      </c>
      <c r="AG846" s="54"/>
      <c r="AH846" s="42">
        <f t="shared" ref="AH846:AH861" si="1010">SUM(AA846:AG846)</f>
        <v>114586.48999999998</v>
      </c>
      <c r="AI846" s="56">
        <f t="shared" ref="AI846:AI861" si="1011">I846-Z846</f>
        <v>-6380.9599999999919</v>
      </c>
    </row>
    <row r="847" spans="1:35" x14ac:dyDescent="0.25">
      <c r="A847" s="31">
        <v>2</v>
      </c>
      <c r="B847" s="38">
        <v>1471.1</v>
      </c>
      <c r="C847" s="33">
        <v>2.65</v>
      </c>
      <c r="D847" s="33">
        <v>10.84</v>
      </c>
      <c r="E847" s="33">
        <v>2.37</v>
      </c>
      <c r="F847" s="35">
        <v>0.77</v>
      </c>
      <c r="G847" s="35">
        <v>1.33</v>
      </c>
      <c r="H847" s="35"/>
      <c r="I847" s="51">
        <v>27597.78</v>
      </c>
      <c r="J847" s="41">
        <f t="shared" si="1001"/>
        <v>5075.2520000000013</v>
      </c>
      <c r="K847" s="41">
        <f t="shared" ref="K847:K861" si="1012">B847*D847</f>
        <v>15946.723999999998</v>
      </c>
      <c r="L847" s="41">
        <f t="shared" ref="L847:L861" si="1013">E847*B847</f>
        <v>3486.5070000000001</v>
      </c>
      <c r="M847" s="41">
        <f t="shared" ref="M847:M861" si="1014">F847*B847</f>
        <v>1132.7469999999998</v>
      </c>
      <c r="N847" s="51">
        <v>1956.55</v>
      </c>
      <c r="O847" s="41"/>
      <c r="P847" s="144">
        <f t="shared" si="1002"/>
        <v>1.1395173814705386</v>
      </c>
      <c r="Q847" s="40">
        <f t="shared" si="981"/>
        <v>27597.78</v>
      </c>
      <c r="R847" s="51">
        <v>31448.15</v>
      </c>
      <c r="S847" s="41">
        <f t="shared" ref="S847:S864" si="1015">R847-T847-U847-V847-W847-X847</f>
        <v>5782.8006020592984</v>
      </c>
      <c r="T847" s="41">
        <f t="shared" ref="T847:T861" si="1016">P847*K847</f>
        <v>18171.569175513392</v>
      </c>
      <c r="U847" s="41">
        <f t="shared" ref="U847:U861" si="1017">L847*P847</f>
        <v>3972.9353271187033</v>
      </c>
      <c r="V847" s="41">
        <f t="shared" si="1003"/>
        <v>1290.7848953086079</v>
      </c>
      <c r="W847" s="51">
        <v>2230.06</v>
      </c>
      <c r="X847" s="51"/>
      <c r="Y847" s="41"/>
      <c r="Z847" s="40">
        <f t="shared" ref="Z847:Z861" si="1018">SUM(S847:Y847)</f>
        <v>31448.15</v>
      </c>
      <c r="AA847" s="54">
        <f t="shared" si="1004"/>
        <v>5940.8384973679058</v>
      </c>
      <c r="AB847" s="54">
        <f t="shared" si="1005"/>
        <v>18171.569175513392</v>
      </c>
      <c r="AC847" s="54">
        <f t="shared" si="1006"/>
        <v>3972.9353271187033</v>
      </c>
      <c r="AD847" s="54">
        <f t="shared" si="1007"/>
        <v>1132.7469999999998</v>
      </c>
      <c r="AE847" s="54">
        <f t="shared" si="1008"/>
        <v>2230.06</v>
      </c>
      <c r="AF847" s="54">
        <f t="shared" si="1009"/>
        <v>0</v>
      </c>
      <c r="AG847" s="54"/>
      <c r="AH847" s="42">
        <f t="shared" si="1010"/>
        <v>31448.15</v>
      </c>
      <c r="AI847" s="56">
        <f t="shared" si="1011"/>
        <v>-3850.3700000000026</v>
      </c>
    </row>
    <row r="848" spans="1:35" x14ac:dyDescent="0.25">
      <c r="A848" s="31">
        <v>3</v>
      </c>
      <c r="B848" s="38">
        <v>1474.6</v>
      </c>
      <c r="C848" s="33">
        <v>2.34</v>
      </c>
      <c r="D848" s="33">
        <v>10.83</v>
      </c>
      <c r="E848" s="33">
        <v>2.15</v>
      </c>
      <c r="F848" s="35">
        <v>0.77</v>
      </c>
      <c r="G848" s="35">
        <v>1.33</v>
      </c>
      <c r="H848" s="35"/>
      <c r="I848" s="51">
        <v>26867.27</v>
      </c>
      <c r="J848" s="41">
        <f t="shared" si="1001"/>
        <v>4630.3000000000011</v>
      </c>
      <c r="K848" s="41">
        <f t="shared" si="1012"/>
        <v>15969.918</v>
      </c>
      <c r="L848" s="41">
        <f t="shared" si="1013"/>
        <v>3170.39</v>
      </c>
      <c r="M848" s="41">
        <f t="shared" si="1014"/>
        <v>1135.442</v>
      </c>
      <c r="N848" s="51">
        <v>1961.22</v>
      </c>
      <c r="O848" s="41"/>
      <c r="P848" s="144">
        <f t="shared" si="1002"/>
        <v>0.81573639599408498</v>
      </c>
      <c r="Q848" s="40">
        <f t="shared" si="981"/>
        <v>26867.27</v>
      </c>
      <c r="R848" s="51">
        <v>21916.61</v>
      </c>
      <c r="S848" s="41">
        <f t="shared" si="1015"/>
        <v>3777.0827689229318</v>
      </c>
      <c r="T848" s="41">
        <f t="shared" si="1016"/>
        <v>13027.243353641066</v>
      </c>
      <c r="U848" s="41">
        <f t="shared" si="1017"/>
        <v>2586.2025124956872</v>
      </c>
      <c r="V848" s="41">
        <f t="shared" si="1003"/>
        <v>926.22136494031588</v>
      </c>
      <c r="W848" s="51">
        <v>1599.86</v>
      </c>
      <c r="X848" s="51"/>
      <c r="Y848" s="41"/>
      <c r="Z848" s="40">
        <f t="shared" si="1018"/>
        <v>21916.610000000004</v>
      </c>
      <c r="AA848" s="54">
        <f t="shared" si="1004"/>
        <v>3567.8621338632529</v>
      </c>
      <c r="AB848" s="54">
        <f t="shared" si="1005"/>
        <v>13027.243353641066</v>
      </c>
      <c r="AC848" s="54">
        <f t="shared" si="1006"/>
        <v>2586.2025124956872</v>
      </c>
      <c r="AD848" s="54">
        <f t="shared" si="1007"/>
        <v>1135.442</v>
      </c>
      <c r="AE848" s="54">
        <f t="shared" si="1008"/>
        <v>1599.86</v>
      </c>
      <c r="AF848" s="54">
        <f t="shared" si="1009"/>
        <v>0</v>
      </c>
      <c r="AG848" s="54"/>
      <c r="AH848" s="42">
        <f t="shared" si="1010"/>
        <v>21916.610000000004</v>
      </c>
      <c r="AI848" s="56">
        <f t="shared" si="1011"/>
        <v>4950.6599999999962</v>
      </c>
    </row>
    <row r="849" spans="1:35" x14ac:dyDescent="0.25">
      <c r="A849" s="31">
        <v>4</v>
      </c>
      <c r="B849" s="38">
        <v>1465.7</v>
      </c>
      <c r="C849" s="33">
        <v>2.75</v>
      </c>
      <c r="D849" s="33">
        <v>12.37</v>
      </c>
      <c r="E849" s="33">
        <v>10</v>
      </c>
      <c r="F849" s="35">
        <v>0.82</v>
      </c>
      <c r="G849" s="35">
        <v>1.33</v>
      </c>
      <c r="H849" s="35"/>
      <c r="I849" s="51">
        <v>41156.92</v>
      </c>
      <c r="J849" s="41">
        <f t="shared" si="1001"/>
        <v>5217.9269999999997</v>
      </c>
      <c r="K849" s="41">
        <f t="shared" si="1012"/>
        <v>18130.708999999999</v>
      </c>
      <c r="L849" s="41">
        <f t="shared" si="1013"/>
        <v>14657</v>
      </c>
      <c r="M849" s="41">
        <f t="shared" si="1014"/>
        <v>1201.874</v>
      </c>
      <c r="N849" s="51">
        <v>1949.41</v>
      </c>
      <c r="O849" s="41"/>
      <c r="P849" s="144">
        <f t="shared" si="1002"/>
        <v>0.90205875463955998</v>
      </c>
      <c r="Q849" s="40">
        <f t="shared" si="981"/>
        <v>41156.92</v>
      </c>
      <c r="R849" s="51">
        <v>37125.96</v>
      </c>
      <c r="S849" s="41">
        <f t="shared" si="1015"/>
        <v>4706.8790883020411</v>
      </c>
      <c r="T849" s="41">
        <f t="shared" si="1016"/>
        <v>16354.964781272261</v>
      </c>
      <c r="U849" s="41">
        <f t="shared" si="1017"/>
        <v>13221.47516675203</v>
      </c>
      <c r="V849" s="41">
        <f t="shared" si="1003"/>
        <v>1084.1609636736666</v>
      </c>
      <c r="W849" s="51">
        <v>1758.48</v>
      </c>
      <c r="X849" s="51"/>
      <c r="Y849" s="41"/>
      <c r="Z849" s="40">
        <f t="shared" si="1018"/>
        <v>37125.960000000006</v>
      </c>
      <c r="AA849" s="54">
        <f t="shared" si="1004"/>
        <v>4589.1660519757061</v>
      </c>
      <c r="AB849" s="54">
        <f t="shared" si="1005"/>
        <v>16354.964781272261</v>
      </c>
      <c r="AC849" s="54">
        <f t="shared" si="1006"/>
        <v>13221.47516675203</v>
      </c>
      <c r="AD849" s="54">
        <f t="shared" si="1007"/>
        <v>1201.874</v>
      </c>
      <c r="AE849" s="54">
        <f t="shared" si="1008"/>
        <v>1758.48</v>
      </c>
      <c r="AF849" s="54">
        <f t="shared" si="1009"/>
        <v>0</v>
      </c>
      <c r="AG849" s="54"/>
      <c r="AH849" s="42">
        <f t="shared" si="1010"/>
        <v>37125.960000000006</v>
      </c>
      <c r="AI849" s="56">
        <f t="shared" si="1011"/>
        <v>4030.9599999999919</v>
      </c>
    </row>
    <row r="850" spans="1:35" x14ac:dyDescent="0.25">
      <c r="A850" s="31">
        <v>5</v>
      </c>
      <c r="B850" s="38">
        <v>8487.7999999999993</v>
      </c>
      <c r="C850" s="33">
        <v>2.6</v>
      </c>
      <c r="D850" s="33">
        <v>9.85</v>
      </c>
      <c r="E850" s="33">
        <v>3.44</v>
      </c>
      <c r="F850" s="35">
        <v>0.77</v>
      </c>
      <c r="G850" s="35">
        <v>1.33</v>
      </c>
      <c r="H850" s="35"/>
      <c r="I850" s="51">
        <v>159490.71</v>
      </c>
      <c r="J850" s="41">
        <f t="shared" si="1001"/>
        <v>28863.082000000013</v>
      </c>
      <c r="K850" s="41">
        <f t="shared" si="1012"/>
        <v>83604.829999999987</v>
      </c>
      <c r="L850" s="41">
        <f t="shared" si="1013"/>
        <v>29198.031999999996</v>
      </c>
      <c r="M850" s="41">
        <f t="shared" si="1014"/>
        <v>6535.6059999999998</v>
      </c>
      <c r="N850" s="51">
        <v>11289.16</v>
      </c>
      <c r="O850" s="41"/>
      <c r="P850" s="144">
        <f t="shared" si="1002"/>
        <v>1.0737892507971154</v>
      </c>
      <c r="Q850" s="40">
        <f t="shared" si="981"/>
        <v>159490.71</v>
      </c>
      <c r="R850" s="51">
        <v>171259.41</v>
      </c>
      <c r="S850" s="41">
        <f t="shared" si="1015"/>
        <v>30940.025855004485</v>
      </c>
      <c r="T850" s="41">
        <f t="shared" si="1016"/>
        <v>89773.967768720191</v>
      </c>
      <c r="U850" s="41">
        <f t="shared" si="1017"/>
        <v>31352.532906030196</v>
      </c>
      <c r="V850" s="41">
        <f t="shared" si="1003"/>
        <v>7017.8634702451318</v>
      </c>
      <c r="W850" s="51">
        <v>12175.02</v>
      </c>
      <c r="X850" s="51"/>
      <c r="Y850" s="41"/>
      <c r="Z850" s="40">
        <f t="shared" si="1018"/>
        <v>171259.40999999997</v>
      </c>
      <c r="AA850" s="54">
        <f t="shared" si="1004"/>
        <v>31422.283325249606</v>
      </c>
      <c r="AB850" s="54">
        <f t="shared" si="1005"/>
        <v>89773.967768720191</v>
      </c>
      <c r="AC850" s="54">
        <f t="shared" si="1006"/>
        <v>31352.532906030196</v>
      </c>
      <c r="AD850" s="54">
        <f t="shared" si="1007"/>
        <v>6535.6059999999998</v>
      </c>
      <c r="AE850" s="54">
        <f t="shared" si="1008"/>
        <v>12175.02</v>
      </c>
      <c r="AF850" s="54">
        <f t="shared" si="1009"/>
        <v>0</v>
      </c>
      <c r="AG850" s="54"/>
      <c r="AH850" s="42">
        <f t="shared" si="1010"/>
        <v>171259.40999999997</v>
      </c>
      <c r="AI850" s="56">
        <f t="shared" si="1011"/>
        <v>-11768.699999999983</v>
      </c>
    </row>
    <row r="851" spans="1:35" x14ac:dyDescent="0.25">
      <c r="A851" s="31">
        <v>6</v>
      </c>
      <c r="B851" s="38">
        <v>10705.3</v>
      </c>
      <c r="C851" s="33">
        <v>2.36</v>
      </c>
      <c r="D851" s="33">
        <v>10.08</v>
      </c>
      <c r="E851" s="33">
        <v>2.4500000000000002</v>
      </c>
      <c r="F851" s="35">
        <v>0.77</v>
      </c>
      <c r="G851" s="35">
        <v>1.33</v>
      </c>
      <c r="H851" s="35"/>
      <c r="I851" s="51">
        <v>190626.12</v>
      </c>
      <c r="J851" s="41">
        <f t="shared" si="1001"/>
        <v>34002.229999999996</v>
      </c>
      <c r="K851" s="41">
        <f t="shared" si="1012"/>
        <v>107909.424</v>
      </c>
      <c r="L851" s="41">
        <f t="shared" si="1013"/>
        <v>26227.985000000001</v>
      </c>
      <c r="M851" s="41">
        <f t="shared" si="1014"/>
        <v>8243.0810000000001</v>
      </c>
      <c r="N851" s="51">
        <v>14243.4</v>
      </c>
      <c r="O851" s="41"/>
      <c r="P851" s="144">
        <f t="shared" si="1002"/>
        <v>1.1171895540862922</v>
      </c>
      <c r="Q851" s="40">
        <f t="shared" si="981"/>
        <v>190626.12</v>
      </c>
      <c r="R851" s="51">
        <v>212965.51</v>
      </c>
      <c r="S851" s="41">
        <f t="shared" si="1015"/>
        <v>37996.383866312222</v>
      </c>
      <c r="T851" s="41">
        <f t="shared" si="1016"/>
        <v>120555.28128026864</v>
      </c>
      <c r="U851" s="41">
        <f t="shared" si="1017"/>
        <v>29301.630866731961</v>
      </c>
      <c r="V851" s="41">
        <f t="shared" si="1003"/>
        <v>9209.0839866871884</v>
      </c>
      <c r="W851" s="51">
        <v>15903.13</v>
      </c>
      <c r="X851" s="51"/>
      <c r="Y851" s="41"/>
      <c r="Z851" s="40">
        <f t="shared" si="1018"/>
        <v>212965.51</v>
      </c>
      <c r="AA851" s="54">
        <f t="shared" si="1004"/>
        <v>38962.386852999407</v>
      </c>
      <c r="AB851" s="54">
        <f t="shared" si="1005"/>
        <v>120555.28128026864</v>
      </c>
      <c r="AC851" s="54">
        <f t="shared" si="1006"/>
        <v>29301.630866731961</v>
      </c>
      <c r="AD851" s="54">
        <f t="shared" si="1007"/>
        <v>8243.0810000000001</v>
      </c>
      <c r="AE851" s="54">
        <f t="shared" si="1008"/>
        <v>15903.13</v>
      </c>
      <c r="AF851" s="54">
        <f t="shared" si="1009"/>
        <v>0</v>
      </c>
      <c r="AG851" s="54"/>
      <c r="AH851" s="42">
        <f t="shared" si="1010"/>
        <v>212965.51</v>
      </c>
      <c r="AI851" s="56">
        <f t="shared" si="1011"/>
        <v>-22339.390000000014</v>
      </c>
    </row>
    <row r="852" spans="1:35" x14ac:dyDescent="0.25">
      <c r="A852" s="31">
        <v>7</v>
      </c>
      <c r="B852" s="38">
        <v>4988.2</v>
      </c>
      <c r="C852" s="33">
        <v>2.62</v>
      </c>
      <c r="D852" s="33">
        <v>10.53</v>
      </c>
      <c r="E852" s="33">
        <v>3.05</v>
      </c>
      <c r="F852" s="35">
        <v>0.77</v>
      </c>
      <c r="G852" s="35">
        <v>1.33</v>
      </c>
      <c r="H852" s="35"/>
      <c r="I852" s="51">
        <v>96871.37</v>
      </c>
      <c r="J852" s="41">
        <f>I852-K852-L852-M852-N852-O852</f>
        <v>18656.210000000006</v>
      </c>
      <c r="K852" s="41">
        <f t="shared" si="1012"/>
        <v>52525.745999999992</v>
      </c>
      <c r="L852" s="41">
        <f t="shared" si="1013"/>
        <v>15214.009999999998</v>
      </c>
      <c r="M852" s="41">
        <f t="shared" si="1014"/>
        <v>3840.9139999999998</v>
      </c>
      <c r="N852" s="51">
        <v>6634.49</v>
      </c>
      <c r="O852" s="41"/>
      <c r="P852" s="144">
        <f t="shared" si="1002"/>
        <v>0.99594875142160166</v>
      </c>
      <c r="Q852" s="40">
        <f t="shared" si="981"/>
        <v>96871.37</v>
      </c>
      <c r="R852" s="51">
        <v>96478.92</v>
      </c>
      <c r="S852" s="41">
        <f t="shared" si="1015"/>
        <v>18584.76108757831</v>
      </c>
      <c r="T852" s="41">
        <f t="shared" si="1016"/>
        <v>52312.951146188178</v>
      </c>
      <c r="U852" s="41">
        <f t="shared" si="1017"/>
        <v>15152.37426361576</v>
      </c>
      <c r="V852" s="41">
        <f t="shared" si="1003"/>
        <v>3825.3535026177497</v>
      </c>
      <c r="W852" s="51">
        <v>6603.48</v>
      </c>
      <c r="X852" s="51"/>
      <c r="Y852" s="41"/>
      <c r="Z852" s="40">
        <f t="shared" si="1018"/>
        <v>96478.92</v>
      </c>
      <c r="AA852" s="54">
        <f t="shared" si="1004"/>
        <v>18569.200590196066</v>
      </c>
      <c r="AB852" s="54">
        <f t="shared" si="1005"/>
        <v>52312.951146188178</v>
      </c>
      <c r="AC852" s="54">
        <f t="shared" si="1006"/>
        <v>15152.37426361576</v>
      </c>
      <c r="AD852" s="54">
        <f t="shared" si="1007"/>
        <v>3840.9139999999998</v>
      </c>
      <c r="AE852" s="54">
        <f t="shared" si="1008"/>
        <v>6603.48</v>
      </c>
      <c r="AF852" s="54">
        <f t="shared" si="1009"/>
        <v>0</v>
      </c>
      <c r="AG852" s="54"/>
      <c r="AH852" s="42">
        <f t="shared" si="1010"/>
        <v>96478.92</v>
      </c>
      <c r="AI852" s="56">
        <f t="shared" si="1011"/>
        <v>392.44999999999709</v>
      </c>
    </row>
    <row r="853" spans="1:35" x14ac:dyDescent="0.25">
      <c r="A853" s="31">
        <v>8</v>
      </c>
      <c r="B853" s="38">
        <v>2363.9</v>
      </c>
      <c r="C853" s="33">
        <v>2.35</v>
      </c>
      <c r="D853" s="33">
        <v>10.25</v>
      </c>
      <c r="E853" s="33">
        <v>3.02</v>
      </c>
      <c r="F853" s="35">
        <v>0.77</v>
      </c>
      <c r="G853" s="35">
        <v>1.33</v>
      </c>
      <c r="H853" s="35"/>
      <c r="I853" s="51">
        <v>43992.45</v>
      </c>
      <c r="J853" s="41">
        <f>I853-K853-L853-M853-N853-O853</f>
        <v>7659.2339999999967</v>
      </c>
      <c r="K853" s="41">
        <f t="shared" si="1012"/>
        <v>24229.975000000002</v>
      </c>
      <c r="L853" s="41">
        <f t="shared" si="1013"/>
        <v>7138.9780000000001</v>
      </c>
      <c r="M853" s="41">
        <f t="shared" si="1014"/>
        <v>1820.2030000000002</v>
      </c>
      <c r="N853" s="51">
        <v>3144.06</v>
      </c>
      <c r="O853" s="41"/>
      <c r="P853" s="144">
        <f t="shared" si="1002"/>
        <v>0.96980277297581752</v>
      </c>
      <c r="Q853" s="40">
        <f t="shared" si="981"/>
        <v>43992.45</v>
      </c>
      <c r="R853" s="51">
        <v>42664</v>
      </c>
      <c r="S853" s="41">
        <f t="shared" si="1015"/>
        <v>7401.9144784730051</v>
      </c>
      <c r="T853" s="41">
        <f t="shared" si="1016"/>
        <v>23498.296944134738</v>
      </c>
      <c r="U853" s="41">
        <f t="shared" si="1017"/>
        <v>6923.4006606133562</v>
      </c>
      <c r="V853" s="41">
        <f t="shared" si="1003"/>
        <v>1765.2379167789022</v>
      </c>
      <c r="W853" s="51">
        <v>3075.15</v>
      </c>
      <c r="X853" s="51"/>
      <c r="Y853" s="41"/>
      <c r="Z853" s="40">
        <f t="shared" si="1018"/>
        <v>42664.000000000007</v>
      </c>
      <c r="AA853" s="54">
        <f t="shared" si="1004"/>
        <v>7346.9493952519115</v>
      </c>
      <c r="AB853" s="54">
        <f t="shared" si="1005"/>
        <v>23498.296944134738</v>
      </c>
      <c r="AC853" s="54">
        <f t="shared" si="1006"/>
        <v>6923.4006606133562</v>
      </c>
      <c r="AD853" s="54">
        <f t="shared" si="1007"/>
        <v>1820.2030000000002</v>
      </c>
      <c r="AE853" s="54">
        <f t="shared" si="1008"/>
        <v>3075.15</v>
      </c>
      <c r="AF853" s="54">
        <f t="shared" si="1009"/>
        <v>0</v>
      </c>
      <c r="AG853" s="54"/>
      <c r="AH853" s="42">
        <f t="shared" si="1010"/>
        <v>42664.000000000007</v>
      </c>
      <c r="AI853" s="56">
        <f t="shared" si="1011"/>
        <v>1328.4499999999898</v>
      </c>
    </row>
    <row r="854" spans="1:35" x14ac:dyDescent="0.25">
      <c r="A854" s="31">
        <v>9</v>
      </c>
      <c r="B854" s="38">
        <v>7667.4</v>
      </c>
      <c r="C854" s="33">
        <v>2.39</v>
      </c>
      <c r="D854" s="33">
        <v>10.15</v>
      </c>
      <c r="E854" s="33">
        <v>3.18</v>
      </c>
      <c r="F854" s="35">
        <v>0.77</v>
      </c>
      <c r="G854" s="35">
        <v>1.33</v>
      </c>
      <c r="H854" s="35"/>
      <c r="I854" s="51">
        <v>144760.79</v>
      </c>
      <c r="J854" s="41">
        <f>I854-K854-L854-M854-N854-O854</f>
        <v>26452.860000000011</v>
      </c>
      <c r="K854" s="41">
        <f t="shared" si="1012"/>
        <v>77824.11</v>
      </c>
      <c r="L854" s="41">
        <f t="shared" si="1013"/>
        <v>24382.331999999999</v>
      </c>
      <c r="M854" s="41">
        <f t="shared" si="1014"/>
        <v>5903.8980000000001</v>
      </c>
      <c r="N854" s="51">
        <v>10197.59</v>
      </c>
      <c r="O854" s="41"/>
      <c r="P854" s="144">
        <f t="shared" si="1002"/>
        <v>0.93404678159051213</v>
      </c>
      <c r="Q854" s="40">
        <f t="shared" si="981"/>
        <v>144760.79</v>
      </c>
      <c r="R854" s="51">
        <v>135213.35</v>
      </c>
      <c r="S854" s="41">
        <f t="shared" si="1015"/>
        <v>24798.764866343998</v>
      </c>
      <c r="T854" s="41">
        <f t="shared" si="1016"/>
        <v>72691.359475645993</v>
      </c>
      <c r="U854" s="41">
        <f t="shared" si="1017"/>
        <v>22774.238732271355</v>
      </c>
      <c r="V854" s="41">
        <f t="shared" si="1003"/>
        <v>5514.5169257386615</v>
      </c>
      <c r="W854" s="51">
        <v>9434.4699999999993</v>
      </c>
      <c r="X854" s="51"/>
      <c r="Y854" s="41"/>
      <c r="Z854" s="40">
        <f t="shared" si="1018"/>
        <v>135213.35</v>
      </c>
      <c r="AA854" s="54">
        <f t="shared" si="1004"/>
        <v>24409.383792082663</v>
      </c>
      <c r="AB854" s="54">
        <f t="shared" si="1005"/>
        <v>72691.359475645993</v>
      </c>
      <c r="AC854" s="54">
        <f t="shared" si="1006"/>
        <v>22774.238732271355</v>
      </c>
      <c r="AD854" s="54">
        <f t="shared" si="1007"/>
        <v>5903.8980000000001</v>
      </c>
      <c r="AE854" s="54">
        <f t="shared" si="1008"/>
        <v>9434.4699999999993</v>
      </c>
      <c r="AF854" s="54">
        <f t="shared" si="1009"/>
        <v>0</v>
      </c>
      <c r="AG854" s="54"/>
      <c r="AH854" s="42">
        <f t="shared" si="1010"/>
        <v>135213.35</v>
      </c>
      <c r="AI854" s="56">
        <f t="shared" si="1011"/>
        <v>9547.4400000000023</v>
      </c>
    </row>
    <row r="855" spans="1:35" x14ac:dyDescent="0.25">
      <c r="A855" s="31">
        <v>10</v>
      </c>
      <c r="B855" s="38">
        <v>6150.5</v>
      </c>
      <c r="C855" s="33">
        <v>2.62</v>
      </c>
      <c r="D855" s="33">
        <v>9.91</v>
      </c>
      <c r="E855" s="33">
        <v>3.7</v>
      </c>
      <c r="F855" s="35">
        <v>0.77</v>
      </c>
      <c r="G855" s="35">
        <v>1.33</v>
      </c>
      <c r="H855" s="35"/>
      <c r="I855" s="51">
        <v>119196.8</v>
      </c>
      <c r="J855" s="41">
        <f t="shared" ref="J855:J861" si="1019">I855-K855-L855-M855-N855</f>
        <v>22572.409999999993</v>
      </c>
      <c r="K855" s="41">
        <f t="shared" si="1012"/>
        <v>60951.455000000002</v>
      </c>
      <c r="L855" s="41">
        <f t="shared" si="1013"/>
        <v>22756.850000000002</v>
      </c>
      <c r="M855" s="41">
        <f t="shared" si="1014"/>
        <v>4735.8850000000002</v>
      </c>
      <c r="N855" s="51">
        <v>8180.2</v>
      </c>
      <c r="O855" s="41"/>
      <c r="P855" s="144">
        <f t="shared" si="1002"/>
        <v>0.91741598767752153</v>
      </c>
      <c r="Q855" s="40">
        <f t="shared" si="981"/>
        <v>119196.8</v>
      </c>
      <c r="R855" s="51">
        <v>109353.05</v>
      </c>
      <c r="S855" s="41">
        <f t="shared" si="1015"/>
        <v>20711.336076811625</v>
      </c>
      <c r="T855" s="41">
        <f t="shared" si="1016"/>
        <v>55917.839289207011</v>
      </c>
      <c r="U855" s="41">
        <f t="shared" si="1017"/>
        <v>20877.498019179209</v>
      </c>
      <c r="V855" s="41">
        <f t="shared" si="1003"/>
        <v>4344.7766148021592</v>
      </c>
      <c r="W855" s="51">
        <v>7501.6</v>
      </c>
      <c r="X855" s="51"/>
      <c r="Y855" s="41"/>
      <c r="Z855" s="40">
        <f t="shared" si="1018"/>
        <v>109353.05000000002</v>
      </c>
      <c r="AA855" s="54">
        <f t="shared" si="1004"/>
        <v>20320.227691613793</v>
      </c>
      <c r="AB855" s="54">
        <f t="shared" si="1005"/>
        <v>55917.839289207011</v>
      </c>
      <c r="AC855" s="54">
        <f t="shared" si="1006"/>
        <v>20877.498019179209</v>
      </c>
      <c r="AD855" s="54">
        <f t="shared" si="1007"/>
        <v>4735.8850000000002</v>
      </c>
      <c r="AE855" s="54">
        <f t="shared" si="1008"/>
        <v>7501.6</v>
      </c>
      <c r="AF855" s="54">
        <f t="shared" si="1009"/>
        <v>0</v>
      </c>
      <c r="AG855" s="54"/>
      <c r="AH855" s="42">
        <f t="shared" si="1010"/>
        <v>109353.05000000002</v>
      </c>
      <c r="AI855" s="56">
        <f t="shared" si="1011"/>
        <v>9843.7499999999854</v>
      </c>
    </row>
    <row r="856" spans="1:35" x14ac:dyDescent="0.25">
      <c r="A856" s="31">
        <v>11</v>
      </c>
      <c r="B856" s="38">
        <v>6020.3</v>
      </c>
      <c r="C856" s="33">
        <v>2.38</v>
      </c>
      <c r="D856" s="33">
        <v>9.6</v>
      </c>
      <c r="E856" s="33">
        <v>3.33</v>
      </c>
      <c r="F856" s="35">
        <v>0.77</v>
      </c>
      <c r="G856" s="35">
        <v>1.33</v>
      </c>
      <c r="H856" s="35"/>
      <c r="I856" s="51">
        <v>111797.95</v>
      </c>
      <c r="J856" s="41">
        <f t="shared" si="1019"/>
        <v>21312.799999999996</v>
      </c>
      <c r="K856" s="41">
        <f t="shared" si="1012"/>
        <v>57794.879999999997</v>
      </c>
      <c r="L856" s="41">
        <f t="shared" si="1013"/>
        <v>20047.599000000002</v>
      </c>
      <c r="M856" s="41">
        <f t="shared" si="1014"/>
        <v>4635.6310000000003</v>
      </c>
      <c r="N856" s="51">
        <v>8007.04</v>
      </c>
      <c r="O856" s="41"/>
      <c r="P856" s="144">
        <f t="shared" si="1002"/>
        <v>0.91952195903413259</v>
      </c>
      <c r="Q856" s="40">
        <f t="shared" si="981"/>
        <v>111797.95</v>
      </c>
      <c r="R856" s="51">
        <v>102800.67</v>
      </c>
      <c r="S856" s="41">
        <f t="shared" si="1015"/>
        <v>19621.216715367318</v>
      </c>
      <c r="T856" s="41">
        <f t="shared" si="1016"/>
        <v>53143.661279742606</v>
      </c>
      <c r="U856" s="41">
        <f t="shared" si="1017"/>
        <v>18434.207506410719</v>
      </c>
      <c r="V856" s="41">
        <f t="shared" si="1003"/>
        <v>4262.5644984793553</v>
      </c>
      <c r="W856" s="51">
        <v>7339.02</v>
      </c>
      <c r="X856" s="51"/>
      <c r="Y856" s="41"/>
      <c r="Z856" s="40">
        <f t="shared" si="1018"/>
        <v>102800.67000000001</v>
      </c>
      <c r="AA856" s="54">
        <f t="shared" si="1004"/>
        <v>19248.150213846689</v>
      </c>
      <c r="AB856" s="54">
        <f t="shared" si="1005"/>
        <v>53143.661279742606</v>
      </c>
      <c r="AC856" s="54">
        <f t="shared" si="1006"/>
        <v>18434.207506410719</v>
      </c>
      <c r="AD856" s="54">
        <f t="shared" si="1007"/>
        <v>4635.6310000000003</v>
      </c>
      <c r="AE856" s="54">
        <f t="shared" si="1008"/>
        <v>7339.02</v>
      </c>
      <c r="AF856" s="54">
        <f t="shared" si="1009"/>
        <v>0</v>
      </c>
      <c r="AG856" s="54"/>
      <c r="AH856" s="42">
        <f t="shared" si="1010"/>
        <v>102800.67000000001</v>
      </c>
      <c r="AI856" s="56">
        <f t="shared" si="1011"/>
        <v>8997.2799999999843</v>
      </c>
    </row>
    <row r="857" spans="1:35" x14ac:dyDescent="0.25">
      <c r="A857" s="31">
        <v>12</v>
      </c>
      <c r="B857" s="38">
        <v>2819.7</v>
      </c>
      <c r="C857" s="33">
        <v>2.59</v>
      </c>
      <c r="D857" s="33">
        <v>9.9700000000000006</v>
      </c>
      <c r="E857" s="33">
        <v>2.63</v>
      </c>
      <c r="F857" s="35">
        <v>0.77</v>
      </c>
      <c r="G857" s="35">
        <v>1.33</v>
      </c>
      <c r="H857" s="35"/>
      <c r="I857" s="51">
        <v>52080.07</v>
      </c>
      <c r="J857" s="41">
        <f t="shared" si="1019"/>
        <v>10630.481000000003</v>
      </c>
      <c r="K857" s="41">
        <f t="shared" si="1012"/>
        <v>28112.409</v>
      </c>
      <c r="L857" s="41">
        <f t="shared" si="1013"/>
        <v>7415.8109999999988</v>
      </c>
      <c r="M857" s="41">
        <f t="shared" si="1014"/>
        <v>2171.1689999999999</v>
      </c>
      <c r="N857" s="51">
        <v>3750.2</v>
      </c>
      <c r="O857" s="41"/>
      <c r="P857" s="144">
        <f t="shared" si="1002"/>
        <v>1.0824386372752572</v>
      </c>
      <c r="Q857" s="40">
        <f t="shared" si="981"/>
        <v>52080.07</v>
      </c>
      <c r="R857" s="51">
        <v>56373.48</v>
      </c>
      <c r="S857" s="41">
        <f t="shared" si="1015"/>
        <v>11500.864744730185</v>
      </c>
      <c r="T857" s="41">
        <f t="shared" si="1016"/>
        <v>30429.957688484676</v>
      </c>
      <c r="U857" s="41">
        <f t="shared" si="1017"/>
        <v>8027.160353130861</v>
      </c>
      <c r="V857" s="41">
        <f t="shared" si="1003"/>
        <v>2350.1572136542827</v>
      </c>
      <c r="W857" s="51">
        <v>4065.34</v>
      </c>
      <c r="X857" s="51"/>
      <c r="Y857" s="41"/>
      <c r="Z857" s="40">
        <f t="shared" si="1018"/>
        <v>56373.479999999996</v>
      </c>
      <c r="AA857" s="54">
        <f t="shared" si="1004"/>
        <v>11679.852958384465</v>
      </c>
      <c r="AB857" s="54">
        <f t="shared" si="1005"/>
        <v>30429.957688484676</v>
      </c>
      <c r="AC857" s="54">
        <f t="shared" si="1006"/>
        <v>8027.160353130861</v>
      </c>
      <c r="AD857" s="54">
        <f t="shared" si="1007"/>
        <v>2171.1689999999999</v>
      </c>
      <c r="AE857" s="54">
        <f t="shared" si="1008"/>
        <v>4065.34</v>
      </c>
      <c r="AF857" s="54">
        <f t="shared" si="1009"/>
        <v>0</v>
      </c>
      <c r="AG857" s="54"/>
      <c r="AH857" s="42">
        <f t="shared" si="1010"/>
        <v>56373.48000000001</v>
      </c>
      <c r="AI857" s="56">
        <f t="shared" si="1011"/>
        <v>-4293.4099999999962</v>
      </c>
    </row>
    <row r="858" spans="1:35" x14ac:dyDescent="0.25">
      <c r="A858" s="31">
        <v>13</v>
      </c>
      <c r="B858" s="38">
        <v>7986.1</v>
      </c>
      <c r="C858" s="33">
        <v>2.37</v>
      </c>
      <c r="D858" s="33">
        <v>9.9600000000000009</v>
      </c>
      <c r="E858" s="33">
        <v>2.75</v>
      </c>
      <c r="F858" s="35">
        <v>0.77</v>
      </c>
      <c r="G858" s="35">
        <v>1.33</v>
      </c>
      <c r="H858" s="35"/>
      <c r="I858" s="51">
        <v>146226.29999999999</v>
      </c>
      <c r="J858" s="41">
        <f t="shared" si="1019"/>
        <v>27952.121999999978</v>
      </c>
      <c r="K858" s="41">
        <f t="shared" si="1012"/>
        <v>79541.556000000011</v>
      </c>
      <c r="L858" s="41">
        <f t="shared" si="1013"/>
        <v>21961.775000000001</v>
      </c>
      <c r="M858" s="41">
        <f t="shared" si="1014"/>
        <v>6149.2970000000005</v>
      </c>
      <c r="N858" s="51">
        <v>10621.55</v>
      </c>
      <c r="O858" s="41"/>
      <c r="P858" s="144">
        <f t="shared" si="1002"/>
        <v>1.0008347335602419</v>
      </c>
      <c r="Q858" s="40">
        <f t="shared" si="981"/>
        <v>146226.29999999999</v>
      </c>
      <c r="R858" s="51">
        <v>146348.35999999999</v>
      </c>
      <c r="S858" s="41">
        <f t="shared" si="1015"/>
        <v>27978.390738560138</v>
      </c>
      <c r="T858" s="41">
        <f t="shared" si="1016"/>
        <v>79607.952006227075</v>
      </c>
      <c r="U858" s="41">
        <f t="shared" si="1017"/>
        <v>21980.107230634982</v>
      </c>
      <c r="V858" s="41">
        <f t="shared" si="1003"/>
        <v>6154.4300245777949</v>
      </c>
      <c r="W858" s="51">
        <v>10627.48</v>
      </c>
      <c r="X858" s="51"/>
      <c r="Y858" s="41"/>
      <c r="Z858" s="40">
        <f t="shared" si="1018"/>
        <v>146348.35999999999</v>
      </c>
      <c r="AA858" s="54">
        <f t="shared" si="1004"/>
        <v>27983.523763137913</v>
      </c>
      <c r="AB858" s="54">
        <f t="shared" si="1005"/>
        <v>79607.952006227075</v>
      </c>
      <c r="AC858" s="54">
        <f t="shared" si="1006"/>
        <v>21980.107230634982</v>
      </c>
      <c r="AD858" s="54">
        <f t="shared" si="1007"/>
        <v>6149.2970000000005</v>
      </c>
      <c r="AE858" s="54">
        <f t="shared" si="1008"/>
        <v>10627.48</v>
      </c>
      <c r="AF858" s="54">
        <f t="shared" si="1009"/>
        <v>0</v>
      </c>
      <c r="AG858" s="54"/>
      <c r="AH858" s="42">
        <f t="shared" si="1010"/>
        <v>146348.35999999999</v>
      </c>
      <c r="AI858" s="56">
        <f t="shared" si="1011"/>
        <v>-122.05999999999767</v>
      </c>
    </row>
    <row r="859" spans="1:35" x14ac:dyDescent="0.25">
      <c r="A859" s="31">
        <v>14</v>
      </c>
      <c r="B859" s="38">
        <v>6547.2</v>
      </c>
      <c r="C859" s="33">
        <v>2.6</v>
      </c>
      <c r="D859" s="33">
        <v>10.35</v>
      </c>
      <c r="E859" s="33">
        <v>2.4500000000000002</v>
      </c>
      <c r="F859" s="35">
        <v>0.77</v>
      </c>
      <c r="G859" s="35">
        <v>1.33</v>
      </c>
      <c r="H859" s="35"/>
      <c r="I859" s="51">
        <v>121581.78</v>
      </c>
      <c r="J859" s="41">
        <f t="shared" si="1019"/>
        <v>24028.436000000009</v>
      </c>
      <c r="K859" s="41">
        <f t="shared" si="1012"/>
        <v>67763.51999999999</v>
      </c>
      <c r="L859" s="41">
        <f t="shared" si="1013"/>
        <v>16040.640000000001</v>
      </c>
      <c r="M859" s="41">
        <f t="shared" si="1014"/>
        <v>5041.3440000000001</v>
      </c>
      <c r="N859" s="51">
        <v>8707.84</v>
      </c>
      <c r="O859" s="41"/>
      <c r="P859" s="144">
        <f t="shared" si="1002"/>
        <v>1.0478082324506188</v>
      </c>
      <c r="Q859" s="40">
        <f t="shared" si="981"/>
        <v>121581.78</v>
      </c>
      <c r="R859" s="51">
        <v>127394.39</v>
      </c>
      <c r="S859" s="41">
        <f t="shared" si="1015"/>
        <v>25133.679492575615</v>
      </c>
      <c r="T859" s="41">
        <f t="shared" si="1016"/>
        <v>71003.174115832153</v>
      </c>
      <c r="U859" s="41">
        <f t="shared" si="1017"/>
        <v>16807.514645776697</v>
      </c>
      <c r="V859" s="41">
        <f t="shared" si="1003"/>
        <v>5282.3617458155322</v>
      </c>
      <c r="W859" s="51">
        <v>9167.66</v>
      </c>
      <c r="X859" s="51"/>
      <c r="Y859" s="41"/>
      <c r="Z859" s="40">
        <f t="shared" si="1018"/>
        <v>127394.39</v>
      </c>
      <c r="AA859" s="54">
        <f t="shared" si="1004"/>
        <v>25374.697238391149</v>
      </c>
      <c r="AB859" s="54">
        <f t="shared" si="1005"/>
        <v>71003.174115832153</v>
      </c>
      <c r="AC859" s="54">
        <f t="shared" si="1006"/>
        <v>16807.514645776697</v>
      </c>
      <c r="AD859" s="54">
        <f t="shared" si="1007"/>
        <v>5041.3440000000001</v>
      </c>
      <c r="AE859" s="54">
        <f t="shared" si="1008"/>
        <v>9167.66</v>
      </c>
      <c r="AF859" s="54">
        <f t="shared" si="1009"/>
        <v>0</v>
      </c>
      <c r="AG859" s="54"/>
      <c r="AH859" s="42">
        <f t="shared" si="1010"/>
        <v>127394.39</v>
      </c>
      <c r="AI859" s="56">
        <f t="shared" si="1011"/>
        <v>-5812.6100000000006</v>
      </c>
    </row>
    <row r="860" spans="1:35" x14ac:dyDescent="0.25">
      <c r="A860" s="31">
        <v>31</v>
      </c>
      <c r="B860" s="38">
        <v>2811.7</v>
      </c>
      <c r="C860" s="33">
        <v>2.4</v>
      </c>
      <c r="D860" s="33">
        <v>10.39</v>
      </c>
      <c r="E860" s="33">
        <v>3.46</v>
      </c>
      <c r="F860" s="35">
        <v>0.77</v>
      </c>
      <c r="G860" s="35">
        <v>1.33</v>
      </c>
      <c r="H860" s="35"/>
      <c r="I860" s="51">
        <v>53368.68</v>
      </c>
      <c r="J860" s="41">
        <f t="shared" si="1019"/>
        <v>8519.836000000003</v>
      </c>
      <c r="K860" s="41">
        <f t="shared" si="1012"/>
        <v>29213.562999999998</v>
      </c>
      <c r="L860" s="41">
        <f t="shared" si="1013"/>
        <v>9728.482</v>
      </c>
      <c r="M860" s="41">
        <f t="shared" si="1014"/>
        <v>2165.009</v>
      </c>
      <c r="N860" s="51">
        <v>3741.79</v>
      </c>
      <c r="O860" s="41"/>
      <c r="P860" s="144">
        <f t="shared" si="1002"/>
        <v>0.84220258023994599</v>
      </c>
      <c r="Q860" s="40">
        <f t="shared" si="981"/>
        <v>53368.68</v>
      </c>
      <c r="R860" s="51">
        <v>44947.24</v>
      </c>
      <c r="S860" s="41">
        <f t="shared" si="1015"/>
        <v>7182.3330551372073</v>
      </c>
      <c r="T860" s="41">
        <f t="shared" si="1016"/>
        <v>24603.738136602216</v>
      </c>
      <c r="U860" s="41">
        <f t="shared" si="1017"/>
        <v>8193.3526422178693</v>
      </c>
      <c r="V860" s="41">
        <f t="shared" si="1003"/>
        <v>1823.3761660427053</v>
      </c>
      <c r="W860" s="51">
        <v>3144.44</v>
      </c>
      <c r="X860" s="51"/>
      <c r="Y860" s="41"/>
      <c r="Z860" s="40">
        <f t="shared" si="1018"/>
        <v>44947.24</v>
      </c>
      <c r="AA860" s="54">
        <f t="shared" si="1004"/>
        <v>6840.7002211799118</v>
      </c>
      <c r="AB860" s="54">
        <f t="shared" si="1005"/>
        <v>24603.738136602216</v>
      </c>
      <c r="AC860" s="54">
        <f t="shared" si="1006"/>
        <v>8193.3526422178693</v>
      </c>
      <c r="AD860" s="54">
        <f t="shared" si="1007"/>
        <v>2165.009</v>
      </c>
      <c r="AE860" s="54">
        <f t="shared" si="1008"/>
        <v>3144.44</v>
      </c>
      <c r="AF860" s="54">
        <f t="shared" si="1009"/>
        <v>0</v>
      </c>
      <c r="AG860" s="54"/>
      <c r="AH860" s="42">
        <f t="shared" si="1010"/>
        <v>44947.24</v>
      </c>
      <c r="AI860" s="56">
        <f t="shared" si="1011"/>
        <v>8421.4400000000023</v>
      </c>
    </row>
    <row r="861" spans="1:35" x14ac:dyDescent="0.25">
      <c r="A861" s="31">
        <v>32</v>
      </c>
      <c r="B861" s="38">
        <v>5327</v>
      </c>
      <c r="C861" s="33">
        <v>2.5099999999999998</v>
      </c>
      <c r="D861" s="33">
        <v>9.58</v>
      </c>
      <c r="E861" s="33">
        <v>1.82</v>
      </c>
      <c r="F861" s="35">
        <v>0.77</v>
      </c>
      <c r="G861" s="35">
        <v>1.33</v>
      </c>
      <c r="H861" s="35"/>
      <c r="I861" s="51">
        <v>88854.84</v>
      </c>
      <c r="J861" s="41">
        <f t="shared" si="1019"/>
        <v>16940.309999999994</v>
      </c>
      <c r="K861" s="41">
        <f t="shared" si="1012"/>
        <v>51032.66</v>
      </c>
      <c r="L861" s="41">
        <f t="shared" si="1013"/>
        <v>9695.1400000000012</v>
      </c>
      <c r="M861" s="41">
        <f t="shared" si="1014"/>
        <v>4101.79</v>
      </c>
      <c r="N861" s="51">
        <v>7084.94</v>
      </c>
      <c r="O861" s="41"/>
      <c r="P861" s="144">
        <f t="shared" si="1002"/>
        <v>1.0528999883405339</v>
      </c>
      <c r="Q861" s="40">
        <f t="shared" si="981"/>
        <v>88854.84</v>
      </c>
      <c r="R861" s="51">
        <v>93555.26</v>
      </c>
      <c r="S861" s="41">
        <f t="shared" si="1015"/>
        <v>17847.745444878401</v>
      </c>
      <c r="T861" s="41">
        <f t="shared" si="1016"/>
        <v>53732.287118986431</v>
      </c>
      <c r="U861" s="41">
        <f t="shared" si="1017"/>
        <v>10208.012792959846</v>
      </c>
      <c r="V861" s="41">
        <f t="shared" si="1003"/>
        <v>4318.7746431753185</v>
      </c>
      <c r="W861" s="51">
        <v>7448.44</v>
      </c>
      <c r="X861" s="51"/>
      <c r="Y861" s="41"/>
      <c r="Z861" s="40">
        <f t="shared" si="1018"/>
        <v>93555.26</v>
      </c>
      <c r="AA861" s="54">
        <f t="shared" si="1004"/>
        <v>18064.73008805373</v>
      </c>
      <c r="AB861" s="54">
        <f t="shared" si="1005"/>
        <v>53732.287118986431</v>
      </c>
      <c r="AC861" s="54">
        <f t="shared" si="1006"/>
        <v>10208.012792959846</v>
      </c>
      <c r="AD861" s="54">
        <f t="shared" si="1007"/>
        <v>4101.79</v>
      </c>
      <c r="AE861" s="54">
        <f t="shared" si="1008"/>
        <v>7448.44</v>
      </c>
      <c r="AF861" s="54">
        <f t="shared" si="1009"/>
        <v>0</v>
      </c>
      <c r="AG861" s="54"/>
      <c r="AH861" s="42">
        <f t="shared" si="1010"/>
        <v>93555.26</v>
      </c>
      <c r="AI861" s="56">
        <f t="shared" si="1011"/>
        <v>-4700.4199999999983</v>
      </c>
    </row>
    <row r="862" spans="1:35" x14ac:dyDescent="0.25">
      <c r="A862" s="32" t="s">
        <v>37</v>
      </c>
      <c r="B862" s="125">
        <f>SUM(B846:B861)</f>
        <v>79952</v>
      </c>
      <c r="C862" s="33"/>
      <c r="D862" s="34"/>
      <c r="E862" s="34"/>
      <c r="F862" s="35"/>
      <c r="G862" s="35"/>
      <c r="H862" s="35"/>
      <c r="I862" s="43">
        <f t="shared" ref="I862:N862" si="1020">SUM(I846:I861)</f>
        <v>1532675.36</v>
      </c>
      <c r="J862" s="43">
        <f t="shared" si="1020"/>
        <v>278055.19500000001</v>
      </c>
      <c r="K862" s="43">
        <f t="shared" si="1020"/>
        <v>820365.62399999995</v>
      </c>
      <c r="L862" s="43">
        <f t="shared" si="1020"/>
        <v>266090.40099999995</v>
      </c>
      <c r="M862" s="43">
        <f t="shared" si="1020"/>
        <v>61819.6</v>
      </c>
      <c r="N862" s="43">
        <f t="shared" si="1020"/>
        <v>106344.53999999998</v>
      </c>
      <c r="O862" s="43">
        <f>SUM(O851:O861)</f>
        <v>0</v>
      </c>
      <c r="P862" s="144">
        <f t="shared" si="1002"/>
        <v>1.0076699151736868</v>
      </c>
      <c r="Q862" s="40">
        <f t="shared" si="981"/>
        <v>1532675.36</v>
      </c>
      <c r="R862" s="43">
        <f t="shared" ref="R862:W862" si="1021">SUM(R846:R861)</f>
        <v>1544430.8499999999</v>
      </c>
      <c r="S862" s="41">
        <f t="shared" si="1015"/>
        <v>280439.97794709721</v>
      </c>
      <c r="T862" s="43">
        <f t="shared" si="1021"/>
        <v>827575.9654724712</v>
      </c>
      <c r="U862" s="43">
        <f t="shared" si="1021"/>
        <v>266843.65370986291</v>
      </c>
      <c r="V862" s="43">
        <f t="shared" si="1021"/>
        <v>62352.622870568543</v>
      </c>
      <c r="W862" s="43">
        <f t="shared" si="1021"/>
        <v>107218.63</v>
      </c>
      <c r="X862" s="43">
        <f>SUM(X851:X861)</f>
        <v>0</v>
      </c>
      <c r="Y862" s="41"/>
      <c r="Z862" s="40">
        <f t="shared" ref="Z862:AE862" si="1022">SUM(Z846:Z861)</f>
        <v>1544430.8499999999</v>
      </c>
      <c r="AA862" s="55">
        <f t="shared" si="1022"/>
        <v>280973.00081766612</v>
      </c>
      <c r="AB862" s="55">
        <f t="shared" si="1022"/>
        <v>827575.9654724712</v>
      </c>
      <c r="AC862" s="55">
        <f t="shared" si="1022"/>
        <v>266843.65370986291</v>
      </c>
      <c r="AD862" s="55">
        <f t="shared" si="1022"/>
        <v>61819.6</v>
      </c>
      <c r="AE862" s="55">
        <f t="shared" si="1022"/>
        <v>107218.63</v>
      </c>
      <c r="AF862" s="55">
        <f>SUM(AF851:AF861)</f>
        <v>0</v>
      </c>
      <c r="AG862" s="54"/>
      <c r="AH862" s="42">
        <f>SUM(AH846:AH861)</f>
        <v>1544430.8499999999</v>
      </c>
      <c r="AI862" s="56">
        <f>SUM(AI846:AI861)</f>
        <v>-11755.490000000034</v>
      </c>
    </row>
    <row r="863" spans="1:35" x14ac:dyDescent="0.25">
      <c r="A863" s="6" t="s">
        <v>45</v>
      </c>
      <c r="B863" s="37"/>
      <c r="G863" s="35"/>
      <c r="P863" s="146"/>
      <c r="Q863" s="87"/>
      <c r="R863" s="65"/>
      <c r="S863" s="41">
        <f t="shared" si="1015"/>
        <v>0</v>
      </c>
      <c r="T863" s="65"/>
      <c r="U863" s="65"/>
      <c r="V863" s="65"/>
    </row>
    <row r="864" spans="1:35" x14ac:dyDescent="0.25">
      <c r="A864" s="31">
        <v>5</v>
      </c>
      <c r="B864" s="38">
        <v>12921.5</v>
      </c>
      <c r="C864" s="33">
        <v>2.65</v>
      </c>
      <c r="D864" s="33">
        <v>9.7100000000000009</v>
      </c>
      <c r="E864" s="33">
        <v>3.92</v>
      </c>
      <c r="F864" s="35">
        <v>0.77</v>
      </c>
      <c r="G864" s="35">
        <v>1.33</v>
      </c>
      <c r="H864" s="35">
        <v>5.8</v>
      </c>
      <c r="I864" s="51">
        <v>327302</v>
      </c>
      <c r="J864" s="41">
        <f>I864-K864-L864-M864-N864-O864</f>
        <v>49101.97</v>
      </c>
      <c r="K864" s="41">
        <f t="shared" ref="K864:K869" si="1023">B864*D864</f>
        <v>125467.76500000001</v>
      </c>
      <c r="L864" s="41">
        <f t="shared" ref="L864:L869" si="1024">E864*B864</f>
        <v>50652.28</v>
      </c>
      <c r="M864" s="41">
        <f t="shared" ref="M864:M869" si="1025">F864*B864</f>
        <v>9949.5550000000003</v>
      </c>
      <c r="N864" s="51">
        <v>17185.73</v>
      </c>
      <c r="O864" s="51">
        <v>74944.7</v>
      </c>
      <c r="P864" s="144">
        <f t="shared" ref="P864:P870" si="1026">R864/I864</f>
        <v>0.93217661364733495</v>
      </c>
      <c r="Q864" s="40">
        <f t="shared" si="981"/>
        <v>327302</v>
      </c>
      <c r="R864" s="51">
        <v>305103.27</v>
      </c>
      <c r="S864" s="41">
        <f t="shared" si="1015"/>
        <v>45984.180369285823</v>
      </c>
      <c r="T864" s="41">
        <f t="shared" ref="T864:T869" si="1027">P864*K864</f>
        <v>116958.11629959963</v>
      </c>
      <c r="U864" s="41">
        <f t="shared" ref="U864:U869" si="1028">L864*P864</f>
        <v>47216.870843916629</v>
      </c>
      <c r="V864" s="41">
        <f t="shared" ref="V864:V869" si="1029">P864*M864</f>
        <v>9274.7424871979092</v>
      </c>
      <c r="W864" s="51">
        <v>16039.16</v>
      </c>
      <c r="X864" s="51">
        <v>69630.2</v>
      </c>
      <c r="Y864" s="41"/>
      <c r="Z864" s="40">
        <f t="shared" ref="Z864:Z869" si="1030">SUM(S864:Y864)</f>
        <v>305103.27</v>
      </c>
      <c r="AA864" s="54">
        <f t="shared" ref="AA864:AA869" si="1031">Z864-AF864-AE864-AD864-AC864-AB864</f>
        <v>45309.367856483746</v>
      </c>
      <c r="AB864" s="54">
        <f t="shared" ref="AB864:AC869" si="1032">T864</f>
        <v>116958.11629959963</v>
      </c>
      <c r="AC864" s="54">
        <f t="shared" si="1032"/>
        <v>47216.870843916629</v>
      </c>
      <c r="AD864" s="54">
        <f t="shared" ref="AD864:AD869" si="1033">M864</f>
        <v>9949.5550000000003</v>
      </c>
      <c r="AE864" s="54">
        <f t="shared" ref="AE864:AF869" si="1034">W864</f>
        <v>16039.16</v>
      </c>
      <c r="AF864" s="54">
        <f t="shared" si="1034"/>
        <v>69630.2</v>
      </c>
      <c r="AG864" s="54"/>
      <c r="AH864" s="42">
        <f t="shared" ref="AH864:AH869" si="1035">SUM(AA864:AG864)</f>
        <v>305103.27</v>
      </c>
      <c r="AI864" s="56">
        <f t="shared" ref="AI864:AI869" si="1036">I864-Z864</f>
        <v>22198.729999999981</v>
      </c>
    </row>
    <row r="865" spans="1:35" x14ac:dyDescent="0.25">
      <c r="A865" s="31">
        <v>13</v>
      </c>
      <c r="B865" s="38">
        <v>6390.8</v>
      </c>
      <c r="C865" s="33">
        <v>2.66</v>
      </c>
      <c r="D865" s="33">
        <v>10.24</v>
      </c>
      <c r="E865" s="33">
        <v>2.84</v>
      </c>
      <c r="F865" s="35">
        <v>0.77</v>
      </c>
      <c r="G865" s="35">
        <v>1.33</v>
      </c>
      <c r="H865" s="35"/>
      <c r="I865" s="51">
        <v>121553.39</v>
      </c>
      <c r="J865" s="41">
        <f>I865-K865-L865-M865-N865</f>
        <v>24540.959999999999</v>
      </c>
      <c r="K865" s="41">
        <f t="shared" si="1023"/>
        <v>65441.792000000001</v>
      </c>
      <c r="L865" s="41">
        <f t="shared" si="1024"/>
        <v>18149.871999999999</v>
      </c>
      <c r="M865" s="41">
        <f t="shared" si="1025"/>
        <v>4920.9160000000002</v>
      </c>
      <c r="N865" s="51">
        <v>8499.85</v>
      </c>
      <c r="O865" s="41"/>
      <c r="P865" s="144">
        <f t="shared" si="1026"/>
        <v>1.0785918846031362</v>
      </c>
      <c r="Q865" s="40">
        <f t="shared" si="981"/>
        <v>121553.39</v>
      </c>
      <c r="R865" s="51">
        <v>131106.5</v>
      </c>
      <c r="S865" s="41">
        <f t="shared" ref="S865:S869" si="1037">R865-T865-U865-V865-W865-X865</f>
        <v>26420.369526714137</v>
      </c>
      <c r="T865" s="41">
        <f t="shared" si="1027"/>
        <v>70584.985765086443</v>
      </c>
      <c r="U865" s="41">
        <f t="shared" si="1028"/>
        <v>19576.304645785691</v>
      </c>
      <c r="V865" s="41">
        <f t="shared" si="1029"/>
        <v>5307.6600624137263</v>
      </c>
      <c r="W865" s="51">
        <v>9217.18</v>
      </c>
      <c r="X865" s="51"/>
      <c r="Y865" s="41"/>
      <c r="Z865" s="40">
        <f t="shared" si="1030"/>
        <v>131106.49999999997</v>
      </c>
      <c r="AA865" s="54">
        <f t="shared" si="1031"/>
        <v>26807.113589127854</v>
      </c>
      <c r="AB865" s="54">
        <f t="shared" si="1032"/>
        <v>70584.985765086443</v>
      </c>
      <c r="AC865" s="54">
        <f t="shared" si="1032"/>
        <v>19576.304645785691</v>
      </c>
      <c r="AD865" s="54">
        <f t="shared" si="1033"/>
        <v>4920.9160000000002</v>
      </c>
      <c r="AE865" s="54">
        <f t="shared" si="1034"/>
        <v>9217.18</v>
      </c>
      <c r="AF865" s="54">
        <f t="shared" si="1034"/>
        <v>0</v>
      </c>
      <c r="AG865" s="54"/>
      <c r="AH865" s="42">
        <f t="shared" si="1035"/>
        <v>131106.49999999997</v>
      </c>
      <c r="AI865" s="56">
        <f t="shared" si="1036"/>
        <v>-9553.1099999999715</v>
      </c>
    </row>
    <row r="866" spans="1:35" x14ac:dyDescent="0.25">
      <c r="A866" s="31">
        <v>15</v>
      </c>
      <c r="B866" s="38">
        <v>13644.5</v>
      </c>
      <c r="C866" s="33">
        <v>2.61</v>
      </c>
      <c r="D866" s="33">
        <v>10.02</v>
      </c>
      <c r="E866" s="33">
        <v>3.29</v>
      </c>
      <c r="F866" s="35">
        <v>0.77</v>
      </c>
      <c r="G866" s="35">
        <v>1.33</v>
      </c>
      <c r="H866" s="35"/>
      <c r="I866" s="51">
        <v>260200.76</v>
      </c>
      <c r="J866" s="41">
        <f>I866-K866-L866-M866-N866</f>
        <v>49938.980000000025</v>
      </c>
      <c r="K866" s="41">
        <f t="shared" si="1023"/>
        <v>136717.88999999998</v>
      </c>
      <c r="L866" s="41">
        <f t="shared" si="1024"/>
        <v>44890.404999999999</v>
      </c>
      <c r="M866" s="41">
        <f t="shared" si="1025"/>
        <v>10506.264999999999</v>
      </c>
      <c r="N866" s="51">
        <v>18147.22</v>
      </c>
      <c r="O866" s="41"/>
      <c r="P866" s="144">
        <f t="shared" si="1026"/>
        <v>0.93664634184773321</v>
      </c>
      <c r="Q866" s="40">
        <f t="shared" si="981"/>
        <v>260200.76</v>
      </c>
      <c r="R866" s="51">
        <v>243716.09</v>
      </c>
      <c r="S866" s="41">
        <f t="shared" si="1037"/>
        <v>46902.62016031317</v>
      </c>
      <c r="T866" s="41">
        <f t="shared" si="1027"/>
        <v>128056.31153364076</v>
      </c>
      <c r="U866" s="41">
        <f t="shared" si="1028"/>
        <v>42046.433627313192</v>
      </c>
      <c r="V866" s="41">
        <f t="shared" si="1029"/>
        <v>9840.6546787328734</v>
      </c>
      <c r="W866" s="51">
        <v>16870.07</v>
      </c>
      <c r="X866" s="51"/>
      <c r="Y866" s="41"/>
      <c r="Z866" s="40">
        <f t="shared" si="1030"/>
        <v>243716.09</v>
      </c>
      <c r="AA866" s="54">
        <f t="shared" si="1031"/>
        <v>46237.009839046063</v>
      </c>
      <c r="AB866" s="54">
        <f t="shared" si="1032"/>
        <v>128056.31153364076</v>
      </c>
      <c r="AC866" s="54">
        <f t="shared" si="1032"/>
        <v>42046.433627313192</v>
      </c>
      <c r="AD866" s="54">
        <f t="shared" si="1033"/>
        <v>10506.264999999999</v>
      </c>
      <c r="AE866" s="54">
        <f t="shared" si="1034"/>
        <v>16870.07</v>
      </c>
      <c r="AF866" s="54">
        <f t="shared" si="1034"/>
        <v>0</v>
      </c>
      <c r="AG866" s="54"/>
      <c r="AH866" s="42">
        <f t="shared" si="1035"/>
        <v>243716.09000000003</v>
      </c>
      <c r="AI866" s="56">
        <f t="shared" si="1036"/>
        <v>16484.670000000013</v>
      </c>
    </row>
    <row r="867" spans="1:35" x14ac:dyDescent="0.25">
      <c r="A867" s="31">
        <v>16</v>
      </c>
      <c r="B867" s="38">
        <v>10087.700000000001</v>
      </c>
      <c r="C867" s="33">
        <v>2.66</v>
      </c>
      <c r="D867" s="33">
        <v>10.31</v>
      </c>
      <c r="E867" s="33">
        <v>2.71</v>
      </c>
      <c r="F867" s="35">
        <v>0.77</v>
      </c>
      <c r="G867" s="35">
        <v>1.33</v>
      </c>
      <c r="H867" s="35"/>
      <c r="I867" s="51">
        <v>191868.66</v>
      </c>
      <c r="J867" s="41">
        <f>I867-K867-L867-M867-N867</f>
        <v>39342.436999999991</v>
      </c>
      <c r="K867" s="41">
        <f t="shared" si="1023"/>
        <v>104004.18700000001</v>
      </c>
      <c r="L867" s="41">
        <f t="shared" si="1024"/>
        <v>27337.667000000001</v>
      </c>
      <c r="M867" s="41">
        <f t="shared" si="1025"/>
        <v>7767.5290000000005</v>
      </c>
      <c r="N867" s="51">
        <v>13416.84</v>
      </c>
      <c r="O867" s="41"/>
      <c r="P867" s="144">
        <f t="shared" si="1026"/>
        <v>0.96485345756831786</v>
      </c>
      <c r="Q867" s="40">
        <f t="shared" si="981"/>
        <v>191868.66</v>
      </c>
      <c r="R867" s="51">
        <v>185125.14</v>
      </c>
      <c r="S867" s="41">
        <f t="shared" si="1037"/>
        <v>38344.600832254626</v>
      </c>
      <c r="T867" s="41">
        <f t="shared" si="1027"/>
        <v>100348.7994285319</v>
      </c>
      <c r="U867" s="41">
        <f t="shared" si="1028"/>
        <v>26376.842526801305</v>
      </c>
      <c r="V867" s="41">
        <f t="shared" si="1029"/>
        <v>7494.5272124121793</v>
      </c>
      <c r="W867" s="51">
        <v>12560.37</v>
      </c>
      <c r="X867" s="51"/>
      <c r="Y867" s="41"/>
      <c r="Z867" s="40">
        <f t="shared" si="1030"/>
        <v>185125.14</v>
      </c>
      <c r="AA867" s="54">
        <f t="shared" si="1031"/>
        <v>38071.5990446668</v>
      </c>
      <c r="AB867" s="54">
        <f t="shared" si="1032"/>
        <v>100348.7994285319</v>
      </c>
      <c r="AC867" s="54">
        <f t="shared" si="1032"/>
        <v>26376.842526801305</v>
      </c>
      <c r="AD867" s="54">
        <f t="shared" si="1033"/>
        <v>7767.5290000000005</v>
      </c>
      <c r="AE867" s="54">
        <f t="shared" si="1034"/>
        <v>12560.37</v>
      </c>
      <c r="AF867" s="54">
        <f t="shared" si="1034"/>
        <v>0</v>
      </c>
      <c r="AG867" s="54"/>
      <c r="AH867" s="42">
        <f t="shared" si="1035"/>
        <v>185125.14</v>
      </c>
      <c r="AI867" s="56">
        <f t="shared" si="1036"/>
        <v>6743.5199999999895</v>
      </c>
    </row>
    <row r="868" spans="1:35" x14ac:dyDescent="0.25">
      <c r="A868" s="31">
        <v>17</v>
      </c>
      <c r="B868" s="38">
        <v>6467.5</v>
      </c>
      <c r="C868" s="33">
        <v>2.66</v>
      </c>
      <c r="D868" s="33">
        <v>10.37</v>
      </c>
      <c r="E868" s="33">
        <v>2.82</v>
      </c>
      <c r="F868" s="35">
        <v>0.77</v>
      </c>
      <c r="G868" s="35">
        <v>1.33</v>
      </c>
      <c r="H868" s="35"/>
      <c r="I868" s="51">
        <v>122478.8</v>
      </c>
      <c r="J868" s="41">
        <f>I868-K868-L868-M868-N868</f>
        <v>23591.820000000014</v>
      </c>
      <c r="K868" s="41">
        <f t="shared" si="1023"/>
        <v>67067.974999999991</v>
      </c>
      <c r="L868" s="41">
        <f t="shared" si="1024"/>
        <v>18238.349999999999</v>
      </c>
      <c r="M868" s="41">
        <f t="shared" si="1025"/>
        <v>4979.9750000000004</v>
      </c>
      <c r="N868" s="51">
        <v>8600.68</v>
      </c>
      <c r="O868" s="41"/>
      <c r="P868" s="144">
        <f t="shared" si="1026"/>
        <v>1.1748972067002617</v>
      </c>
      <c r="Q868" s="40">
        <f t="shared" si="981"/>
        <v>122478.8</v>
      </c>
      <c r="R868" s="51">
        <v>143900</v>
      </c>
      <c r="S868" s="41">
        <f t="shared" si="1037"/>
        <v>27598.098326698178</v>
      </c>
      <c r="T868" s="41">
        <f t="shared" si="1027"/>
        <v>78797.976486542975</v>
      </c>
      <c r="U868" s="41">
        <f t="shared" si="1028"/>
        <v>21428.186469821714</v>
      </c>
      <c r="V868" s="41">
        <f t="shared" si="1029"/>
        <v>5850.9587169371362</v>
      </c>
      <c r="W868" s="51">
        <v>10224.780000000001</v>
      </c>
      <c r="X868" s="51"/>
      <c r="Y868" s="41"/>
      <c r="Z868" s="40">
        <f t="shared" si="1030"/>
        <v>143900</v>
      </c>
      <c r="AA868" s="54">
        <f t="shared" si="1031"/>
        <v>28469.08204363531</v>
      </c>
      <c r="AB868" s="54">
        <f t="shared" si="1032"/>
        <v>78797.976486542975</v>
      </c>
      <c r="AC868" s="54">
        <f t="shared" si="1032"/>
        <v>21428.186469821714</v>
      </c>
      <c r="AD868" s="54">
        <f t="shared" si="1033"/>
        <v>4979.9750000000004</v>
      </c>
      <c r="AE868" s="54">
        <f t="shared" si="1034"/>
        <v>10224.780000000001</v>
      </c>
      <c r="AF868" s="54">
        <f t="shared" si="1034"/>
        <v>0</v>
      </c>
      <c r="AG868" s="54"/>
      <c r="AH868" s="42">
        <f t="shared" si="1035"/>
        <v>143900</v>
      </c>
      <c r="AI868" s="56">
        <f t="shared" si="1036"/>
        <v>-21421.199999999997</v>
      </c>
    </row>
    <row r="869" spans="1:35" x14ac:dyDescent="0.25">
      <c r="A869" s="31" t="s">
        <v>38</v>
      </c>
      <c r="B869" s="38">
        <v>5386.3</v>
      </c>
      <c r="C869" s="33">
        <v>2.35</v>
      </c>
      <c r="D869" s="33">
        <v>11.01</v>
      </c>
      <c r="E869" s="33">
        <v>1.33</v>
      </c>
      <c r="F869" s="35">
        <v>0.77</v>
      </c>
      <c r="G869" s="35">
        <v>1.33</v>
      </c>
      <c r="H869" s="35"/>
      <c r="I869" s="51">
        <v>94907.04</v>
      </c>
      <c r="J869" s="41">
        <f>I869-K869-L869-M869-N869</f>
        <v>17128.786999999989</v>
      </c>
      <c r="K869" s="41">
        <f t="shared" si="1023"/>
        <v>59303.163</v>
      </c>
      <c r="L869" s="41">
        <f t="shared" si="1024"/>
        <v>7163.7790000000005</v>
      </c>
      <c r="M869" s="41">
        <f t="shared" si="1025"/>
        <v>4147.451</v>
      </c>
      <c r="N869" s="51">
        <v>7163.86</v>
      </c>
      <c r="O869" s="41"/>
      <c r="P869" s="144">
        <f t="shared" si="1026"/>
        <v>1.0234542137232392</v>
      </c>
      <c r="Q869" s="40">
        <f t="shared" si="981"/>
        <v>94907.04</v>
      </c>
      <c r="R869" s="51">
        <v>97133.01</v>
      </c>
      <c r="S869" s="41">
        <f t="shared" si="1037"/>
        <v>17538.991934641192</v>
      </c>
      <c r="T869" s="41">
        <f t="shared" si="1027"/>
        <v>60694.072059466089</v>
      </c>
      <c r="U869" s="41">
        <f t="shared" si="1028"/>
        <v>7331.7998037320531</v>
      </c>
      <c r="V869" s="41">
        <f t="shared" si="1029"/>
        <v>4244.7262021606621</v>
      </c>
      <c r="W869" s="51">
        <v>7323.42</v>
      </c>
      <c r="X869" s="51"/>
      <c r="Y869" s="41"/>
      <c r="Z869" s="40">
        <f t="shared" si="1030"/>
        <v>97133.00999999998</v>
      </c>
      <c r="AA869" s="54">
        <f t="shared" si="1031"/>
        <v>17636.267136801842</v>
      </c>
      <c r="AB869" s="54">
        <f t="shared" si="1032"/>
        <v>60694.072059466089</v>
      </c>
      <c r="AC869" s="54">
        <f t="shared" si="1032"/>
        <v>7331.7998037320531</v>
      </c>
      <c r="AD869" s="54">
        <f t="shared" si="1033"/>
        <v>4147.451</v>
      </c>
      <c r="AE869" s="54">
        <f t="shared" si="1034"/>
        <v>7323.42</v>
      </c>
      <c r="AF869" s="54">
        <f t="shared" si="1034"/>
        <v>0</v>
      </c>
      <c r="AG869" s="54"/>
      <c r="AH869" s="42">
        <f t="shared" si="1035"/>
        <v>97133.00999999998</v>
      </c>
      <c r="AI869" s="56">
        <f t="shared" si="1036"/>
        <v>-2225.9699999999866</v>
      </c>
    </row>
    <row r="870" spans="1:35" x14ac:dyDescent="0.25">
      <c r="A870" s="32" t="s">
        <v>37</v>
      </c>
      <c r="B870" s="39">
        <f>SUM(B864:B869)</f>
        <v>54898.3</v>
      </c>
      <c r="C870" s="33"/>
      <c r="D870" s="34"/>
      <c r="E870" s="34"/>
      <c r="F870" s="35"/>
      <c r="G870" s="35"/>
      <c r="H870" s="35"/>
      <c r="I870" s="43">
        <f t="shared" ref="I870:O870" si="1038">SUM(I864:I869)</f>
        <v>1118310.6500000001</v>
      </c>
      <c r="J870" s="43">
        <f t="shared" si="1038"/>
        <v>203644.954</v>
      </c>
      <c r="K870" s="43">
        <f t="shared" si="1038"/>
        <v>558002.77200000011</v>
      </c>
      <c r="L870" s="43">
        <f t="shared" si="1038"/>
        <v>166432.353</v>
      </c>
      <c r="M870" s="43">
        <f t="shared" si="1038"/>
        <v>42271.690999999999</v>
      </c>
      <c r="N870" s="43">
        <f t="shared" si="1038"/>
        <v>73014.180000000008</v>
      </c>
      <c r="O870" s="43">
        <f t="shared" si="1038"/>
        <v>74944.7</v>
      </c>
      <c r="P870" s="144">
        <f t="shared" si="1026"/>
        <v>0.98906686616996797</v>
      </c>
      <c r="Q870" s="40">
        <f t="shared" si="981"/>
        <v>1118310.6500000001</v>
      </c>
      <c r="R870" s="43">
        <f t="shared" ref="R870:V870" si="1039">SUM(R864:R869)</f>
        <v>1106084.01</v>
      </c>
      <c r="S870" s="43">
        <f t="shared" si="1039"/>
        <v>202788.86114990711</v>
      </c>
      <c r="T870" s="43">
        <f t="shared" si="1039"/>
        <v>555440.26157286775</v>
      </c>
      <c r="U870" s="43">
        <f t="shared" si="1039"/>
        <v>163976.43791737058</v>
      </c>
      <c r="V870" s="43">
        <f t="shared" si="1039"/>
        <v>42013.269359854487</v>
      </c>
      <c r="W870" s="43">
        <f>SUM(W864:W869)</f>
        <v>72234.98000000001</v>
      </c>
      <c r="X870" s="43">
        <f>SUM(X858:X869)</f>
        <v>69630.2</v>
      </c>
      <c r="Y870" s="41"/>
      <c r="Z870" s="40">
        <f t="shared" ref="Z870:AF870" si="1040">SUM(Z864:Z869)</f>
        <v>1106084.01</v>
      </c>
      <c r="AA870" s="55">
        <f t="shared" si="1040"/>
        <v>202530.43950976164</v>
      </c>
      <c r="AB870" s="55">
        <f t="shared" si="1040"/>
        <v>555440.26157286775</v>
      </c>
      <c r="AC870" s="55">
        <f t="shared" si="1040"/>
        <v>163976.43791737058</v>
      </c>
      <c r="AD870" s="55">
        <f t="shared" si="1040"/>
        <v>42271.690999999999</v>
      </c>
      <c r="AE870" s="55">
        <f t="shared" si="1040"/>
        <v>72234.98000000001</v>
      </c>
      <c r="AF870" s="55">
        <f t="shared" si="1040"/>
        <v>69630.2</v>
      </c>
      <c r="AG870" s="54"/>
      <c r="AH870" s="42">
        <f>SUM(AH864:AH869)</f>
        <v>1106084.01</v>
      </c>
      <c r="AI870" s="56">
        <f>SUM(AI864:AI869)</f>
        <v>12226.640000000029</v>
      </c>
    </row>
    <row r="871" spans="1:35" s="126" customFormat="1" x14ac:dyDescent="0.25">
      <c r="A871" s="126" t="s">
        <v>40</v>
      </c>
      <c r="C871"/>
      <c r="D871"/>
      <c r="E871"/>
      <c r="F871"/>
      <c r="G871"/>
      <c r="H871"/>
      <c r="P871" s="152"/>
      <c r="Q871" s="87"/>
      <c r="R871" s="127"/>
      <c r="W871" s="126">
        <v>2985.79</v>
      </c>
    </row>
    <row r="872" spans="1:35" x14ac:dyDescent="0.25">
      <c r="A872" s="31">
        <v>2</v>
      </c>
      <c r="B872" s="38">
        <v>14818.9</v>
      </c>
      <c r="C872" s="33">
        <v>2.6</v>
      </c>
      <c r="D872" s="33">
        <v>10.15</v>
      </c>
      <c r="E872" s="33">
        <v>2.85</v>
      </c>
      <c r="F872" s="35">
        <v>0.77</v>
      </c>
      <c r="G872" s="35">
        <v>1.33</v>
      </c>
      <c r="H872" s="35"/>
      <c r="I872" s="51">
        <v>277562.08</v>
      </c>
      <c r="J872" s="41">
        <f>I872-K872-L872-M872-N872</f>
        <v>53796.277000000031</v>
      </c>
      <c r="K872" s="41">
        <f>B872*D872</f>
        <v>150411.83499999999</v>
      </c>
      <c r="L872" s="41">
        <f>E872*B872</f>
        <v>42233.864999999998</v>
      </c>
      <c r="M872" s="41">
        <f>F872*B872</f>
        <v>11410.553</v>
      </c>
      <c r="N872" s="51">
        <v>19709.55</v>
      </c>
      <c r="O872" s="41"/>
      <c r="P872" s="144">
        <f>R872/I872</f>
        <v>0.95529918928406932</v>
      </c>
      <c r="Q872" s="40">
        <f t="shared" si="981"/>
        <v>277562.08</v>
      </c>
      <c r="R872" s="51">
        <v>265154.83</v>
      </c>
      <c r="S872" s="41">
        <f>R872-T872-U872-V872-W872-X872</f>
        <v>51306.376940755079</v>
      </c>
      <c r="T872" s="41">
        <f>P872*K872</f>
        <v>143688.30403422919</v>
      </c>
      <c r="U872" s="41">
        <f>L872*P872</f>
        <v>40345.976994832825</v>
      </c>
      <c r="V872" s="41">
        <f>P872*M872</f>
        <v>10900.492030182904</v>
      </c>
      <c r="W872" s="51">
        <v>18913.68</v>
      </c>
      <c r="X872" s="51"/>
      <c r="Y872" s="41"/>
      <c r="Z872" s="40">
        <f>SUM(S872:Y872)</f>
        <v>265154.83</v>
      </c>
      <c r="AA872" s="54">
        <f>Z872-AF872-AE872-AD872-AC872-AB872</f>
        <v>50796.315970937983</v>
      </c>
      <c r="AB872" s="54">
        <f t="shared" ref="AB872:AC875" si="1041">T872</f>
        <v>143688.30403422919</v>
      </c>
      <c r="AC872" s="54">
        <f t="shared" si="1041"/>
        <v>40345.976994832825</v>
      </c>
      <c r="AD872" s="54">
        <f>M872</f>
        <v>11410.553</v>
      </c>
      <c r="AE872" s="54">
        <f t="shared" ref="AE872:AF875" si="1042">W872</f>
        <v>18913.68</v>
      </c>
      <c r="AF872" s="54">
        <f t="shared" si="1042"/>
        <v>0</v>
      </c>
      <c r="AG872" s="54"/>
      <c r="AH872" s="42">
        <f>SUM(AA872:AG872)</f>
        <v>265154.83</v>
      </c>
      <c r="AI872" s="56">
        <f>I872-Z872</f>
        <v>12407.25</v>
      </c>
    </row>
    <row r="873" spans="1:35" x14ac:dyDescent="0.25">
      <c r="A873" s="31">
        <v>6</v>
      </c>
      <c r="B873" s="38">
        <v>7879.3</v>
      </c>
      <c r="C873" s="33">
        <v>2.38</v>
      </c>
      <c r="D873" s="33">
        <v>10.23</v>
      </c>
      <c r="E873" s="33">
        <v>2.8</v>
      </c>
      <c r="F873" s="35">
        <v>0.77</v>
      </c>
      <c r="G873" s="35">
        <v>1.33</v>
      </c>
      <c r="H873" s="35"/>
      <c r="I873" s="51">
        <v>144900.1</v>
      </c>
      <c r="J873" s="41">
        <f>I873-K873-L873-M873-N873</f>
        <v>25686.410000000003</v>
      </c>
      <c r="K873" s="41">
        <f>B873*D873</f>
        <v>80605.239000000001</v>
      </c>
      <c r="L873" s="41">
        <f>E873*B873</f>
        <v>22062.04</v>
      </c>
      <c r="M873" s="41">
        <f>F873*B873</f>
        <v>6067.0610000000006</v>
      </c>
      <c r="N873" s="51">
        <v>10479.35</v>
      </c>
      <c r="O873" s="41"/>
      <c r="P873" s="144">
        <f>R873/I873</f>
        <v>1.0113953682571648</v>
      </c>
      <c r="Q873" s="40">
        <f t="shared" si="981"/>
        <v>144900.1</v>
      </c>
      <c r="R873" s="51">
        <v>146551.29</v>
      </c>
      <c r="S873" s="41">
        <f>R873-T873-U873-V873-W873-X873</f>
        <v>25987.062153500243</v>
      </c>
      <c r="T873" s="41">
        <f>P873*K873</f>
        <v>81523.765381861784</v>
      </c>
      <c r="U873" s="41">
        <f>L873*P873</f>
        <v>22313.4450703043</v>
      </c>
      <c r="V873" s="41">
        <f>P873*M873</f>
        <v>6136.1973943336834</v>
      </c>
      <c r="W873" s="51">
        <v>10590.82</v>
      </c>
      <c r="X873" s="51"/>
      <c r="Y873" s="41"/>
      <c r="Z873" s="40">
        <f>SUM(S873:Y873)</f>
        <v>146551.29</v>
      </c>
      <c r="AA873" s="54">
        <f>Z873-AF873-AE873-AD873-AC873-AB873</f>
        <v>26056.198547833919</v>
      </c>
      <c r="AB873" s="54">
        <f t="shared" si="1041"/>
        <v>81523.765381861784</v>
      </c>
      <c r="AC873" s="54">
        <f t="shared" si="1041"/>
        <v>22313.4450703043</v>
      </c>
      <c r="AD873" s="54">
        <f>M873</f>
        <v>6067.0610000000006</v>
      </c>
      <c r="AE873" s="54">
        <f t="shared" si="1042"/>
        <v>10590.82</v>
      </c>
      <c r="AF873" s="54">
        <f t="shared" si="1042"/>
        <v>0</v>
      </c>
      <c r="AG873" s="54"/>
      <c r="AH873" s="42">
        <f>SUM(AA873:AG873)</f>
        <v>146551.29</v>
      </c>
      <c r="AI873" s="56">
        <f>I873-Z873</f>
        <v>-1651.1900000000023</v>
      </c>
    </row>
    <row r="874" spans="1:35" x14ac:dyDescent="0.25">
      <c r="A874" s="31">
        <v>14</v>
      </c>
      <c r="B874" s="38">
        <v>9270</v>
      </c>
      <c r="C874" s="33">
        <v>2.39</v>
      </c>
      <c r="D874" s="33">
        <v>10.58</v>
      </c>
      <c r="E874" s="33">
        <v>2.82</v>
      </c>
      <c r="F874" s="35">
        <v>0.77</v>
      </c>
      <c r="G874" s="35">
        <v>1.33</v>
      </c>
      <c r="H874" s="35"/>
      <c r="I874" s="51">
        <v>173179.77</v>
      </c>
      <c r="J874" s="41">
        <f>I874-K874-L874-M874-N874</f>
        <v>29493.599999999988</v>
      </c>
      <c r="K874" s="41">
        <f>B874*D874</f>
        <v>98076.6</v>
      </c>
      <c r="L874" s="41">
        <f>E874*B874</f>
        <v>26141.399999999998</v>
      </c>
      <c r="M874" s="41">
        <f>F874*B874</f>
        <v>7137.9000000000005</v>
      </c>
      <c r="N874" s="51">
        <v>12330.27</v>
      </c>
      <c r="O874" s="41"/>
      <c r="P874" s="144">
        <f>R874/I874</f>
        <v>0.93533805940497561</v>
      </c>
      <c r="Q874" s="40">
        <f t="shared" si="981"/>
        <v>173179.77</v>
      </c>
      <c r="R874" s="51">
        <v>161981.63</v>
      </c>
      <c r="S874" s="41">
        <f>R874-T874-U874-V874-W874-X874</f>
        <v>27670.507402605963</v>
      </c>
      <c r="T874" s="41">
        <f>P874*K874</f>
        <v>91734.776717038039</v>
      </c>
      <c r="U874" s="41">
        <f>L874*P874</f>
        <v>24451.046346129227</v>
      </c>
      <c r="V874" s="41">
        <f>P874*M874</f>
        <v>6676.3495342267761</v>
      </c>
      <c r="W874" s="51">
        <v>11448.95</v>
      </c>
      <c r="X874" s="51"/>
      <c r="Y874" s="41"/>
      <c r="Z874" s="40">
        <f>SUM(S874:Y874)</f>
        <v>161981.63000000003</v>
      </c>
      <c r="AA874" s="54">
        <f>Z874-AF874-AE874-AD874-AC874-AB874</f>
        <v>27208.956936832765</v>
      </c>
      <c r="AB874" s="54">
        <f t="shared" si="1041"/>
        <v>91734.776717038039</v>
      </c>
      <c r="AC874" s="54">
        <f t="shared" si="1041"/>
        <v>24451.046346129227</v>
      </c>
      <c r="AD874" s="54">
        <f>M874</f>
        <v>7137.9000000000005</v>
      </c>
      <c r="AE874" s="54">
        <f t="shared" si="1042"/>
        <v>11448.95</v>
      </c>
      <c r="AF874" s="54">
        <f t="shared" si="1042"/>
        <v>0</v>
      </c>
      <c r="AG874" s="54"/>
      <c r="AH874" s="42">
        <f>SUM(AA874:AG874)</f>
        <v>161981.63000000003</v>
      </c>
      <c r="AI874" s="56">
        <f>I874-Z874</f>
        <v>11198.139999999956</v>
      </c>
    </row>
    <row r="875" spans="1:35" x14ac:dyDescent="0.25">
      <c r="A875" s="31">
        <v>24</v>
      </c>
      <c r="B875" s="38">
        <v>3967.3</v>
      </c>
      <c r="C875" s="33">
        <v>2.4300000000000002</v>
      </c>
      <c r="D875" s="33">
        <v>11.63</v>
      </c>
      <c r="E875" s="33">
        <v>2.46</v>
      </c>
      <c r="F875" s="35">
        <v>0.77</v>
      </c>
      <c r="G875" s="35">
        <v>1.33</v>
      </c>
      <c r="H875" s="35"/>
      <c r="I875" s="51">
        <v>77513.399999999994</v>
      </c>
      <c r="J875" s="41">
        <f>I875-K875-L875-M875-N875</f>
        <v>13312.831999999986</v>
      </c>
      <c r="K875" s="41">
        <f>B875*D875</f>
        <v>46139.699000000008</v>
      </c>
      <c r="L875" s="41">
        <f>E875*B875</f>
        <v>9759.5580000000009</v>
      </c>
      <c r="M875" s="41">
        <f>F875*B875</f>
        <v>3054.8210000000004</v>
      </c>
      <c r="N875" s="51">
        <v>5246.49</v>
      </c>
      <c r="O875" s="41"/>
      <c r="P875" s="144">
        <f>R875/I875</f>
        <v>0.93048905092538836</v>
      </c>
      <c r="Q875" s="40">
        <f t="shared" si="981"/>
        <v>77513.399999999994</v>
      </c>
      <c r="R875" s="51">
        <v>72125.37</v>
      </c>
      <c r="S875" s="41">
        <f>R875-T875-U875-V875-W875-X875</f>
        <v>12424.195913598673</v>
      </c>
      <c r="T875" s="41">
        <f>P875*K875</f>
        <v>42932.484732493096</v>
      </c>
      <c r="U875" s="41">
        <f>L875*P875</f>
        <v>9081.1618608712815</v>
      </c>
      <c r="V875" s="41">
        <f>P875*M875</f>
        <v>2842.4774930369463</v>
      </c>
      <c r="W875" s="51">
        <v>4845.05</v>
      </c>
      <c r="X875" s="51"/>
      <c r="Y875" s="41"/>
      <c r="Z875" s="40">
        <f>SUM(S875:Y875)</f>
        <v>72125.37000000001</v>
      </c>
      <c r="AA875" s="54">
        <f>Z875-AF875-AE875-AD875-AC875-AB875</f>
        <v>12211.852406635626</v>
      </c>
      <c r="AB875" s="54">
        <f t="shared" si="1041"/>
        <v>42932.484732493096</v>
      </c>
      <c r="AC875" s="54">
        <f t="shared" si="1041"/>
        <v>9081.1618608712815</v>
      </c>
      <c r="AD875" s="54">
        <f>M875</f>
        <v>3054.8210000000004</v>
      </c>
      <c r="AE875" s="54">
        <f t="shared" si="1042"/>
        <v>4845.05</v>
      </c>
      <c r="AF875" s="54">
        <f t="shared" si="1042"/>
        <v>0</v>
      </c>
      <c r="AG875" s="54"/>
      <c r="AH875" s="42">
        <f>SUM(AA875:AG875)</f>
        <v>72125.37000000001</v>
      </c>
      <c r="AI875" s="56">
        <f>I875-Z875</f>
        <v>5388.0299999999843</v>
      </c>
    </row>
    <row r="876" spans="1:35" x14ac:dyDescent="0.25">
      <c r="A876" s="32" t="s">
        <v>37</v>
      </c>
      <c r="B876" s="39">
        <f>SUM(B872:B875)</f>
        <v>35935.5</v>
      </c>
      <c r="C876" s="33"/>
      <c r="D876" s="34"/>
      <c r="E876" s="34"/>
      <c r="F876" s="35"/>
      <c r="G876" s="35"/>
      <c r="H876" s="35"/>
      <c r="I876" s="43">
        <f t="shared" ref="I876:O876" si="1043">SUM(I872:I875)</f>
        <v>673155.35000000009</v>
      </c>
      <c r="J876" s="43">
        <f t="shared" si="1043"/>
        <v>122289.11900000001</v>
      </c>
      <c r="K876" s="43">
        <f t="shared" si="1043"/>
        <v>375233.37300000002</v>
      </c>
      <c r="L876" s="43">
        <f t="shared" si="1043"/>
        <v>100196.863</v>
      </c>
      <c r="M876" s="43">
        <f t="shared" si="1043"/>
        <v>27670.335000000003</v>
      </c>
      <c r="N876" s="43">
        <f t="shared" si="1043"/>
        <v>47765.659999999996</v>
      </c>
      <c r="O876" s="43">
        <f t="shared" si="1043"/>
        <v>0</v>
      </c>
      <c r="P876" s="144">
        <f>R876/I876</f>
        <v>0.12809677587796039</v>
      </c>
      <c r="Q876" s="40">
        <f t="shared" si="981"/>
        <v>673155.35000000009</v>
      </c>
      <c r="R876" s="43">
        <v>86229.03</v>
      </c>
      <c r="S876" s="43">
        <f t="shared" ref="S876:X876" si="1044">SUM(S872:S875)</f>
        <v>117388.14241045996</v>
      </c>
      <c r="T876" s="43">
        <f t="shared" si="1044"/>
        <v>359879.33086562209</v>
      </c>
      <c r="U876" s="43">
        <f t="shared" si="1044"/>
        <v>96191.630272137641</v>
      </c>
      <c r="V876" s="43">
        <f t="shared" si="1044"/>
        <v>26555.516451780313</v>
      </c>
      <c r="W876" s="43">
        <f>SUM(W872:W875)</f>
        <v>45798.5</v>
      </c>
      <c r="X876" s="43">
        <f t="shared" si="1044"/>
        <v>0</v>
      </c>
      <c r="Y876" s="41"/>
      <c r="Z876" s="40">
        <f>SUM(Z872:Z875)</f>
        <v>645813.12</v>
      </c>
      <c r="AA876" s="55">
        <f>SUM(AA872:AA875)</f>
        <v>116273.3238622403</v>
      </c>
      <c r="AB876" s="55">
        <f>SUM(AB872:AB875)</f>
        <v>359879.33086562209</v>
      </c>
      <c r="AC876" s="55">
        <f>SUM(AC872:AC875)</f>
        <v>96191.630272137641</v>
      </c>
      <c r="AD876" s="55">
        <f>SUM(AD872:AD875)</f>
        <v>27670.335000000003</v>
      </c>
      <c r="AE876" s="55">
        <f>SUM(AE874:AE875)</f>
        <v>16294</v>
      </c>
      <c r="AF876" s="55">
        <f>SUM(AF872:AF875)</f>
        <v>0</v>
      </c>
      <c r="AG876" s="54"/>
      <c r="AH876" s="42">
        <f>SUM(AH872:AH875)</f>
        <v>645813.12</v>
      </c>
      <c r="AI876" s="56">
        <f>SUM(AI872:AI875)</f>
        <v>27342.229999999938</v>
      </c>
    </row>
    <row r="877" spans="1:35" s="126" customFormat="1" x14ac:dyDescent="0.25">
      <c r="A877" s="126" t="s">
        <v>41</v>
      </c>
      <c r="C877"/>
      <c r="D877"/>
      <c r="E877"/>
      <c r="F877"/>
      <c r="G877"/>
      <c r="H877"/>
      <c r="I877" s="126" t="s">
        <v>59</v>
      </c>
      <c r="P877" s="152"/>
      <c r="Q877" s="87" t="str">
        <f t="shared" si="981"/>
        <v xml:space="preserve"> </v>
      </c>
      <c r="R877" s="127">
        <v>80689.23</v>
      </c>
    </row>
    <row r="878" spans="1:35" x14ac:dyDescent="0.25">
      <c r="A878" s="31">
        <v>15</v>
      </c>
      <c r="B878" s="38">
        <v>3315.7</v>
      </c>
      <c r="C878" s="33">
        <v>2.79</v>
      </c>
      <c r="D878" s="33">
        <v>12.86</v>
      </c>
      <c r="E878" s="33">
        <v>9.56</v>
      </c>
      <c r="F878" s="35">
        <v>0.77</v>
      </c>
      <c r="G878" s="35">
        <v>1.33</v>
      </c>
      <c r="H878" s="35"/>
      <c r="I878" s="51">
        <v>95875.8</v>
      </c>
      <c r="J878" s="41">
        <f>I878-K878-L878-M878-N878</f>
        <v>14575.447000000007</v>
      </c>
      <c r="K878" s="41">
        <f>B878*D878</f>
        <v>42639.901999999995</v>
      </c>
      <c r="L878" s="41">
        <f>E878*B878</f>
        <v>31698.092000000001</v>
      </c>
      <c r="M878" s="41">
        <f>F878*B878</f>
        <v>2553.0889999999999</v>
      </c>
      <c r="N878" s="51">
        <v>4409.2700000000004</v>
      </c>
      <c r="O878" s="51"/>
      <c r="P878" s="144">
        <f t="shared" ref="P878:P890" si="1045">R878/I878</f>
        <v>0.75460293421280444</v>
      </c>
      <c r="Q878" s="40">
        <f t="shared" si="981"/>
        <v>95875.8</v>
      </c>
      <c r="R878" s="51">
        <v>72348.160000000003</v>
      </c>
      <c r="S878" s="41">
        <f>R878-T878-U878-V878-W878-X878</f>
        <v>10974.253153399724</v>
      </c>
      <c r="T878" s="41">
        <f>P878*K878</f>
        <v>32176.195163746426</v>
      </c>
      <c r="U878" s="41">
        <f>L878*P878</f>
        <v>23919.473232147422</v>
      </c>
      <c r="V878" s="41">
        <f t="shared" ref="V878:V889" si="1046">P878*M878</f>
        <v>1926.5684507064345</v>
      </c>
      <c r="W878" s="51">
        <v>3351.67</v>
      </c>
      <c r="X878" s="51"/>
      <c r="Y878" s="41"/>
      <c r="Z878" s="40">
        <f>SUM(S878:Y878)</f>
        <v>72348.159999999989</v>
      </c>
      <c r="AA878" s="54">
        <f t="shared" ref="AA878:AA889" si="1047">Z878-AF878-AE878-AD878-AC878-AB878</f>
        <v>10347.732604106135</v>
      </c>
      <c r="AB878" s="54">
        <f t="shared" ref="AB878:AB889" si="1048">T878</f>
        <v>32176.195163746426</v>
      </c>
      <c r="AC878" s="54">
        <f t="shared" ref="AC878:AC889" si="1049">U878</f>
        <v>23919.473232147422</v>
      </c>
      <c r="AD878" s="54">
        <f t="shared" ref="AD878:AD889" si="1050">M878</f>
        <v>2553.0889999999999</v>
      </c>
      <c r="AE878" s="54">
        <f t="shared" ref="AE878:AE889" si="1051">W878</f>
        <v>3351.67</v>
      </c>
      <c r="AF878" s="54">
        <f t="shared" ref="AF878:AF889" si="1052">X878</f>
        <v>0</v>
      </c>
      <c r="AG878" s="54"/>
      <c r="AH878" s="42">
        <f t="shared" ref="AH878:AH889" si="1053">SUM(AA878:AG878)</f>
        <v>72348.159999999989</v>
      </c>
      <c r="AI878" s="56">
        <f t="shared" ref="AI878:AI889" si="1054">I878-Z878</f>
        <v>23527.640000000014</v>
      </c>
    </row>
    <row r="879" spans="1:35" x14ac:dyDescent="0.25">
      <c r="A879" s="31">
        <v>17</v>
      </c>
      <c r="B879" s="38">
        <v>2782.9</v>
      </c>
      <c r="C879" s="33">
        <v>2.08</v>
      </c>
      <c r="D879" s="33">
        <v>14.05</v>
      </c>
      <c r="E879" s="33">
        <v>8</v>
      </c>
      <c r="F879" s="35">
        <v>0.82</v>
      </c>
      <c r="G879" s="35">
        <v>1.33</v>
      </c>
      <c r="H879" s="35"/>
      <c r="I879" s="51">
        <v>76557.84</v>
      </c>
      <c r="J879" s="41">
        <f>I879-K879-L879-M879-N879</f>
        <v>9211.6769999999942</v>
      </c>
      <c r="K879" s="41">
        <f t="shared" ref="K879:K889" si="1055">B879*D879</f>
        <v>39099.745000000003</v>
      </c>
      <c r="L879" s="41">
        <f t="shared" ref="L879:L889" si="1056">E879*B879</f>
        <v>22263.200000000001</v>
      </c>
      <c r="M879" s="41">
        <f t="shared" ref="M879:M889" si="1057">F879*B879</f>
        <v>2281.9780000000001</v>
      </c>
      <c r="N879" s="51">
        <v>3701.24</v>
      </c>
      <c r="O879" s="51"/>
      <c r="P879" s="144">
        <f t="shared" si="1045"/>
        <v>0.81085176906767487</v>
      </c>
      <c r="Q879" s="40">
        <f t="shared" si="981"/>
        <v>76557.84</v>
      </c>
      <c r="R879" s="51">
        <v>62077.06</v>
      </c>
      <c r="S879" s="41">
        <f t="shared" ref="S879:S889" si="1058">R879-T879-U879-V879-W879-X879</f>
        <v>7484.6715932740453</v>
      </c>
      <c r="T879" s="41">
        <f t="shared" ref="T879:T889" si="1059">P879*K879</f>
        <v>31704.097403344978</v>
      </c>
      <c r="U879" s="41">
        <f t="shared" ref="U879:U889" si="1060">L879*P879</f>
        <v>18052.15510510746</v>
      </c>
      <c r="V879" s="41">
        <f t="shared" si="1046"/>
        <v>1850.3458982735146</v>
      </c>
      <c r="W879" s="51">
        <v>2985.79</v>
      </c>
      <c r="X879" s="51"/>
      <c r="Y879" s="41"/>
      <c r="Z879" s="40">
        <f t="shared" ref="Z879:Z889" si="1061">SUM(S879:Y879)</f>
        <v>62077.060000000005</v>
      </c>
      <c r="AA879" s="54">
        <f t="shared" si="1047"/>
        <v>7053.039491547559</v>
      </c>
      <c r="AB879" s="54">
        <f t="shared" si="1048"/>
        <v>31704.097403344978</v>
      </c>
      <c r="AC879" s="54">
        <f t="shared" si="1049"/>
        <v>18052.15510510746</v>
      </c>
      <c r="AD879" s="54">
        <f t="shared" si="1050"/>
        <v>2281.9780000000001</v>
      </c>
      <c r="AE879" s="54">
        <f t="shared" si="1051"/>
        <v>2985.79</v>
      </c>
      <c r="AF879" s="54">
        <f t="shared" si="1052"/>
        <v>0</v>
      </c>
      <c r="AG879" s="54"/>
      <c r="AH879" s="42">
        <f t="shared" si="1053"/>
        <v>62077.060000000005</v>
      </c>
      <c r="AI879" s="56">
        <f t="shared" si="1054"/>
        <v>14480.779999999992</v>
      </c>
    </row>
    <row r="880" spans="1:35" x14ac:dyDescent="0.25">
      <c r="A880" s="31">
        <v>18</v>
      </c>
      <c r="B880" s="38">
        <v>5655.7</v>
      </c>
      <c r="C880" s="33">
        <v>2.65</v>
      </c>
      <c r="D880" s="33">
        <v>10.029999999999999</v>
      </c>
      <c r="E880" s="33">
        <v>3.28</v>
      </c>
      <c r="F880" s="35">
        <v>0.77</v>
      </c>
      <c r="G880" s="35">
        <v>1.33</v>
      </c>
      <c r="H880" s="35">
        <v>5.8</v>
      </c>
      <c r="I880" s="51">
        <v>143315.63</v>
      </c>
      <c r="J880" s="41">
        <f>I880-K880-L880-M880-N880-O880</f>
        <v>23358.144000000008</v>
      </c>
      <c r="K880" s="41">
        <f t="shared" si="1055"/>
        <v>56726.670999999995</v>
      </c>
      <c r="L880" s="41">
        <f t="shared" si="1056"/>
        <v>18550.696</v>
      </c>
      <c r="M880" s="41">
        <f t="shared" si="1057"/>
        <v>4354.8890000000001</v>
      </c>
      <c r="N880" s="51">
        <v>7522.17</v>
      </c>
      <c r="O880" s="51">
        <v>32803.06</v>
      </c>
      <c r="P880" s="144">
        <f t="shared" si="1045"/>
        <v>0.93442410991738989</v>
      </c>
      <c r="Q880" s="40">
        <f t="shared" si="981"/>
        <v>143315.63</v>
      </c>
      <c r="R880" s="51">
        <v>133917.57999999999</v>
      </c>
      <c r="S880" s="41">
        <f t="shared" si="1058"/>
        <v>21521.770066486264</v>
      </c>
      <c r="T880" s="41">
        <f t="shared" si="1059"/>
        <v>53006.769057751611</v>
      </c>
      <c r="U880" s="41">
        <f t="shared" si="1060"/>
        <v>17334.217598148083</v>
      </c>
      <c r="V880" s="41">
        <f t="shared" si="1046"/>
        <v>4069.3132776140324</v>
      </c>
      <c r="W880" s="51">
        <v>7085.73</v>
      </c>
      <c r="X880" s="51">
        <v>30899.78</v>
      </c>
      <c r="Y880" s="41"/>
      <c r="Z880" s="40">
        <f t="shared" si="1061"/>
        <v>133917.57999999996</v>
      </c>
      <c r="AA880" s="54">
        <f t="shared" si="1047"/>
        <v>21236.194344100273</v>
      </c>
      <c r="AB880" s="54">
        <f t="shared" si="1048"/>
        <v>53006.769057751611</v>
      </c>
      <c r="AC880" s="54">
        <f t="shared" si="1049"/>
        <v>17334.217598148083</v>
      </c>
      <c r="AD880" s="54">
        <f t="shared" si="1050"/>
        <v>4354.8890000000001</v>
      </c>
      <c r="AE880" s="54">
        <f t="shared" si="1051"/>
        <v>7085.73</v>
      </c>
      <c r="AF880" s="54">
        <f t="shared" si="1052"/>
        <v>30899.78</v>
      </c>
      <c r="AG880" s="54"/>
      <c r="AH880" s="42">
        <f t="shared" si="1053"/>
        <v>133917.57999999996</v>
      </c>
      <c r="AI880" s="56">
        <f t="shared" si="1054"/>
        <v>9398.0500000000466</v>
      </c>
    </row>
    <row r="881" spans="1:35" x14ac:dyDescent="0.25">
      <c r="A881" s="31">
        <v>19</v>
      </c>
      <c r="B881" s="38">
        <v>3708.2</v>
      </c>
      <c r="C881" s="33">
        <v>2.71</v>
      </c>
      <c r="D881" s="33">
        <v>11.05</v>
      </c>
      <c r="E881" s="33">
        <v>3.81</v>
      </c>
      <c r="F881" s="35">
        <v>0.77</v>
      </c>
      <c r="G881" s="35">
        <v>1.33</v>
      </c>
      <c r="H881" s="35">
        <v>5.8</v>
      </c>
      <c r="I881" s="51">
        <v>99861.5</v>
      </c>
      <c r="J881" s="41">
        <f t="shared" ref="J881:J889" si="1062">I881-K881-L881-M881-N881-O881</f>
        <v>15462.964000000004</v>
      </c>
      <c r="K881" s="41">
        <f t="shared" si="1055"/>
        <v>40975.61</v>
      </c>
      <c r="L881" s="41">
        <f t="shared" si="1056"/>
        <v>14128.242</v>
      </c>
      <c r="M881" s="41">
        <f t="shared" si="1057"/>
        <v>2855.3139999999999</v>
      </c>
      <c r="N881" s="51">
        <v>4931.8100000000004</v>
      </c>
      <c r="O881" s="51">
        <v>21507.56</v>
      </c>
      <c r="P881" s="144">
        <f t="shared" si="1045"/>
        <v>1.1869586377132328</v>
      </c>
      <c r="Q881" s="40">
        <f t="shared" si="981"/>
        <v>99861.5</v>
      </c>
      <c r="R881" s="51">
        <v>118531.47</v>
      </c>
      <c r="S881" s="41">
        <f t="shared" si="1058"/>
        <v>18549.157281644868</v>
      </c>
      <c r="T881" s="41">
        <f t="shared" si="1059"/>
        <v>48636.354225068724</v>
      </c>
      <c r="U881" s="41">
        <f t="shared" si="1060"/>
        <v>16769.63887760288</v>
      </c>
      <c r="V881" s="41">
        <f t="shared" si="1046"/>
        <v>3389.1396156835217</v>
      </c>
      <c r="W881" s="51">
        <v>5839.11</v>
      </c>
      <c r="X881" s="51">
        <v>25348.07</v>
      </c>
      <c r="Y881" s="41"/>
      <c r="Z881" s="40">
        <f t="shared" si="1061"/>
        <v>118531.47</v>
      </c>
      <c r="AA881" s="54">
        <f t="shared" si="1047"/>
        <v>19082.982897328395</v>
      </c>
      <c r="AB881" s="54">
        <f t="shared" si="1048"/>
        <v>48636.354225068724</v>
      </c>
      <c r="AC881" s="54">
        <f t="shared" si="1049"/>
        <v>16769.63887760288</v>
      </c>
      <c r="AD881" s="54">
        <f t="shared" si="1050"/>
        <v>2855.3139999999999</v>
      </c>
      <c r="AE881" s="54">
        <f t="shared" si="1051"/>
        <v>5839.11</v>
      </c>
      <c r="AF881" s="54">
        <f t="shared" si="1052"/>
        <v>25348.07</v>
      </c>
      <c r="AG881" s="54"/>
      <c r="AH881" s="42">
        <f t="shared" si="1053"/>
        <v>118531.47</v>
      </c>
      <c r="AI881" s="56">
        <f t="shared" si="1054"/>
        <v>-18669.97</v>
      </c>
    </row>
    <row r="882" spans="1:35" x14ac:dyDescent="0.25">
      <c r="A882" s="31">
        <v>20</v>
      </c>
      <c r="B882" s="38">
        <v>5659.3</v>
      </c>
      <c r="C882" s="33">
        <v>2.65</v>
      </c>
      <c r="D882" s="33">
        <v>10.3</v>
      </c>
      <c r="E882" s="33">
        <v>3.13</v>
      </c>
      <c r="F882" s="35">
        <v>0.77</v>
      </c>
      <c r="G882" s="35">
        <v>1.33</v>
      </c>
      <c r="H882" s="35">
        <v>5.8</v>
      </c>
      <c r="I882" s="51">
        <v>141304.32000000001</v>
      </c>
      <c r="J882" s="41">
        <f t="shared" si="1062"/>
        <v>21118.720000000001</v>
      </c>
      <c r="K882" s="41">
        <f t="shared" si="1055"/>
        <v>58290.790000000008</v>
      </c>
      <c r="L882" s="41">
        <f t="shared" si="1056"/>
        <v>17713.609</v>
      </c>
      <c r="M882" s="41">
        <f t="shared" si="1057"/>
        <v>4357.6610000000001</v>
      </c>
      <c r="N882" s="51">
        <v>7526.82</v>
      </c>
      <c r="O882" s="51">
        <v>32296.720000000001</v>
      </c>
      <c r="P882" s="144">
        <f t="shared" si="1045"/>
        <v>0.93398460853850751</v>
      </c>
      <c r="Q882" s="40">
        <f t="shared" si="981"/>
        <v>141304.32000000001</v>
      </c>
      <c r="R882" s="51">
        <v>131976.06</v>
      </c>
      <c r="S882" s="41">
        <f t="shared" si="1058"/>
        <v>19724.602849551935</v>
      </c>
      <c r="T882" s="41">
        <f t="shared" si="1059"/>
        <v>54442.700679550355</v>
      </c>
      <c r="U882" s="41">
        <f t="shared" si="1060"/>
        <v>16544.238167669184</v>
      </c>
      <c r="V882" s="41">
        <f t="shared" si="1046"/>
        <v>4069.9883032285211</v>
      </c>
      <c r="W882" s="51">
        <v>6938.06</v>
      </c>
      <c r="X882" s="51">
        <v>30256.47</v>
      </c>
      <c r="Y882" s="41"/>
      <c r="Z882" s="40">
        <f t="shared" si="1061"/>
        <v>131976.06</v>
      </c>
      <c r="AA882" s="54">
        <f t="shared" si="1047"/>
        <v>19436.930152780464</v>
      </c>
      <c r="AB882" s="54">
        <f t="shared" si="1048"/>
        <v>54442.700679550355</v>
      </c>
      <c r="AC882" s="54">
        <f t="shared" si="1049"/>
        <v>16544.238167669184</v>
      </c>
      <c r="AD882" s="54">
        <f t="shared" si="1050"/>
        <v>4357.6610000000001</v>
      </c>
      <c r="AE882" s="54">
        <f t="shared" si="1051"/>
        <v>6938.06</v>
      </c>
      <c r="AF882" s="54">
        <f t="shared" si="1052"/>
        <v>30256.47</v>
      </c>
      <c r="AG882" s="54"/>
      <c r="AH882" s="42">
        <f t="shared" si="1053"/>
        <v>131976.06</v>
      </c>
      <c r="AI882" s="56">
        <f t="shared" si="1054"/>
        <v>9328.2600000000093</v>
      </c>
    </row>
    <row r="883" spans="1:35" x14ac:dyDescent="0.25">
      <c r="A883" s="31">
        <v>42</v>
      </c>
      <c r="B883" s="38">
        <v>4035.7</v>
      </c>
      <c r="C883" s="33">
        <v>2.68</v>
      </c>
      <c r="D883" s="33">
        <v>10.33</v>
      </c>
      <c r="E883" s="33">
        <v>3.62</v>
      </c>
      <c r="F883" s="35">
        <v>0.77</v>
      </c>
      <c r="G883" s="35">
        <v>1.33</v>
      </c>
      <c r="H883" s="35">
        <v>5.8</v>
      </c>
      <c r="I883" s="51">
        <v>105372.11</v>
      </c>
      <c r="J883" s="41">
        <f t="shared" si="1062"/>
        <v>17191.965999999997</v>
      </c>
      <c r="K883" s="41">
        <f t="shared" si="1055"/>
        <v>41688.780999999995</v>
      </c>
      <c r="L883" s="41">
        <f t="shared" si="1056"/>
        <v>14609.234</v>
      </c>
      <c r="M883" s="41">
        <f t="shared" si="1057"/>
        <v>3107.489</v>
      </c>
      <c r="N883" s="51">
        <v>5367.58</v>
      </c>
      <c r="O883" s="51">
        <v>23407.06</v>
      </c>
      <c r="P883" s="144">
        <f t="shared" si="1045"/>
        <v>1.0759315724056393</v>
      </c>
      <c r="Q883" s="40">
        <f t="shared" si="981"/>
        <v>105372.11</v>
      </c>
      <c r="R883" s="51">
        <v>113373.18</v>
      </c>
      <c r="S883" s="41">
        <f t="shared" si="1058"/>
        <v>18643.432671730501</v>
      </c>
      <c r="T883" s="41">
        <f t="shared" si="1059"/>
        <v>44854.275693004332</v>
      </c>
      <c r="U883" s="41">
        <f t="shared" si="1060"/>
        <v>15718.536109261928</v>
      </c>
      <c r="V883" s="41">
        <f t="shared" si="1046"/>
        <v>3343.4455260032278</v>
      </c>
      <c r="W883" s="51">
        <v>5743.07</v>
      </c>
      <c r="X883" s="51">
        <v>25070.42</v>
      </c>
      <c r="Y883" s="41"/>
      <c r="Z883" s="40">
        <f t="shared" si="1061"/>
        <v>113373.17999999998</v>
      </c>
      <c r="AA883" s="54">
        <f t="shared" si="1047"/>
        <v>18879.389197733712</v>
      </c>
      <c r="AB883" s="54">
        <f t="shared" si="1048"/>
        <v>44854.275693004332</v>
      </c>
      <c r="AC883" s="54">
        <f t="shared" si="1049"/>
        <v>15718.536109261928</v>
      </c>
      <c r="AD883" s="54">
        <f t="shared" si="1050"/>
        <v>3107.489</v>
      </c>
      <c r="AE883" s="54">
        <f t="shared" si="1051"/>
        <v>5743.07</v>
      </c>
      <c r="AF883" s="54">
        <f t="shared" si="1052"/>
        <v>25070.42</v>
      </c>
      <c r="AG883" s="54"/>
      <c r="AH883" s="42">
        <f t="shared" si="1053"/>
        <v>113373.17999999998</v>
      </c>
      <c r="AI883" s="56">
        <f t="shared" si="1054"/>
        <v>-8001.0699999999779</v>
      </c>
    </row>
    <row r="884" spans="1:35" x14ac:dyDescent="0.25">
      <c r="A884" s="31">
        <v>43</v>
      </c>
      <c r="B884" s="38">
        <v>4116.7</v>
      </c>
      <c r="C884" s="33">
        <v>3.01</v>
      </c>
      <c r="D884" s="33">
        <v>10.78</v>
      </c>
      <c r="E884" s="33">
        <v>3.72</v>
      </c>
      <c r="F884" s="35">
        <v>0.77</v>
      </c>
      <c r="G884" s="35">
        <v>1.33</v>
      </c>
      <c r="H884" s="35">
        <v>5.8</v>
      </c>
      <c r="I884" s="51">
        <v>111933.26</v>
      </c>
      <c r="J884" s="41">
        <f t="shared" si="1062"/>
        <v>19719.161000000007</v>
      </c>
      <c r="K884" s="41">
        <f t="shared" si="1055"/>
        <v>44378.025999999998</v>
      </c>
      <c r="L884" s="41">
        <f t="shared" si="1056"/>
        <v>15314.124</v>
      </c>
      <c r="M884" s="41">
        <f t="shared" si="1057"/>
        <v>3169.8589999999999</v>
      </c>
      <c r="N884" s="51">
        <v>5475.23</v>
      </c>
      <c r="O884" s="51">
        <v>23876.86</v>
      </c>
      <c r="P884" s="144">
        <f t="shared" si="1045"/>
        <v>0.88046564533187011</v>
      </c>
      <c r="Q884" s="40">
        <f t="shared" si="981"/>
        <v>111933.26</v>
      </c>
      <c r="R884" s="51">
        <v>98553.39</v>
      </c>
      <c r="S884" s="41">
        <f t="shared" si="1058"/>
        <v>17391.660678957171</v>
      </c>
      <c r="T884" s="41">
        <f t="shared" si="1059"/>
        <v>39073.327300644509</v>
      </c>
      <c r="U884" s="41">
        <f t="shared" si="1060"/>
        <v>13483.56007035228</v>
      </c>
      <c r="V884" s="41">
        <f t="shared" si="1046"/>
        <v>2790.9519500460365</v>
      </c>
      <c r="W884" s="51">
        <v>4822.08</v>
      </c>
      <c r="X884" s="51">
        <v>20991.81</v>
      </c>
      <c r="Y884" s="41"/>
      <c r="Z884" s="40">
        <f t="shared" si="1061"/>
        <v>98553.389999999985</v>
      </c>
      <c r="AA884" s="54">
        <f t="shared" si="1047"/>
        <v>17012.7536290032</v>
      </c>
      <c r="AB884" s="54">
        <f t="shared" si="1048"/>
        <v>39073.327300644509</v>
      </c>
      <c r="AC884" s="54">
        <f t="shared" si="1049"/>
        <v>13483.56007035228</v>
      </c>
      <c r="AD884" s="54">
        <f t="shared" si="1050"/>
        <v>3169.8589999999999</v>
      </c>
      <c r="AE884" s="54">
        <f t="shared" si="1051"/>
        <v>4822.08</v>
      </c>
      <c r="AF884" s="54">
        <f t="shared" si="1052"/>
        <v>20991.81</v>
      </c>
      <c r="AG884" s="54"/>
      <c r="AH884" s="42">
        <f t="shared" si="1053"/>
        <v>98553.389999999985</v>
      </c>
      <c r="AI884" s="56">
        <f t="shared" si="1054"/>
        <v>13379.87000000001</v>
      </c>
    </row>
    <row r="885" spans="1:35" x14ac:dyDescent="0.25">
      <c r="A885" s="31">
        <v>44</v>
      </c>
      <c r="B885" s="38">
        <v>4127.7</v>
      </c>
      <c r="C885" s="33">
        <v>2.97</v>
      </c>
      <c r="D885" s="33">
        <v>10.36</v>
      </c>
      <c r="E885" s="33">
        <v>3.66</v>
      </c>
      <c r="F885" s="35">
        <v>0.77</v>
      </c>
      <c r="G885" s="35">
        <v>1.33</v>
      </c>
      <c r="H885" s="35">
        <v>5.8</v>
      </c>
      <c r="I885" s="51">
        <v>109095.49</v>
      </c>
      <c r="J885" s="41">
        <f t="shared" si="1062"/>
        <v>18616.247000000014</v>
      </c>
      <c r="K885" s="41">
        <f t="shared" si="1055"/>
        <v>42762.971999999994</v>
      </c>
      <c r="L885" s="41">
        <f t="shared" si="1056"/>
        <v>15107.382</v>
      </c>
      <c r="M885" s="41">
        <f t="shared" si="1057"/>
        <v>3178.3289999999997</v>
      </c>
      <c r="N885" s="51">
        <v>5489.9</v>
      </c>
      <c r="O885" s="51">
        <v>23940.66</v>
      </c>
      <c r="P885" s="144">
        <f t="shared" si="1045"/>
        <v>0.99979220039251848</v>
      </c>
      <c r="Q885" s="40">
        <f t="shared" si="981"/>
        <v>109095.49</v>
      </c>
      <c r="R885" s="51">
        <v>109072.82</v>
      </c>
      <c r="S885" s="41">
        <f t="shared" si="1058"/>
        <v>18537.26289236467</v>
      </c>
      <c r="T885" s="41">
        <f t="shared" si="1059"/>
        <v>42754.08587120365</v>
      </c>
      <c r="U885" s="41">
        <f t="shared" si="1060"/>
        <v>15104.242691950327</v>
      </c>
      <c r="V885" s="41">
        <f t="shared" si="1046"/>
        <v>3177.6685444813525</v>
      </c>
      <c r="W885" s="51">
        <v>5535.78</v>
      </c>
      <c r="X885" s="51">
        <v>23963.78</v>
      </c>
      <c r="Y885" s="41"/>
      <c r="Z885" s="40">
        <f t="shared" si="1061"/>
        <v>109072.81999999999</v>
      </c>
      <c r="AA885" s="54">
        <f t="shared" si="1047"/>
        <v>18536.60243684602</v>
      </c>
      <c r="AB885" s="54">
        <f t="shared" si="1048"/>
        <v>42754.08587120365</v>
      </c>
      <c r="AC885" s="54">
        <f t="shared" si="1049"/>
        <v>15104.242691950327</v>
      </c>
      <c r="AD885" s="54">
        <f t="shared" si="1050"/>
        <v>3178.3289999999997</v>
      </c>
      <c r="AE885" s="54">
        <f t="shared" si="1051"/>
        <v>5535.78</v>
      </c>
      <c r="AF885" s="54">
        <f t="shared" si="1052"/>
        <v>23963.78</v>
      </c>
      <c r="AG885" s="54"/>
      <c r="AH885" s="42">
        <f t="shared" si="1053"/>
        <v>109072.81999999999</v>
      </c>
      <c r="AI885" s="56">
        <f t="shared" si="1054"/>
        <v>22.670000000012806</v>
      </c>
    </row>
    <row r="886" spans="1:35" x14ac:dyDescent="0.25">
      <c r="A886" s="31">
        <v>65</v>
      </c>
      <c r="B886" s="75">
        <v>10695.1</v>
      </c>
      <c r="C886" s="33">
        <v>2.4300000000000002</v>
      </c>
      <c r="D886" s="33">
        <v>10.06</v>
      </c>
      <c r="E886" s="33">
        <v>4.29</v>
      </c>
      <c r="F886" s="35">
        <v>0.77</v>
      </c>
      <c r="G886" s="35">
        <v>1.33</v>
      </c>
      <c r="H886" s="35"/>
      <c r="I886" s="51">
        <v>211978.15</v>
      </c>
      <c r="J886" s="41">
        <f t="shared" si="1062"/>
        <v>36043.597999999991</v>
      </c>
      <c r="K886" s="41">
        <f t="shared" si="1055"/>
        <v>107592.70600000001</v>
      </c>
      <c r="L886" s="41">
        <f t="shared" si="1056"/>
        <v>45881.978999999999</v>
      </c>
      <c r="M886" s="41">
        <f t="shared" si="1057"/>
        <v>8235.2270000000008</v>
      </c>
      <c r="N886" s="51">
        <v>14224.64</v>
      </c>
      <c r="O886" s="51"/>
      <c r="P886" s="144">
        <f t="shared" si="1045"/>
        <v>0.89485383281248565</v>
      </c>
      <c r="Q886" s="40">
        <f t="shared" si="981"/>
        <v>211978.15</v>
      </c>
      <c r="R886" s="51">
        <v>189689.46</v>
      </c>
      <c r="S886" s="41">
        <f t="shared" si="1058"/>
        <v>32256.525443030219</v>
      </c>
      <c r="T886" s="41">
        <f t="shared" si="1059"/>
        <v>96279.745346766926</v>
      </c>
      <c r="U886" s="41">
        <f t="shared" si="1060"/>
        <v>41057.664765171976</v>
      </c>
      <c r="V886" s="41">
        <f t="shared" si="1046"/>
        <v>7369.3244450308684</v>
      </c>
      <c r="W886" s="51">
        <v>12726.2</v>
      </c>
      <c r="X886" s="51"/>
      <c r="Y886" s="41"/>
      <c r="Z886" s="40">
        <f t="shared" si="1061"/>
        <v>189689.46</v>
      </c>
      <c r="AA886" s="54">
        <f t="shared" si="1047"/>
        <v>31390.622888061072</v>
      </c>
      <c r="AB886" s="54">
        <f t="shared" si="1048"/>
        <v>96279.745346766926</v>
      </c>
      <c r="AC886" s="54">
        <f t="shared" si="1049"/>
        <v>41057.664765171976</v>
      </c>
      <c r="AD886" s="54">
        <f t="shared" si="1050"/>
        <v>8235.2270000000008</v>
      </c>
      <c r="AE886" s="54">
        <f t="shared" si="1051"/>
        <v>12726.2</v>
      </c>
      <c r="AF886" s="54">
        <f t="shared" si="1052"/>
        <v>0</v>
      </c>
      <c r="AG886" s="54"/>
      <c r="AH886" s="42">
        <f t="shared" si="1053"/>
        <v>189689.46</v>
      </c>
      <c r="AI886" s="56">
        <f t="shared" si="1054"/>
        <v>22288.690000000002</v>
      </c>
    </row>
    <row r="887" spans="1:35" x14ac:dyDescent="0.25">
      <c r="A887" s="31">
        <v>66</v>
      </c>
      <c r="B887" s="75">
        <v>3540.7</v>
      </c>
      <c r="C887" s="33">
        <v>2.76</v>
      </c>
      <c r="D887" s="33">
        <v>13.73</v>
      </c>
      <c r="E887" s="33">
        <v>12.14</v>
      </c>
      <c r="F887" s="35">
        <v>0.82</v>
      </c>
      <c r="G887" s="35">
        <v>1.33</v>
      </c>
      <c r="H887" s="35"/>
      <c r="I887" s="51">
        <v>114046.42</v>
      </c>
      <c r="J887" s="41">
        <f t="shared" si="1062"/>
        <v>14835.857</v>
      </c>
      <c r="K887" s="41">
        <f t="shared" si="1055"/>
        <v>48613.811000000002</v>
      </c>
      <c r="L887" s="41">
        <f t="shared" si="1056"/>
        <v>42984.097999999998</v>
      </c>
      <c r="M887" s="41">
        <f t="shared" si="1057"/>
        <v>2903.3739999999998</v>
      </c>
      <c r="N887" s="51">
        <v>4709.28</v>
      </c>
      <c r="O887" s="51"/>
      <c r="P887" s="144">
        <f t="shared" si="1045"/>
        <v>0.62079546205834435</v>
      </c>
      <c r="Q887" s="40">
        <f t="shared" si="981"/>
        <v>114046.42</v>
      </c>
      <c r="R887" s="51">
        <v>70799.5</v>
      </c>
      <c r="S887" s="41">
        <f t="shared" si="1058"/>
        <v>9300.132354908641</v>
      </c>
      <c r="T887" s="41">
        <f t="shared" si="1059"/>
        <v>30179.233262162023</v>
      </c>
      <c r="U887" s="41">
        <f t="shared" si="1060"/>
        <v>26684.332979071154</v>
      </c>
      <c r="V887" s="41">
        <f t="shared" si="1046"/>
        <v>1802.4014038581834</v>
      </c>
      <c r="W887" s="51">
        <v>2833.4</v>
      </c>
      <c r="X887" s="51"/>
      <c r="Y887" s="41"/>
      <c r="Z887" s="40">
        <f t="shared" si="1061"/>
        <v>70799.5</v>
      </c>
      <c r="AA887" s="54">
        <f t="shared" si="1047"/>
        <v>8199.1597587668293</v>
      </c>
      <c r="AB887" s="54">
        <f t="shared" si="1048"/>
        <v>30179.233262162023</v>
      </c>
      <c r="AC887" s="54">
        <f t="shared" si="1049"/>
        <v>26684.332979071154</v>
      </c>
      <c r="AD887" s="54">
        <f t="shared" si="1050"/>
        <v>2903.3739999999998</v>
      </c>
      <c r="AE887" s="54">
        <f t="shared" si="1051"/>
        <v>2833.4</v>
      </c>
      <c r="AF887" s="54">
        <f t="shared" si="1052"/>
        <v>0</v>
      </c>
      <c r="AG887" s="54"/>
      <c r="AH887" s="42">
        <f t="shared" si="1053"/>
        <v>70799.5</v>
      </c>
      <c r="AI887" s="56">
        <f t="shared" si="1054"/>
        <v>43246.92</v>
      </c>
    </row>
    <row r="888" spans="1:35" x14ac:dyDescent="0.25">
      <c r="A888" s="31" t="s">
        <v>58</v>
      </c>
      <c r="B888" s="75">
        <v>3535.1</v>
      </c>
      <c r="C888" s="33">
        <v>2.75</v>
      </c>
      <c r="D888" s="33">
        <v>13.63</v>
      </c>
      <c r="E888" s="33">
        <v>12.17</v>
      </c>
      <c r="F888" s="35">
        <v>0.82</v>
      </c>
      <c r="G888" s="35">
        <v>1.33</v>
      </c>
      <c r="H888" s="35"/>
      <c r="I888" s="51">
        <v>113406.11</v>
      </c>
      <c r="J888" s="41">
        <f t="shared" si="1062"/>
        <v>14599.977999999999</v>
      </c>
      <c r="K888" s="41">
        <f t="shared" si="1055"/>
        <v>48183.413</v>
      </c>
      <c r="L888" s="41">
        <f t="shared" si="1056"/>
        <v>43022.167000000001</v>
      </c>
      <c r="M888" s="41">
        <f t="shared" si="1057"/>
        <v>2898.7819999999997</v>
      </c>
      <c r="N888" s="51">
        <v>4701.7700000000004</v>
      </c>
      <c r="O888" s="51"/>
      <c r="P888" s="144">
        <f t="shared" si="1045"/>
        <v>0.7556279815964061</v>
      </c>
      <c r="Q888" s="40">
        <f t="shared" si="981"/>
        <v>113406.11</v>
      </c>
      <c r="R888" s="51">
        <v>85692.83</v>
      </c>
      <c r="S888" s="41">
        <f t="shared" si="1058"/>
        <v>11061.970882522464</v>
      </c>
      <c r="T888" s="41">
        <f t="shared" si="1059"/>
        <v>36408.735111616035</v>
      </c>
      <c r="U888" s="41">
        <f t="shared" si="1060"/>
        <v>32508.753214113509</v>
      </c>
      <c r="V888" s="41">
        <f t="shared" si="1046"/>
        <v>2190.400791747993</v>
      </c>
      <c r="W888" s="51">
        <v>3522.97</v>
      </c>
      <c r="X888" s="51"/>
      <c r="Y888" s="41"/>
      <c r="Z888" s="40">
        <f t="shared" si="1061"/>
        <v>85692.83</v>
      </c>
      <c r="AA888" s="54">
        <f t="shared" si="1047"/>
        <v>10353.58967427045</v>
      </c>
      <c r="AB888" s="54">
        <f t="shared" si="1048"/>
        <v>36408.735111616035</v>
      </c>
      <c r="AC888" s="54">
        <f t="shared" si="1049"/>
        <v>32508.753214113509</v>
      </c>
      <c r="AD888" s="54">
        <f t="shared" si="1050"/>
        <v>2898.7819999999997</v>
      </c>
      <c r="AE888" s="54">
        <f t="shared" si="1051"/>
        <v>3522.97</v>
      </c>
      <c r="AF888" s="54">
        <f t="shared" si="1052"/>
        <v>0</v>
      </c>
      <c r="AG888" s="54"/>
      <c r="AH888" s="42">
        <f t="shared" si="1053"/>
        <v>85692.83</v>
      </c>
      <c r="AI888" s="56">
        <f t="shared" si="1054"/>
        <v>27713.279999999999</v>
      </c>
    </row>
    <row r="889" spans="1:35" x14ac:dyDescent="0.25">
      <c r="A889" s="31">
        <v>67</v>
      </c>
      <c r="B889" s="75">
        <v>13916.3</v>
      </c>
      <c r="C889" s="33">
        <v>2.6</v>
      </c>
      <c r="D889" s="33">
        <v>10.75</v>
      </c>
      <c r="E889" s="33">
        <v>2.1</v>
      </c>
      <c r="F889" s="35">
        <v>0.77</v>
      </c>
      <c r="G889" s="35">
        <v>1.33</v>
      </c>
      <c r="H889" s="35"/>
      <c r="I889" s="51">
        <v>260375.73</v>
      </c>
      <c r="J889" s="41">
        <f t="shared" si="1062"/>
        <v>52326.824000000015</v>
      </c>
      <c r="K889" s="41">
        <f t="shared" si="1055"/>
        <v>149600.22500000001</v>
      </c>
      <c r="L889" s="41">
        <f t="shared" si="1056"/>
        <v>29224.23</v>
      </c>
      <c r="M889" s="41">
        <f t="shared" si="1057"/>
        <v>10715.550999999999</v>
      </c>
      <c r="N889" s="51">
        <v>18508.900000000001</v>
      </c>
      <c r="O889" s="51"/>
      <c r="P889" s="144">
        <f t="shared" si="1045"/>
        <v>1.1061303601529988</v>
      </c>
      <c r="Q889" s="40">
        <f t="shared" si="981"/>
        <v>260375.73</v>
      </c>
      <c r="R889" s="51">
        <v>288009.5</v>
      </c>
      <c r="S889" s="41">
        <f t="shared" si="1058"/>
        <v>57780.984899818446</v>
      </c>
      <c r="T889" s="41">
        <f t="shared" si="1059"/>
        <v>165477.35075821966</v>
      </c>
      <c r="U889" s="41">
        <f t="shared" si="1060"/>
        <v>32325.808055094072</v>
      </c>
      <c r="V889" s="41">
        <f t="shared" si="1046"/>
        <v>11852.796286867826</v>
      </c>
      <c r="W889" s="51">
        <v>20572.560000000001</v>
      </c>
      <c r="X889" s="51"/>
      <c r="Y889" s="41"/>
      <c r="Z889" s="40">
        <f t="shared" si="1061"/>
        <v>288009.5</v>
      </c>
      <c r="AA889" s="54">
        <f t="shared" si="1047"/>
        <v>58918.230186686269</v>
      </c>
      <c r="AB889" s="54">
        <f t="shared" si="1048"/>
        <v>165477.35075821966</v>
      </c>
      <c r="AC889" s="54">
        <f t="shared" si="1049"/>
        <v>32325.808055094072</v>
      </c>
      <c r="AD889" s="54">
        <f t="shared" si="1050"/>
        <v>10715.550999999999</v>
      </c>
      <c r="AE889" s="54">
        <f t="shared" si="1051"/>
        <v>20572.560000000001</v>
      </c>
      <c r="AF889" s="54">
        <f t="shared" si="1052"/>
        <v>0</v>
      </c>
      <c r="AG889" s="54"/>
      <c r="AH889" s="42">
        <f t="shared" si="1053"/>
        <v>288009.5</v>
      </c>
      <c r="AI889" s="56">
        <f t="shared" si="1054"/>
        <v>-27633.76999999999</v>
      </c>
    </row>
    <row r="890" spans="1:35" x14ac:dyDescent="0.25">
      <c r="A890" s="32" t="s">
        <v>37</v>
      </c>
      <c r="B890" s="125">
        <f>SUM(B878:B889)</f>
        <v>65089.099999999991</v>
      </c>
      <c r="C890" s="33"/>
      <c r="D890" s="34"/>
      <c r="E890" s="34"/>
      <c r="F890" s="35"/>
      <c r="G890" s="35"/>
      <c r="H890" s="35"/>
      <c r="I890" s="43">
        <f t="shared" ref="I890:O890" si="1063">SUM(I878:I889)</f>
        <v>1583122.36</v>
      </c>
      <c r="J890" s="43">
        <f t="shared" si="1063"/>
        <v>257060.58300000004</v>
      </c>
      <c r="K890" s="43">
        <f t="shared" si="1063"/>
        <v>720552.652</v>
      </c>
      <c r="L890" s="43">
        <f t="shared" si="1063"/>
        <v>310497.05299999996</v>
      </c>
      <c r="M890" s="43">
        <f t="shared" si="1063"/>
        <v>50611.542000000001</v>
      </c>
      <c r="N890" s="43">
        <f t="shared" si="1063"/>
        <v>86568.609999999986</v>
      </c>
      <c r="O890" s="43">
        <f t="shared" si="1063"/>
        <v>157831.92000000001</v>
      </c>
      <c r="P890" s="144">
        <f t="shared" si="1045"/>
        <v>0.93109733476318279</v>
      </c>
      <c r="Q890" s="40">
        <f t="shared" si="981"/>
        <v>1583122.36</v>
      </c>
      <c r="R890" s="43">
        <f t="shared" ref="R890:X890" si="1064">SUM(R878:R889)</f>
        <v>1474041.01</v>
      </c>
      <c r="S890" s="43">
        <f t="shared" si="1064"/>
        <v>243226.42476768896</v>
      </c>
      <c r="T890" s="43">
        <f t="shared" si="1064"/>
        <v>674992.86987307924</v>
      </c>
      <c r="U890" s="43">
        <f t="shared" si="1064"/>
        <v>269502.62086569029</v>
      </c>
      <c r="V890" s="43">
        <f t="shared" si="1064"/>
        <v>47832.344493541503</v>
      </c>
      <c r="W890" s="43">
        <f t="shared" si="1064"/>
        <v>81956.420000000013</v>
      </c>
      <c r="X890" s="43">
        <f t="shared" si="1064"/>
        <v>156530.33000000002</v>
      </c>
      <c r="Y890" s="41"/>
      <c r="Z890" s="40">
        <f t="shared" ref="Z890:AF890" si="1065">SUM(Z878:Z889)</f>
        <v>1474041.0099999998</v>
      </c>
      <c r="AA890" s="55">
        <f t="shared" si="1065"/>
        <v>240447.22726123038</v>
      </c>
      <c r="AB890" s="55">
        <f t="shared" si="1065"/>
        <v>674992.86987307924</v>
      </c>
      <c r="AC890" s="55">
        <f t="shared" si="1065"/>
        <v>269502.62086569029</v>
      </c>
      <c r="AD890" s="55">
        <f t="shared" si="1065"/>
        <v>50611.542000000001</v>
      </c>
      <c r="AE890" s="55">
        <f t="shared" si="1065"/>
        <v>81956.420000000013</v>
      </c>
      <c r="AF890" s="55">
        <f t="shared" si="1065"/>
        <v>156530.33000000002</v>
      </c>
      <c r="AG890" s="54"/>
      <c r="AH890" s="42">
        <f>SUM(AH878:AH889)</f>
        <v>1474041.0099999998</v>
      </c>
      <c r="AI890" s="56">
        <f>SUM(AI878:AI889)</f>
        <v>109081.35000000012</v>
      </c>
    </row>
    <row r="891" spans="1:35" s="126" customFormat="1" x14ac:dyDescent="0.25">
      <c r="A891" s="126" t="s">
        <v>60</v>
      </c>
      <c r="C891"/>
      <c r="D891"/>
      <c r="E891"/>
      <c r="F891"/>
      <c r="G891"/>
      <c r="H891"/>
      <c r="P891" s="152"/>
      <c r="Q891" s="87"/>
      <c r="R891" s="127"/>
    </row>
    <row r="892" spans="1:35" x14ac:dyDescent="0.25">
      <c r="A892" s="31">
        <v>1</v>
      </c>
      <c r="B892" s="38">
        <v>3396.5</v>
      </c>
      <c r="C892" s="33">
        <v>2.63</v>
      </c>
      <c r="D892" s="33">
        <v>13.53</v>
      </c>
      <c r="E892" s="33">
        <v>9.2899999999999991</v>
      </c>
      <c r="F892" s="35">
        <v>0.82</v>
      </c>
      <c r="G892" s="35">
        <v>1.33</v>
      </c>
      <c r="H892" s="35"/>
      <c r="I892" s="51">
        <v>97907.68</v>
      </c>
      <c r="J892" s="41">
        <f>I892-K892-L892-M892-N892</f>
        <v>13096.099999999999</v>
      </c>
      <c r="K892" s="41">
        <f>B892*D892</f>
        <v>45954.644999999997</v>
      </c>
      <c r="L892" s="41">
        <f>E892*B892</f>
        <v>31553.484999999997</v>
      </c>
      <c r="M892" s="41">
        <f>F892*B892</f>
        <v>2785.1299999999997</v>
      </c>
      <c r="N892" s="51">
        <v>4518.32</v>
      </c>
      <c r="O892" s="41"/>
      <c r="P892" s="144">
        <f t="shared" ref="P892:P897" si="1066">R892/I892</f>
        <v>0.88071773327689928</v>
      </c>
      <c r="Q892" s="40">
        <f t="shared" si="981"/>
        <v>97907.68</v>
      </c>
      <c r="R892" s="51">
        <v>86229.03</v>
      </c>
      <c r="S892" s="41">
        <f>R892-T892-U892-V892-W892-X892</f>
        <v>11514.552055387281</v>
      </c>
      <c r="T892" s="41">
        <f>P892*K892</f>
        <v>40473.070777944587</v>
      </c>
      <c r="U892" s="41">
        <f>L892*P892</f>
        <v>27789.713786186639</v>
      </c>
      <c r="V892" s="41">
        <f>P892*M892</f>
        <v>2452.9133804814901</v>
      </c>
      <c r="W892" s="51">
        <v>3998.78</v>
      </c>
      <c r="X892" s="51"/>
      <c r="Y892" s="41"/>
      <c r="Z892" s="40">
        <f>SUM(S892:Y892)</f>
        <v>86229.03</v>
      </c>
      <c r="AA892" s="54">
        <f>Z892-AF892-AE892-AD892-AC892-AB892</f>
        <v>11182.335435868772</v>
      </c>
      <c r="AB892" s="54">
        <f t="shared" ref="AB892:AC894" si="1067">T892</f>
        <v>40473.070777944587</v>
      </c>
      <c r="AC892" s="54">
        <f t="shared" si="1067"/>
        <v>27789.713786186639</v>
      </c>
      <c r="AD892" s="54">
        <f>M892</f>
        <v>2785.1299999999997</v>
      </c>
      <c r="AE892" s="54">
        <f t="shared" ref="AE892:AF894" si="1068">W892</f>
        <v>3998.78</v>
      </c>
      <c r="AF892" s="54">
        <f t="shared" si="1068"/>
        <v>0</v>
      </c>
      <c r="AG892" s="54"/>
      <c r="AH892" s="42">
        <f>SUM(AA892:AG892)</f>
        <v>86229.03</v>
      </c>
      <c r="AI892" s="56">
        <f>I892-Z892</f>
        <v>11678.649999999994</v>
      </c>
    </row>
    <row r="893" spans="1:35" x14ac:dyDescent="0.25">
      <c r="A893" s="31">
        <v>2</v>
      </c>
      <c r="B893" s="38">
        <v>3241.2</v>
      </c>
      <c r="C893" s="33">
        <v>2.68</v>
      </c>
      <c r="D893" s="33">
        <v>13.87</v>
      </c>
      <c r="E893" s="33">
        <v>10.09</v>
      </c>
      <c r="F893" s="35">
        <v>0.82</v>
      </c>
      <c r="G893" s="35">
        <v>1.33</v>
      </c>
      <c r="H893" s="35"/>
      <c r="I893" s="51">
        <v>97852.45</v>
      </c>
      <c r="J893" s="41">
        <f>I893-K893-L893-M893-N893</f>
        <v>13224.594000000003</v>
      </c>
      <c r="K893" s="41">
        <f>B893*D893</f>
        <v>44955.443999999996</v>
      </c>
      <c r="L893" s="41">
        <f>E893*B893</f>
        <v>32703.707999999999</v>
      </c>
      <c r="M893" s="41">
        <f>F893*B893</f>
        <v>2657.7839999999997</v>
      </c>
      <c r="N893" s="51">
        <v>4310.92</v>
      </c>
      <c r="O893" s="41"/>
      <c r="P893" s="144">
        <f t="shared" si="1066"/>
        <v>0.82460101918756246</v>
      </c>
      <c r="Q893" s="40">
        <f t="shared" si="981"/>
        <v>97852.45</v>
      </c>
      <c r="R893" s="51">
        <v>80689.23</v>
      </c>
      <c r="S893" s="41">
        <f>R893-T893-U893-V893-W893-X893</f>
        <v>10867.652716377777</v>
      </c>
      <c r="T893" s="41">
        <f>P893*K893</f>
        <v>37070.304940429385</v>
      </c>
      <c r="U893" s="41">
        <f>L893*P893</f>
        <v>26967.510948012437</v>
      </c>
      <c r="V893" s="41">
        <f>P893*M893</f>
        <v>2191.6113951803964</v>
      </c>
      <c r="W893" s="51">
        <v>3592.15</v>
      </c>
      <c r="X893" s="51"/>
      <c r="Y893" s="41"/>
      <c r="Z893" s="40">
        <f>SUM(S893:Y893)</f>
        <v>80689.23</v>
      </c>
      <c r="AA893" s="54">
        <f>Z893-AF893-AE893-AD893-AC893-AB893</f>
        <v>10401.480111558179</v>
      </c>
      <c r="AB893" s="54">
        <f t="shared" si="1067"/>
        <v>37070.304940429385</v>
      </c>
      <c r="AC893" s="54">
        <f t="shared" si="1067"/>
        <v>26967.510948012437</v>
      </c>
      <c r="AD893" s="54">
        <f>M893</f>
        <v>2657.7839999999997</v>
      </c>
      <c r="AE893" s="54">
        <f t="shared" si="1068"/>
        <v>3592.15</v>
      </c>
      <c r="AF893" s="54">
        <f t="shared" si="1068"/>
        <v>0</v>
      </c>
      <c r="AG893" s="54"/>
      <c r="AH893" s="42">
        <f>SUM(AA893:AG893)</f>
        <v>80689.23</v>
      </c>
      <c r="AI893" s="56">
        <f>I893-Z893</f>
        <v>17163.22</v>
      </c>
    </row>
    <row r="894" spans="1:35" x14ac:dyDescent="0.25">
      <c r="A894" s="31">
        <v>3</v>
      </c>
      <c r="B894" s="38">
        <v>3412.2</v>
      </c>
      <c r="C894" s="33">
        <v>2.65</v>
      </c>
      <c r="D894" s="33">
        <v>13.92</v>
      </c>
      <c r="E894" s="33">
        <v>9.33</v>
      </c>
      <c r="F894" s="35">
        <v>0.82</v>
      </c>
      <c r="G894" s="35">
        <v>1.33</v>
      </c>
      <c r="H894" s="35"/>
      <c r="I894" s="51">
        <v>100352.9</v>
      </c>
      <c r="J894" s="41">
        <f>I894-K894-L894-M894-N894</f>
        <v>13683.005999999996</v>
      </c>
      <c r="K894" s="41">
        <f>B894*D894</f>
        <v>47497.824000000001</v>
      </c>
      <c r="L894" s="41">
        <f>E894*B894</f>
        <v>31835.825999999997</v>
      </c>
      <c r="M894" s="41">
        <f>F894*B894</f>
        <v>2798.0039999999999</v>
      </c>
      <c r="N894" s="51">
        <v>4538.24</v>
      </c>
      <c r="O894" s="41"/>
      <c r="P894" s="144">
        <f t="shared" si="1066"/>
        <v>0.70022111966868927</v>
      </c>
      <c r="Q894" s="40">
        <f t="shared" si="981"/>
        <v>100352.9</v>
      </c>
      <c r="R894" s="51">
        <v>70269.22</v>
      </c>
      <c r="S894" s="41">
        <f>R894-T894-U894-V894-W894-X894</f>
        <v>9521.5712758786194</v>
      </c>
      <c r="T894" s="41">
        <f>P894*K894</f>
        <v>33258.97950310634</v>
      </c>
      <c r="U894" s="41">
        <f>L894*P894</f>
        <v>22292.117727297569</v>
      </c>
      <c r="V894" s="41">
        <f>P894*M894</f>
        <v>1959.2214937174713</v>
      </c>
      <c r="W894" s="51">
        <v>3237.33</v>
      </c>
      <c r="X894" s="51"/>
      <c r="Y894" s="41"/>
      <c r="Z894" s="40">
        <f>SUM(S894:Y894)</f>
        <v>70269.22</v>
      </c>
      <c r="AA894" s="54">
        <f>Z894-AF894-AE894-AD894-AC894-AB894</f>
        <v>8682.788769596089</v>
      </c>
      <c r="AB894" s="54">
        <f t="shared" si="1067"/>
        <v>33258.97950310634</v>
      </c>
      <c r="AC894" s="54">
        <f t="shared" si="1067"/>
        <v>22292.117727297569</v>
      </c>
      <c r="AD894" s="54">
        <f>M894</f>
        <v>2798.0039999999999</v>
      </c>
      <c r="AE894" s="54">
        <f t="shared" si="1068"/>
        <v>3237.33</v>
      </c>
      <c r="AF894" s="54">
        <f t="shared" si="1068"/>
        <v>0</v>
      </c>
      <c r="AG894" s="54"/>
      <c r="AH894" s="42">
        <f>SUM(AA894:AG894)</f>
        <v>70269.22</v>
      </c>
      <c r="AI894" s="56">
        <f>I894-Z894</f>
        <v>30083.679999999993</v>
      </c>
    </row>
    <row r="895" spans="1:35" x14ac:dyDescent="0.25">
      <c r="A895" s="32" t="s">
        <v>37</v>
      </c>
      <c r="B895" s="39">
        <f>SUM(B891:B894)</f>
        <v>10049.9</v>
      </c>
      <c r="C895" s="33"/>
      <c r="D895" s="34"/>
      <c r="E895" s="34"/>
      <c r="F895" s="35"/>
      <c r="G895" s="35"/>
      <c r="H895" s="35"/>
      <c r="I895" s="43">
        <f t="shared" ref="I895:O895" si="1069">SUM(I892:I894)</f>
        <v>296113.03000000003</v>
      </c>
      <c r="J895" s="43">
        <f t="shared" si="1069"/>
        <v>40003.699999999997</v>
      </c>
      <c r="K895" s="43">
        <f t="shared" si="1069"/>
        <v>138407.913</v>
      </c>
      <c r="L895" s="43">
        <f t="shared" si="1069"/>
        <v>96093.019</v>
      </c>
      <c r="M895" s="43">
        <f t="shared" si="1069"/>
        <v>8240.9179999999978</v>
      </c>
      <c r="N895" s="43">
        <f>SUM(N892:N894)</f>
        <v>13367.48</v>
      </c>
      <c r="O895" s="43">
        <f t="shared" si="1069"/>
        <v>0</v>
      </c>
      <c r="P895" s="144">
        <f t="shared" si="1066"/>
        <v>0.80100318449343477</v>
      </c>
      <c r="Q895" s="40">
        <f t="shared" si="981"/>
        <v>296113.03000000003</v>
      </c>
      <c r="R895" s="43">
        <f t="shared" ref="R895:V895" si="1070">SUM(R892:R894)</f>
        <v>237187.48</v>
      </c>
      <c r="S895" s="43">
        <f t="shared" si="1070"/>
        <v>31903.776047643674</v>
      </c>
      <c r="T895" s="43">
        <f t="shared" si="1070"/>
        <v>110802.35522148032</v>
      </c>
      <c r="U895" s="43">
        <f t="shared" si="1070"/>
        <v>77049.34246149665</v>
      </c>
      <c r="V895" s="43">
        <f t="shared" si="1070"/>
        <v>6603.7462693793577</v>
      </c>
      <c r="W895" s="43">
        <f>SUM(W892:W894)</f>
        <v>10828.26</v>
      </c>
      <c r="X895" s="43"/>
      <c r="Y895" s="41"/>
      <c r="Z895" s="40">
        <f>SUM(Z892:Z894)</f>
        <v>237187.48</v>
      </c>
      <c r="AA895" s="55">
        <f>SUM(AA892:AA894)</f>
        <v>30266.60431702304</v>
      </c>
      <c r="AB895" s="55">
        <f>SUM(AB892:AB894)</f>
        <v>110802.35522148032</v>
      </c>
      <c r="AC895" s="55">
        <f>SUM(AC892:AC894)</f>
        <v>77049.34246149665</v>
      </c>
      <c r="AD895" s="55">
        <f>SUM(AD892:AD894)</f>
        <v>8240.9179999999978</v>
      </c>
      <c r="AE895" s="55">
        <f>SUM(AE893:AE894)</f>
        <v>6829.48</v>
      </c>
      <c r="AF895" s="55">
        <f>SUM(AF892:AF894)</f>
        <v>0</v>
      </c>
      <c r="AG895" s="54"/>
      <c r="AH895" s="42">
        <f>SUM(AH892:AH894)</f>
        <v>237187.48</v>
      </c>
      <c r="AI895" s="56">
        <f>SUM(AI892:AI894)</f>
        <v>58925.549999999988</v>
      </c>
    </row>
    <row r="896" spans="1:35" x14ac:dyDescent="0.25">
      <c r="A896" s="67" t="s">
        <v>61</v>
      </c>
      <c r="B896" s="68">
        <f>B844+B862+B870+B876+B890+B895</f>
        <v>323273.90000000002</v>
      </c>
      <c r="C896" s="67"/>
      <c r="D896" s="67"/>
      <c r="E896" s="67"/>
      <c r="F896" s="67"/>
      <c r="G896" s="67"/>
      <c r="H896" s="67"/>
      <c r="I896" s="68">
        <f t="shared" ref="I896:O896" si="1071">I844+I862+I870+I876+I890+I895</f>
        <v>6759801.6100000013</v>
      </c>
      <c r="J896" s="68">
        <f t="shared" si="1071"/>
        <v>1166618.3640000001</v>
      </c>
      <c r="K896" s="68">
        <f t="shared" si="1071"/>
        <v>3428826.7750000008</v>
      </c>
      <c r="L896" s="68">
        <f t="shared" si="1071"/>
        <v>1180702.898</v>
      </c>
      <c r="M896" s="68">
        <f t="shared" si="1071"/>
        <v>250590.42300000001</v>
      </c>
      <c r="N896" s="68">
        <f t="shared" si="1071"/>
        <v>427345.72999999992</v>
      </c>
      <c r="O896" s="68">
        <f t="shared" si="1071"/>
        <v>305717.42000000004</v>
      </c>
      <c r="P896" s="148">
        <f t="shared" si="1066"/>
        <v>0.88260048951347836</v>
      </c>
      <c r="Q896" s="83">
        <f t="shared" si="981"/>
        <v>6759801.6100000013</v>
      </c>
      <c r="R896" s="68">
        <f t="shared" ref="R896:AI896" si="1072">R844+R862+R870+R876+R890+R895</f>
        <v>5966204.21</v>
      </c>
      <c r="S896" s="68">
        <f t="shared" si="1072"/>
        <v>1135420.6409790197</v>
      </c>
      <c r="T896" s="68">
        <f t="shared" si="1072"/>
        <v>3322280.737835221</v>
      </c>
      <c r="U896" s="68">
        <f t="shared" si="1072"/>
        <v>1109673.8598505065</v>
      </c>
      <c r="V896" s="68">
        <f t="shared" si="1072"/>
        <v>243863.75133525234</v>
      </c>
      <c r="W896" s="68">
        <f t="shared" si="1072"/>
        <v>416395.30000000005</v>
      </c>
      <c r="X896" s="68">
        <f t="shared" si="1072"/>
        <v>298154.01</v>
      </c>
      <c r="Y896" s="68">
        <f t="shared" si="1072"/>
        <v>0</v>
      </c>
      <c r="Z896" s="68">
        <f t="shared" si="1072"/>
        <v>6497785.5300000003</v>
      </c>
      <c r="AA896" s="68">
        <f t="shared" si="1072"/>
        <v>1124704.6192816878</v>
      </c>
      <c r="AB896" s="68">
        <f t="shared" si="1072"/>
        <v>3303722.0945107127</v>
      </c>
      <c r="AC896" s="68">
        <f t="shared" si="1072"/>
        <v>1105718.5042075997</v>
      </c>
      <c r="AD896" s="68">
        <f t="shared" si="1072"/>
        <v>249091.00199999998</v>
      </c>
      <c r="AE896" s="68">
        <f t="shared" si="1072"/>
        <v>382892.02</v>
      </c>
      <c r="AF896" s="68">
        <f t="shared" si="1072"/>
        <v>298154.01</v>
      </c>
      <c r="AG896" s="68">
        <f t="shared" si="1072"/>
        <v>0</v>
      </c>
      <c r="AH896" s="68">
        <f t="shared" si="1072"/>
        <v>6497785.5300000003</v>
      </c>
      <c r="AI896" s="68">
        <f t="shared" si="1072"/>
        <v>262016.07999999984</v>
      </c>
    </row>
    <row r="897" spans="1:35" x14ac:dyDescent="0.25">
      <c r="I897" s="128">
        <f>J897+K897+N897+O897</f>
        <v>6759801.6100000003</v>
      </c>
      <c r="J897" s="128">
        <f>J896+M896</f>
        <v>1417208.787</v>
      </c>
      <c r="K897" s="128">
        <f>K896+L896</f>
        <v>4609529.6730000004</v>
      </c>
      <c r="L897" s="126"/>
      <c r="M897" s="126"/>
      <c r="N897" s="128">
        <f>N896</f>
        <v>427345.72999999992</v>
      </c>
      <c r="O897" s="128">
        <f>O896</f>
        <v>305717.42000000004</v>
      </c>
      <c r="P897" s="145">
        <f t="shared" si="1066"/>
        <v>0.96538163048249559</v>
      </c>
      <c r="Q897" s="106">
        <f t="shared" si="981"/>
        <v>6759801.6100000003</v>
      </c>
      <c r="R897" s="128">
        <f>S897+T897+W897+X897</f>
        <v>6525788.2999999989</v>
      </c>
      <c r="S897" s="128">
        <f>S896+V896+X896</f>
        <v>1677438.402314272</v>
      </c>
      <c r="T897" s="128">
        <f>T896+U896</f>
        <v>4431954.5976857273</v>
      </c>
      <c r="U897" s="126"/>
      <c r="V897" s="126"/>
      <c r="W897" s="128">
        <f>W896</f>
        <v>416395.30000000005</v>
      </c>
      <c r="X897" s="128"/>
    </row>
    <row r="898" spans="1:35" ht="18.75" x14ac:dyDescent="0.3">
      <c r="A898" s="8"/>
      <c r="B898" s="69" t="s">
        <v>75</v>
      </c>
      <c r="C898" s="69"/>
      <c r="D898" s="9"/>
      <c r="E898" s="10" t="s">
        <v>95</v>
      </c>
      <c r="F898" s="10"/>
      <c r="G898" s="10"/>
      <c r="H898" s="10"/>
      <c r="I898" s="10"/>
      <c r="J898" s="10"/>
      <c r="K898" s="10"/>
      <c r="L898" s="10"/>
      <c r="M898" s="11"/>
      <c r="N898" s="11"/>
      <c r="O898" s="11"/>
      <c r="P898" s="141"/>
      <c r="Q898" s="11"/>
      <c r="R898" s="129"/>
      <c r="S898" s="13"/>
      <c r="T898" s="13"/>
      <c r="U898" s="13"/>
      <c r="V898" s="13"/>
      <c r="W898" s="13"/>
      <c r="X898" s="13"/>
      <c r="Y898" s="13"/>
      <c r="Z898" s="12"/>
      <c r="AA898" s="12"/>
      <c r="AB898" s="12"/>
      <c r="AC898" s="12"/>
      <c r="AD898" s="12"/>
      <c r="AE898" s="12"/>
      <c r="AF898" s="12"/>
      <c r="AG898" s="12"/>
      <c r="AH898" s="11"/>
    </row>
    <row r="899" spans="1:35" ht="18.75" x14ac:dyDescent="0.3">
      <c r="A899" s="15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7"/>
      <c r="M899" s="11" t="s">
        <v>52</v>
      </c>
      <c r="N899" s="11"/>
      <c r="O899" s="11"/>
      <c r="P899" s="141"/>
      <c r="Q899" s="122" t="s">
        <v>75</v>
      </c>
      <c r="R899" s="12"/>
      <c r="S899" s="13"/>
      <c r="T899" s="14" t="s">
        <v>53</v>
      </c>
      <c r="U899" s="13"/>
      <c r="V899" s="13"/>
      <c r="W899" s="13"/>
      <c r="X899" s="13"/>
      <c r="Y899" s="13"/>
      <c r="Z899" s="12"/>
      <c r="AA899" s="12"/>
      <c r="AB899" s="12"/>
      <c r="AC899" s="12"/>
      <c r="AD899" s="12"/>
      <c r="AE899" s="12"/>
      <c r="AF899" s="12"/>
      <c r="AG899" s="12"/>
      <c r="AH899" s="11"/>
    </row>
    <row r="900" spans="1:35" ht="21.75" x14ac:dyDescent="0.25">
      <c r="A900" s="206" t="s">
        <v>1</v>
      </c>
      <c r="B900" s="206" t="s">
        <v>39</v>
      </c>
      <c r="C900" s="215" t="s">
        <v>2</v>
      </c>
      <c r="D900" s="216"/>
      <c r="E900" s="216"/>
      <c r="F900" s="216"/>
      <c r="G900" s="216"/>
      <c r="H900" s="217"/>
      <c r="I900" s="44" t="s">
        <v>51</v>
      </c>
      <c r="J900" s="44" t="s">
        <v>55</v>
      </c>
      <c r="K900" s="218" t="s">
        <v>46</v>
      </c>
      <c r="L900" s="211"/>
      <c r="M900" s="46" t="s">
        <v>47</v>
      </c>
      <c r="N900" s="46" t="s">
        <v>48</v>
      </c>
      <c r="O900" s="47" t="s">
        <v>49</v>
      </c>
      <c r="P900" s="219" t="s">
        <v>54</v>
      </c>
      <c r="Q900" s="212" t="s">
        <v>50</v>
      </c>
      <c r="R900" s="45" t="s">
        <v>51</v>
      </c>
      <c r="S900" s="48" t="s">
        <v>55</v>
      </c>
      <c r="T900" s="210" t="s">
        <v>46</v>
      </c>
      <c r="U900" s="211"/>
      <c r="V900" s="49" t="s">
        <v>47</v>
      </c>
      <c r="W900" s="49" t="s">
        <v>48</v>
      </c>
      <c r="X900" s="50" t="s">
        <v>49</v>
      </c>
      <c r="Y900" s="45"/>
      <c r="Z900" s="212" t="s">
        <v>42</v>
      </c>
      <c r="AA900" s="222" t="s">
        <v>3</v>
      </c>
      <c r="AB900" s="223"/>
      <c r="AC900" s="223"/>
      <c r="AD900" s="223"/>
      <c r="AE900" s="223"/>
      <c r="AF900" s="223"/>
      <c r="AG900" s="224"/>
      <c r="AH900" s="200" t="s">
        <v>44</v>
      </c>
      <c r="AI900" s="203" t="s">
        <v>43</v>
      </c>
    </row>
    <row r="901" spans="1:35" x14ac:dyDescent="0.25">
      <c r="A901" s="214"/>
      <c r="B901" s="214"/>
      <c r="C901" s="206" t="s">
        <v>4</v>
      </c>
      <c r="D901" s="206" t="s">
        <v>5</v>
      </c>
      <c r="E901" s="206" t="s">
        <v>6</v>
      </c>
      <c r="F901" s="206" t="s">
        <v>7</v>
      </c>
      <c r="G901" s="206" t="s">
        <v>8</v>
      </c>
      <c r="H901" s="206" t="s">
        <v>9</v>
      </c>
      <c r="I901" s="208"/>
      <c r="J901" s="208" t="s">
        <v>4</v>
      </c>
      <c r="K901" s="208" t="s">
        <v>5</v>
      </c>
      <c r="L901" s="208" t="s">
        <v>6</v>
      </c>
      <c r="M901" s="208" t="s">
        <v>7</v>
      </c>
      <c r="N901" s="208" t="s">
        <v>8</v>
      </c>
      <c r="O901" s="208" t="s">
        <v>9</v>
      </c>
      <c r="P901" s="220"/>
      <c r="Q901" s="212"/>
      <c r="R901" s="208"/>
      <c r="S901" s="208" t="s">
        <v>4</v>
      </c>
      <c r="T901" s="208" t="s">
        <v>5</v>
      </c>
      <c r="U901" s="208" t="s">
        <v>6</v>
      </c>
      <c r="V901" s="208" t="s">
        <v>7</v>
      </c>
      <c r="W901" s="208" t="s">
        <v>8</v>
      </c>
      <c r="X901" s="208" t="s">
        <v>9</v>
      </c>
      <c r="Y901" s="208"/>
      <c r="Z901" s="212"/>
      <c r="AA901" s="213" t="s">
        <v>4</v>
      </c>
      <c r="AB901" s="213" t="s">
        <v>5</v>
      </c>
      <c r="AC901" s="213" t="s">
        <v>6</v>
      </c>
      <c r="AD901" s="213" t="s">
        <v>7</v>
      </c>
      <c r="AE901" s="213" t="s">
        <v>8</v>
      </c>
      <c r="AF901" s="213" t="s">
        <v>9</v>
      </c>
      <c r="AG901" s="213" t="s">
        <v>10</v>
      </c>
      <c r="AH901" s="201"/>
      <c r="AI901" s="204"/>
    </row>
    <row r="902" spans="1:35" x14ac:dyDescent="0.25">
      <c r="A902" s="207"/>
      <c r="B902" s="207"/>
      <c r="C902" s="207"/>
      <c r="D902" s="207"/>
      <c r="E902" s="207"/>
      <c r="F902" s="207"/>
      <c r="G902" s="207"/>
      <c r="H902" s="207"/>
      <c r="I902" s="209"/>
      <c r="J902" s="209"/>
      <c r="K902" s="209"/>
      <c r="L902" s="209"/>
      <c r="M902" s="209"/>
      <c r="N902" s="209"/>
      <c r="O902" s="209"/>
      <c r="P902" s="221"/>
      <c r="Q902" s="212"/>
      <c r="R902" s="209"/>
      <c r="S902" s="209"/>
      <c r="T902" s="209"/>
      <c r="U902" s="209"/>
      <c r="V902" s="209"/>
      <c r="W902" s="209"/>
      <c r="X902" s="209"/>
      <c r="Y902" s="209"/>
      <c r="Z902" s="212"/>
      <c r="AA902" s="213"/>
      <c r="AB902" s="213"/>
      <c r="AC902" s="213"/>
      <c r="AD902" s="213"/>
      <c r="AE902" s="213"/>
      <c r="AF902" s="213"/>
      <c r="AG902" s="213"/>
      <c r="AH902" s="201"/>
      <c r="AI902" s="204"/>
    </row>
    <row r="903" spans="1:35" x14ac:dyDescent="0.25">
      <c r="A903" s="19" t="s">
        <v>11</v>
      </c>
      <c r="B903" s="19">
        <v>2</v>
      </c>
      <c r="C903" s="20">
        <v>3</v>
      </c>
      <c r="D903" s="21" t="s">
        <v>12</v>
      </c>
      <c r="E903" s="21" t="s">
        <v>13</v>
      </c>
      <c r="F903" s="21" t="s">
        <v>14</v>
      </c>
      <c r="G903" s="21" t="s">
        <v>15</v>
      </c>
      <c r="H903" s="21" t="s">
        <v>16</v>
      </c>
      <c r="I903" s="22" t="s">
        <v>17</v>
      </c>
      <c r="J903" s="22" t="s">
        <v>18</v>
      </c>
      <c r="K903" s="22" t="s">
        <v>19</v>
      </c>
      <c r="L903" s="22" t="s">
        <v>20</v>
      </c>
      <c r="M903" s="22" t="s">
        <v>21</v>
      </c>
      <c r="N903" s="22" t="s">
        <v>22</v>
      </c>
      <c r="O903" s="22" t="s">
        <v>23</v>
      </c>
      <c r="P903" s="142" t="s">
        <v>24</v>
      </c>
      <c r="Q903" s="23" t="s">
        <v>25</v>
      </c>
      <c r="R903" s="22" t="s">
        <v>26</v>
      </c>
      <c r="S903" s="22" t="s">
        <v>27</v>
      </c>
      <c r="T903" s="22" t="s">
        <v>28</v>
      </c>
      <c r="U903" s="22" t="s">
        <v>29</v>
      </c>
      <c r="V903" s="22" t="s">
        <v>30</v>
      </c>
      <c r="W903" s="22" t="s">
        <v>31</v>
      </c>
      <c r="X903" s="22" t="s">
        <v>32</v>
      </c>
      <c r="Y903" s="22" t="s">
        <v>33</v>
      </c>
      <c r="Z903" s="23" t="s">
        <v>34</v>
      </c>
      <c r="AA903" s="66">
        <v>36</v>
      </c>
      <c r="AB903" s="66">
        <v>37</v>
      </c>
      <c r="AC903" s="66">
        <v>38</v>
      </c>
      <c r="AD903" s="66">
        <v>39</v>
      </c>
      <c r="AE903" s="66">
        <v>40</v>
      </c>
      <c r="AF903" s="66">
        <v>41</v>
      </c>
      <c r="AG903" s="66">
        <v>42</v>
      </c>
      <c r="AH903" s="202"/>
      <c r="AI903" s="205"/>
    </row>
    <row r="904" spans="1:35" x14ac:dyDescent="0.25">
      <c r="A904" s="6" t="s">
        <v>35</v>
      </c>
      <c r="B904" s="37"/>
      <c r="C904" s="7"/>
      <c r="D904" s="24"/>
      <c r="E904" s="24"/>
      <c r="F904" s="24"/>
      <c r="G904" s="25"/>
      <c r="H904" s="25"/>
      <c r="I904" s="26"/>
      <c r="J904" s="26"/>
      <c r="K904" s="26"/>
      <c r="L904" s="26"/>
      <c r="M904" s="26"/>
      <c r="N904" s="26"/>
      <c r="O904" s="27"/>
      <c r="P904" s="143"/>
      <c r="Q904" s="28"/>
      <c r="R904" s="26"/>
      <c r="S904" s="26"/>
      <c r="T904" s="26"/>
      <c r="U904" s="26"/>
      <c r="V904" s="26"/>
      <c r="W904" s="26"/>
      <c r="X904" s="27"/>
      <c r="Y904" s="27"/>
      <c r="Z904" s="28"/>
      <c r="AA904" s="29"/>
      <c r="AB904" s="29"/>
      <c r="AC904" s="29"/>
      <c r="AD904" s="29"/>
      <c r="AE904" s="29"/>
      <c r="AF904" s="29"/>
      <c r="AG904" s="29"/>
      <c r="AH904" s="30"/>
      <c r="AI904" s="36"/>
    </row>
    <row r="905" spans="1:35" x14ac:dyDescent="0.25">
      <c r="A905" s="31">
        <v>1</v>
      </c>
      <c r="B905" s="193">
        <v>9597.4</v>
      </c>
      <c r="C905" s="33">
        <v>2.42</v>
      </c>
      <c r="D905" s="33">
        <v>10.93</v>
      </c>
      <c r="E905" s="33">
        <v>3.23</v>
      </c>
      <c r="F905" s="35">
        <v>0.77</v>
      </c>
      <c r="G905" s="35">
        <v>1.33</v>
      </c>
      <c r="H905" s="35"/>
      <c r="I905" s="51">
        <v>186573.45</v>
      </c>
      <c r="J905" s="41">
        <f t="shared" ref="J905:J910" si="1073">I905-K905-L905-M905-N905</f>
        <v>30519.748000000018</v>
      </c>
      <c r="K905" s="41">
        <f>B905*D905</f>
        <v>104899.58199999999</v>
      </c>
      <c r="L905" s="41">
        <f>E905*B905</f>
        <v>30999.601999999999</v>
      </c>
      <c r="M905" s="41">
        <f>F905*B905</f>
        <v>7389.9979999999996</v>
      </c>
      <c r="N905" s="41">
        <v>12764.52</v>
      </c>
      <c r="O905" s="41"/>
      <c r="P905" s="144">
        <f t="shared" ref="P905:P917" si="1074">R905/I905</f>
        <v>1.0804852994892895</v>
      </c>
      <c r="Q905" s="40">
        <f t="shared" ref="Q905:Q970" si="1075">I905</f>
        <v>186573.45</v>
      </c>
      <c r="R905" s="51">
        <v>201589.87</v>
      </c>
      <c r="S905" s="41">
        <f>R905-T905-U905-V905-W905-X905</f>
        <v>32970.555273154685</v>
      </c>
      <c r="T905" s="41">
        <f>P905*K905</f>
        <v>113342.45627357128</v>
      </c>
      <c r="U905" s="41">
        <f>L905*P905</f>
        <v>33494.614251018778</v>
      </c>
      <c r="V905" s="41">
        <f t="shared" ref="V905:V916" si="1076">P905*M905</f>
        <v>7984.7842022552504</v>
      </c>
      <c r="W905" s="51">
        <v>13797.46</v>
      </c>
      <c r="X905" s="51"/>
      <c r="Y905" s="41"/>
      <c r="Z905" s="40">
        <f>SUM(S905:Y905)</f>
        <v>201589.86999999997</v>
      </c>
      <c r="AA905" s="54">
        <f t="shared" ref="AA905:AA915" si="1077">Z905-AF905-AE905-AD905-AC905-AB905</f>
        <v>33565.341475409936</v>
      </c>
      <c r="AB905" s="54">
        <f t="shared" ref="AB905:AB916" si="1078">T905</f>
        <v>113342.45627357128</v>
      </c>
      <c r="AC905" s="54">
        <f t="shared" ref="AC905:AC916" si="1079">U905</f>
        <v>33494.614251018778</v>
      </c>
      <c r="AD905" s="54">
        <f t="shared" ref="AD905:AD916" si="1080">M905</f>
        <v>7389.9979999999996</v>
      </c>
      <c r="AE905" s="54">
        <f t="shared" ref="AE905:AE915" si="1081">W905</f>
        <v>13797.46</v>
      </c>
      <c r="AF905" s="54">
        <f t="shared" ref="AF905:AF915" si="1082">X905</f>
        <v>0</v>
      </c>
      <c r="AG905" s="54"/>
      <c r="AH905" s="42">
        <f t="shared" ref="AH905:AH915" si="1083">SUM(AA905:AG905)</f>
        <v>201589.87</v>
      </c>
      <c r="AI905" s="56">
        <f t="shared" ref="AI905:AI915" si="1084">I905-Z905</f>
        <v>-15016.419999999955</v>
      </c>
    </row>
    <row r="906" spans="1:35" x14ac:dyDescent="0.25">
      <c r="A906" s="31">
        <v>2</v>
      </c>
      <c r="B906" s="193">
        <v>7614.5</v>
      </c>
      <c r="C906" s="33">
        <v>2.38</v>
      </c>
      <c r="D906" s="33">
        <v>9.4600000000000009</v>
      </c>
      <c r="E906" s="33">
        <v>3.55</v>
      </c>
      <c r="F906" s="35">
        <v>0.77</v>
      </c>
      <c r="G906" s="35">
        <v>1.33</v>
      </c>
      <c r="H906" s="35"/>
      <c r="I906" s="51">
        <v>141554.28</v>
      </c>
      <c r="J906" s="41">
        <f t="shared" si="1073"/>
        <v>26499.129999999986</v>
      </c>
      <c r="K906" s="41">
        <f t="shared" ref="K906:K916" si="1085">B906*D906</f>
        <v>72033.170000000013</v>
      </c>
      <c r="L906" s="41">
        <f t="shared" ref="L906:L916" si="1086">E906*B906</f>
        <v>27031.474999999999</v>
      </c>
      <c r="M906" s="41">
        <f t="shared" ref="M906:M916" si="1087">F906*B906</f>
        <v>5863.165</v>
      </c>
      <c r="N906" s="41">
        <v>10127.34</v>
      </c>
      <c r="O906" s="41"/>
      <c r="P906" s="144">
        <f t="shared" si="1074"/>
        <v>1.1830874347282188</v>
      </c>
      <c r="Q906" s="40">
        <f t="shared" si="1075"/>
        <v>141554.28</v>
      </c>
      <c r="R906" s="51">
        <v>167471.09</v>
      </c>
      <c r="S906" s="41">
        <f t="shared" ref="S906:S916" si="1088">R906-T906-U906-V906-W906-X906</f>
        <v>31397.196435450038</v>
      </c>
      <c r="T906" s="41">
        <f t="shared" ref="T906:T916" si="1089">P906*K906</f>
        <v>85221.538310641699</v>
      </c>
      <c r="U906" s="41">
        <f t="shared" ref="U906:U916" si="1090">L906*P906</f>
        <v>31980.598414669974</v>
      </c>
      <c r="V906" s="41">
        <f t="shared" si="1076"/>
        <v>6936.6368392382765</v>
      </c>
      <c r="W906" s="51">
        <v>11935.12</v>
      </c>
      <c r="X906" s="51"/>
      <c r="Y906" s="41"/>
      <c r="Z906" s="40">
        <f t="shared" ref="Z906:Z915" si="1091">SUM(S906:Y906)</f>
        <v>167471.09</v>
      </c>
      <c r="AA906" s="54">
        <f t="shared" si="1077"/>
        <v>32470.668274688316</v>
      </c>
      <c r="AB906" s="54">
        <f t="shared" si="1078"/>
        <v>85221.538310641699</v>
      </c>
      <c r="AC906" s="54">
        <f t="shared" si="1079"/>
        <v>31980.598414669974</v>
      </c>
      <c r="AD906" s="54">
        <f t="shared" si="1080"/>
        <v>5863.165</v>
      </c>
      <c r="AE906" s="54">
        <f t="shared" si="1081"/>
        <v>11935.12</v>
      </c>
      <c r="AF906" s="54">
        <f t="shared" si="1082"/>
        <v>0</v>
      </c>
      <c r="AG906" s="54"/>
      <c r="AH906" s="42">
        <f t="shared" si="1083"/>
        <v>167471.09</v>
      </c>
      <c r="AI906" s="56">
        <f t="shared" si="1084"/>
        <v>-25916.809999999998</v>
      </c>
    </row>
    <row r="907" spans="1:35" x14ac:dyDescent="0.25">
      <c r="A907" s="31">
        <v>5</v>
      </c>
      <c r="B907" s="193">
        <v>7606.9</v>
      </c>
      <c r="C907" s="33">
        <v>2.39</v>
      </c>
      <c r="D907" s="33">
        <v>10.16</v>
      </c>
      <c r="E907" s="33">
        <v>3</v>
      </c>
      <c r="F907" s="35">
        <v>0.77</v>
      </c>
      <c r="G907" s="35">
        <v>1.33</v>
      </c>
      <c r="H907" s="35"/>
      <c r="I907" s="51">
        <v>142080.39000000001</v>
      </c>
      <c r="J907" s="41">
        <f t="shared" si="1073"/>
        <v>25994.703000000023</v>
      </c>
      <c r="K907" s="41">
        <f t="shared" si="1085"/>
        <v>77286.103999999992</v>
      </c>
      <c r="L907" s="41">
        <f t="shared" si="1086"/>
        <v>22820.699999999997</v>
      </c>
      <c r="M907" s="41">
        <f t="shared" si="1087"/>
        <v>5857.3130000000001</v>
      </c>
      <c r="N907" s="41">
        <v>10121.57</v>
      </c>
      <c r="O907" s="41"/>
      <c r="P907" s="144">
        <f t="shared" si="1074"/>
        <v>1.1560633385085723</v>
      </c>
      <c r="Q907" s="40">
        <f t="shared" si="1075"/>
        <v>142080.39000000001</v>
      </c>
      <c r="R907" s="51">
        <v>164253.93</v>
      </c>
      <c r="S907" s="41">
        <f t="shared" si="1088"/>
        <v>29814.679138867035</v>
      </c>
      <c r="T907" s="41">
        <f t="shared" si="1089"/>
        <v>89347.631410560716</v>
      </c>
      <c r="U907" s="41">
        <f t="shared" si="1090"/>
        <v>26382.174629102574</v>
      </c>
      <c r="V907" s="41">
        <f t="shared" si="1076"/>
        <v>6771.4248214696618</v>
      </c>
      <c r="W907" s="51">
        <v>11938.02</v>
      </c>
      <c r="X907" s="51"/>
      <c r="Y907" s="41"/>
      <c r="Z907" s="40">
        <f t="shared" si="1091"/>
        <v>164253.93</v>
      </c>
      <c r="AA907" s="54">
        <f t="shared" si="1077"/>
        <v>30728.790960336715</v>
      </c>
      <c r="AB907" s="54">
        <f t="shared" si="1078"/>
        <v>89347.631410560716</v>
      </c>
      <c r="AC907" s="54">
        <f t="shared" si="1079"/>
        <v>26382.174629102574</v>
      </c>
      <c r="AD907" s="54">
        <f t="shared" si="1080"/>
        <v>5857.3130000000001</v>
      </c>
      <c r="AE907" s="54">
        <f t="shared" si="1081"/>
        <v>11938.02</v>
      </c>
      <c r="AF907" s="54">
        <f t="shared" si="1082"/>
        <v>0</v>
      </c>
      <c r="AG907" s="54"/>
      <c r="AH907" s="42">
        <f t="shared" si="1083"/>
        <v>164253.93</v>
      </c>
      <c r="AI907" s="56">
        <f t="shared" si="1084"/>
        <v>-22173.539999999979</v>
      </c>
    </row>
    <row r="908" spans="1:35" x14ac:dyDescent="0.25">
      <c r="A908" s="31">
        <v>7</v>
      </c>
      <c r="B908" s="193">
        <v>9017.7999999999993</v>
      </c>
      <c r="C908" s="33">
        <v>2.4</v>
      </c>
      <c r="D908" s="33">
        <v>10.54</v>
      </c>
      <c r="E908" s="33">
        <v>2.87</v>
      </c>
      <c r="F908" s="35">
        <v>0.77</v>
      </c>
      <c r="G908" s="35">
        <v>1.33</v>
      </c>
      <c r="H908" s="35"/>
      <c r="I908" s="51">
        <v>170977.69</v>
      </c>
      <c r="J908" s="41">
        <f t="shared" si="1073"/>
        <v>31111.536000000029</v>
      </c>
      <c r="K908" s="41">
        <f t="shared" si="1085"/>
        <v>95047.611999999979</v>
      </c>
      <c r="L908" s="41">
        <f t="shared" si="1086"/>
        <v>25881.085999999999</v>
      </c>
      <c r="M908" s="41">
        <f t="shared" si="1087"/>
        <v>6943.7059999999992</v>
      </c>
      <c r="N908" s="41">
        <v>11993.75</v>
      </c>
      <c r="O908" s="41"/>
      <c r="P908" s="144">
        <f t="shared" si="1074"/>
        <v>1.054470732409591</v>
      </c>
      <c r="Q908" s="40">
        <f t="shared" si="1075"/>
        <v>170977.69</v>
      </c>
      <c r="R908" s="51">
        <v>180290.97</v>
      </c>
      <c r="S908" s="41">
        <f t="shared" si="1088"/>
        <v>32775.772499144907</v>
      </c>
      <c r="T908" s="41">
        <f t="shared" si="1089"/>
        <v>100224.92503942261</v>
      </c>
      <c r="U908" s="41">
        <f t="shared" si="1090"/>
        <v>27290.847709975613</v>
      </c>
      <c r="V908" s="41">
        <f t="shared" si="1076"/>
        <v>7321.9347514568708</v>
      </c>
      <c r="W908" s="51">
        <v>12677.49</v>
      </c>
      <c r="X908" s="51"/>
      <c r="Y908" s="41"/>
      <c r="Z908" s="40">
        <f t="shared" si="1091"/>
        <v>180290.97</v>
      </c>
      <c r="AA908" s="54">
        <f t="shared" si="1077"/>
        <v>33154.001250601781</v>
      </c>
      <c r="AB908" s="54">
        <f t="shared" si="1078"/>
        <v>100224.92503942261</v>
      </c>
      <c r="AC908" s="54">
        <f t="shared" si="1079"/>
        <v>27290.847709975613</v>
      </c>
      <c r="AD908" s="54">
        <f t="shared" si="1080"/>
        <v>6943.7059999999992</v>
      </c>
      <c r="AE908" s="54">
        <f t="shared" si="1081"/>
        <v>12677.49</v>
      </c>
      <c r="AF908" s="54">
        <f t="shared" si="1082"/>
        <v>0</v>
      </c>
      <c r="AG908" s="54"/>
      <c r="AH908" s="42">
        <f t="shared" si="1083"/>
        <v>180290.97</v>
      </c>
      <c r="AI908" s="56">
        <f t="shared" si="1084"/>
        <v>-9313.2799999999988</v>
      </c>
    </row>
    <row r="909" spans="1:35" x14ac:dyDescent="0.25">
      <c r="A909" s="31" t="s">
        <v>36</v>
      </c>
      <c r="B909" s="193">
        <v>2970.7</v>
      </c>
      <c r="C909" s="33">
        <v>2.38</v>
      </c>
      <c r="D909" s="33">
        <v>10.24</v>
      </c>
      <c r="E909" s="33">
        <v>2.92</v>
      </c>
      <c r="F909" s="35">
        <v>0.77</v>
      </c>
      <c r="G909" s="35">
        <v>1.33</v>
      </c>
      <c r="H909" s="35"/>
      <c r="I909" s="51">
        <v>54631.32</v>
      </c>
      <c r="J909" s="41">
        <f t="shared" si="1073"/>
        <v>9298.4090000000033</v>
      </c>
      <c r="K909" s="41">
        <f t="shared" si="1085"/>
        <v>30419.967999999997</v>
      </c>
      <c r="L909" s="41">
        <f t="shared" si="1086"/>
        <v>8674.4439999999995</v>
      </c>
      <c r="M909" s="41">
        <f t="shared" si="1087"/>
        <v>2287.4389999999999</v>
      </c>
      <c r="N909" s="41">
        <v>3951.06</v>
      </c>
      <c r="O909" s="41"/>
      <c r="P909" s="144">
        <f t="shared" si="1074"/>
        <v>1.1646883143222606</v>
      </c>
      <c r="Q909" s="40">
        <f t="shared" si="1075"/>
        <v>54631.32</v>
      </c>
      <c r="R909" s="51">
        <v>63628.46</v>
      </c>
      <c r="S909" s="41">
        <f t="shared" si="1088"/>
        <v>10856.961715275047</v>
      </c>
      <c r="T909" s="41">
        <f t="shared" si="1089"/>
        <v>35429.781251657107</v>
      </c>
      <c r="U909" s="41">
        <f t="shared" si="1090"/>
        <v>10103.023560042848</v>
      </c>
      <c r="V909" s="41">
        <f t="shared" si="1076"/>
        <v>2664.1534730249973</v>
      </c>
      <c r="W909" s="51">
        <v>4574.54</v>
      </c>
      <c r="X909" s="51"/>
      <c r="Y909" s="41"/>
      <c r="Z909" s="40">
        <f t="shared" si="1091"/>
        <v>63628.460000000006</v>
      </c>
      <c r="AA909" s="54">
        <f t="shared" si="1077"/>
        <v>11233.676188300051</v>
      </c>
      <c r="AB909" s="54">
        <f t="shared" si="1078"/>
        <v>35429.781251657107</v>
      </c>
      <c r="AC909" s="54">
        <f t="shared" si="1079"/>
        <v>10103.023560042848</v>
      </c>
      <c r="AD909" s="54">
        <f t="shared" si="1080"/>
        <v>2287.4389999999999</v>
      </c>
      <c r="AE909" s="54">
        <f t="shared" si="1081"/>
        <v>4574.54</v>
      </c>
      <c r="AF909" s="54">
        <f t="shared" si="1082"/>
        <v>0</v>
      </c>
      <c r="AG909" s="54"/>
      <c r="AH909" s="42">
        <f t="shared" si="1083"/>
        <v>63628.460000000006</v>
      </c>
      <c r="AI909" s="56">
        <f t="shared" si="1084"/>
        <v>-8997.1400000000067</v>
      </c>
    </row>
    <row r="910" spans="1:35" x14ac:dyDescent="0.25">
      <c r="A910" s="31">
        <v>8</v>
      </c>
      <c r="B910" s="193">
        <v>11006.5</v>
      </c>
      <c r="C910" s="33">
        <v>2.39</v>
      </c>
      <c r="D910" s="33">
        <v>10.4</v>
      </c>
      <c r="E910" s="33">
        <v>2.57</v>
      </c>
      <c r="F910" s="35">
        <v>0.77</v>
      </c>
      <c r="G910" s="35">
        <v>1.33</v>
      </c>
      <c r="H910" s="35"/>
      <c r="I910" s="51">
        <v>204500.89</v>
      </c>
      <c r="J910" s="41">
        <f t="shared" si="1073"/>
        <v>38632.89</v>
      </c>
      <c r="K910" s="41">
        <f t="shared" si="1085"/>
        <v>114467.6</v>
      </c>
      <c r="L910" s="41">
        <f t="shared" si="1086"/>
        <v>28286.704999999998</v>
      </c>
      <c r="M910" s="41">
        <f t="shared" si="1087"/>
        <v>8475.005000000001</v>
      </c>
      <c r="N910" s="41">
        <v>14638.69</v>
      </c>
      <c r="O910" s="41"/>
      <c r="P910" s="144">
        <f t="shared" si="1074"/>
        <v>1.0667725700362476</v>
      </c>
      <c r="Q910" s="40">
        <f t="shared" si="1075"/>
        <v>204500.89</v>
      </c>
      <c r="R910" s="51">
        <v>218155.94</v>
      </c>
      <c r="S910" s="41">
        <f t="shared" si="1088"/>
        <v>41228.530306491601</v>
      </c>
      <c r="T910" s="41">
        <f t="shared" si="1089"/>
        <v>122110.89583788118</v>
      </c>
      <c r="U910" s="41">
        <f t="shared" si="1090"/>
        <v>30175.480990707172</v>
      </c>
      <c r="V910" s="41">
        <f t="shared" si="1076"/>
        <v>9040.90286492005</v>
      </c>
      <c r="W910" s="51">
        <v>15600.13</v>
      </c>
      <c r="X910" s="51"/>
      <c r="Y910" s="41"/>
      <c r="Z910" s="40">
        <f t="shared" si="1091"/>
        <v>218155.94000000003</v>
      </c>
      <c r="AA910" s="54">
        <f t="shared" si="1077"/>
        <v>41794.428171411666</v>
      </c>
      <c r="AB910" s="54">
        <f t="shared" si="1078"/>
        <v>122110.89583788118</v>
      </c>
      <c r="AC910" s="54">
        <f t="shared" si="1079"/>
        <v>30175.480990707172</v>
      </c>
      <c r="AD910" s="54">
        <f t="shared" si="1080"/>
        <v>8475.005000000001</v>
      </c>
      <c r="AE910" s="54">
        <f t="shared" si="1081"/>
        <v>15600.13</v>
      </c>
      <c r="AF910" s="54">
        <f t="shared" si="1082"/>
        <v>0</v>
      </c>
      <c r="AG910" s="54"/>
      <c r="AH910" s="42">
        <f t="shared" si="1083"/>
        <v>218155.94000000003</v>
      </c>
      <c r="AI910" s="56">
        <f t="shared" si="1084"/>
        <v>-13655.050000000017</v>
      </c>
    </row>
    <row r="911" spans="1:35" x14ac:dyDescent="0.25">
      <c r="A911" s="31">
        <v>9</v>
      </c>
      <c r="B911" s="193">
        <v>4225.3999999999996</v>
      </c>
      <c r="C911" s="33">
        <v>2.67</v>
      </c>
      <c r="D911" s="33">
        <v>9.84</v>
      </c>
      <c r="E911" s="33">
        <v>3.65</v>
      </c>
      <c r="F911" s="35">
        <v>0.77</v>
      </c>
      <c r="G911" s="35">
        <v>1.33</v>
      </c>
      <c r="H911" s="35">
        <v>5.8</v>
      </c>
      <c r="I911" s="51">
        <v>108635.64</v>
      </c>
      <c r="J911" s="41">
        <f>I911-K911-L911-M911-N911-O911</f>
        <v>18254.266000000003</v>
      </c>
      <c r="K911" s="41">
        <f t="shared" si="1085"/>
        <v>41577.935999999994</v>
      </c>
      <c r="L911" s="41">
        <f t="shared" si="1086"/>
        <v>15422.71</v>
      </c>
      <c r="M911" s="41">
        <f t="shared" si="1087"/>
        <v>3253.558</v>
      </c>
      <c r="N911" s="41">
        <v>5619.85</v>
      </c>
      <c r="O911" s="41">
        <v>24507.32</v>
      </c>
      <c r="P911" s="144">
        <f t="shared" si="1074"/>
        <v>1.2682467742630319</v>
      </c>
      <c r="Q911" s="40">
        <f t="shared" si="1075"/>
        <v>108635.64</v>
      </c>
      <c r="R911" s="51">
        <v>137776.79999999999</v>
      </c>
      <c r="S911" s="41">
        <f t="shared" si="1088"/>
        <v>23173.830141213315</v>
      </c>
      <c r="T911" s="41">
        <f t="shared" si="1089"/>
        <v>52731.083212514779</v>
      </c>
      <c r="U911" s="41">
        <f t="shared" si="1090"/>
        <v>19559.802207894205</v>
      </c>
      <c r="V911" s="41">
        <f t="shared" si="1076"/>
        <v>4126.3144383776817</v>
      </c>
      <c r="W911" s="51">
        <v>7135.12</v>
      </c>
      <c r="X911" s="51">
        <v>31050.65</v>
      </c>
      <c r="Y911" s="41"/>
      <c r="Z911" s="40">
        <f t="shared" si="1091"/>
        <v>137776.79999999999</v>
      </c>
      <c r="AA911" s="54">
        <f t="shared" si="1077"/>
        <v>24046.586579591014</v>
      </c>
      <c r="AB911" s="54">
        <f t="shared" si="1078"/>
        <v>52731.083212514779</v>
      </c>
      <c r="AC911" s="54">
        <f t="shared" si="1079"/>
        <v>19559.802207894205</v>
      </c>
      <c r="AD911" s="54">
        <f t="shared" si="1080"/>
        <v>3253.558</v>
      </c>
      <c r="AE911" s="54">
        <f t="shared" si="1081"/>
        <v>7135.12</v>
      </c>
      <c r="AF911" s="54">
        <f t="shared" si="1082"/>
        <v>31050.65</v>
      </c>
      <c r="AG911" s="54"/>
      <c r="AH911" s="42">
        <f t="shared" si="1083"/>
        <v>137776.79999999999</v>
      </c>
      <c r="AI911" s="56">
        <f t="shared" si="1084"/>
        <v>-29141.159999999989</v>
      </c>
    </row>
    <row r="912" spans="1:35" x14ac:dyDescent="0.25">
      <c r="A912" s="31">
        <v>10</v>
      </c>
      <c r="B912" s="193">
        <v>4147.5</v>
      </c>
      <c r="C912" s="33">
        <v>1.52</v>
      </c>
      <c r="D912" s="33">
        <v>12.8</v>
      </c>
      <c r="E912" s="33">
        <v>3.77</v>
      </c>
      <c r="F912" s="35">
        <v>0.82</v>
      </c>
      <c r="G912" s="35">
        <v>1.33</v>
      </c>
      <c r="H912" s="35">
        <v>5.8</v>
      </c>
      <c r="I912" s="51">
        <v>115840.31</v>
      </c>
      <c r="J912" s="41">
        <f>I912-K912-L912-M912-N912-O912</f>
        <v>14143.485000000001</v>
      </c>
      <c r="K912" s="41">
        <f t="shared" si="1085"/>
        <v>53088</v>
      </c>
      <c r="L912" s="41">
        <f t="shared" si="1086"/>
        <v>15636.075000000001</v>
      </c>
      <c r="M912" s="41">
        <f t="shared" si="1087"/>
        <v>3400.95</v>
      </c>
      <c r="N912" s="41">
        <v>5516.3</v>
      </c>
      <c r="O912" s="41">
        <v>24055.5</v>
      </c>
      <c r="P912" s="144">
        <f t="shared" si="1074"/>
        <v>1.2360340713867219</v>
      </c>
      <c r="Q912" s="40">
        <f t="shared" si="1075"/>
        <v>115840.31</v>
      </c>
      <c r="R912" s="51">
        <v>143182.57</v>
      </c>
      <c r="S912" s="41">
        <f t="shared" si="1088"/>
        <v>17582.461700380903</v>
      </c>
      <c r="T912" s="41">
        <f t="shared" si="1089"/>
        <v>65618.576781778291</v>
      </c>
      <c r="U912" s="41">
        <f t="shared" si="1090"/>
        <v>19326.721442758138</v>
      </c>
      <c r="V912" s="41">
        <f t="shared" si="1076"/>
        <v>4203.6900750826717</v>
      </c>
      <c r="W912" s="51">
        <v>6812.77</v>
      </c>
      <c r="X912" s="51">
        <v>29638.35</v>
      </c>
      <c r="Y912" s="41"/>
      <c r="Z912" s="40">
        <f t="shared" si="1091"/>
        <v>143182.57</v>
      </c>
      <c r="AA912" s="54">
        <f t="shared" si="1077"/>
        <v>18385.201775463574</v>
      </c>
      <c r="AB912" s="54">
        <f t="shared" si="1078"/>
        <v>65618.576781778291</v>
      </c>
      <c r="AC912" s="54">
        <f t="shared" si="1079"/>
        <v>19326.721442758138</v>
      </c>
      <c r="AD912" s="54">
        <f t="shared" si="1080"/>
        <v>3400.95</v>
      </c>
      <c r="AE912" s="54">
        <f t="shared" si="1081"/>
        <v>6812.77</v>
      </c>
      <c r="AF912" s="54">
        <f t="shared" si="1082"/>
        <v>29638.35</v>
      </c>
      <c r="AG912" s="54"/>
      <c r="AH912" s="42">
        <f t="shared" si="1083"/>
        <v>143182.57</v>
      </c>
      <c r="AI912" s="56">
        <f t="shared" si="1084"/>
        <v>-27342.260000000009</v>
      </c>
    </row>
    <row r="913" spans="1:35" x14ac:dyDescent="0.25">
      <c r="A913" s="31">
        <v>11</v>
      </c>
      <c r="B913" s="193">
        <v>4203.1000000000004</v>
      </c>
      <c r="C913" s="33">
        <v>1.48</v>
      </c>
      <c r="D913" s="33">
        <v>12.41</v>
      </c>
      <c r="E913" s="33">
        <v>3.48</v>
      </c>
      <c r="F913" s="35">
        <v>0.82</v>
      </c>
      <c r="G913" s="35">
        <v>1.33</v>
      </c>
      <c r="H913" s="35">
        <v>5.8</v>
      </c>
      <c r="I913" s="51">
        <v>114198.83</v>
      </c>
      <c r="J913" s="41">
        <f>I913-K913-L913-M913-N913-O913</f>
        <v>13996.698999999997</v>
      </c>
      <c r="K913" s="41">
        <f t="shared" si="1085"/>
        <v>52160.471000000005</v>
      </c>
      <c r="L913" s="41">
        <f t="shared" si="1086"/>
        <v>14626.788</v>
      </c>
      <c r="M913" s="41">
        <f t="shared" si="1087"/>
        <v>3446.5419999999999</v>
      </c>
      <c r="N913" s="41">
        <v>5590.35</v>
      </c>
      <c r="O913" s="41">
        <v>24377.98</v>
      </c>
      <c r="P913" s="144">
        <f t="shared" si="1074"/>
        <v>1.3097357477305154</v>
      </c>
      <c r="Q913" s="40">
        <f t="shared" si="1075"/>
        <v>114198.83</v>
      </c>
      <c r="R913" s="51">
        <v>149570.29</v>
      </c>
      <c r="S913" s="41">
        <f t="shared" si="1088"/>
        <v>19205.020131308782</v>
      </c>
      <c r="T913" s="41">
        <f t="shared" si="1089"/>
        <v>68316.433487160873</v>
      </c>
      <c r="U913" s="41">
        <f t="shared" si="1090"/>
        <v>19157.227118075731</v>
      </c>
      <c r="V913" s="41">
        <f t="shared" si="1076"/>
        <v>4514.0592634546256</v>
      </c>
      <c r="W913" s="51">
        <v>7248.34</v>
      </c>
      <c r="X913" s="51">
        <v>31129.21</v>
      </c>
      <c r="Y913" s="41"/>
      <c r="Z913" s="40">
        <f t="shared" si="1091"/>
        <v>149570.29</v>
      </c>
      <c r="AA913" s="54">
        <f t="shared" si="1077"/>
        <v>20272.537394763422</v>
      </c>
      <c r="AB913" s="54">
        <f t="shared" si="1078"/>
        <v>68316.433487160873</v>
      </c>
      <c r="AC913" s="54">
        <f t="shared" si="1079"/>
        <v>19157.227118075731</v>
      </c>
      <c r="AD913" s="54">
        <f t="shared" si="1080"/>
        <v>3446.5419999999999</v>
      </c>
      <c r="AE913" s="54">
        <f t="shared" si="1081"/>
        <v>7248.34</v>
      </c>
      <c r="AF913" s="54">
        <f t="shared" si="1082"/>
        <v>31129.21</v>
      </c>
      <c r="AG913" s="54"/>
      <c r="AH913" s="42">
        <f t="shared" si="1083"/>
        <v>149570.29000000004</v>
      </c>
      <c r="AI913" s="56">
        <f t="shared" si="1084"/>
        <v>-35371.460000000006</v>
      </c>
    </row>
    <row r="914" spans="1:35" x14ac:dyDescent="0.25">
      <c r="A914" s="31">
        <v>12</v>
      </c>
      <c r="B914" s="193">
        <v>8010.6</v>
      </c>
      <c r="C914" s="33">
        <v>2.37</v>
      </c>
      <c r="D914" s="33">
        <v>9.5299999999999994</v>
      </c>
      <c r="E914" s="33">
        <v>3.34</v>
      </c>
      <c r="F914" s="35">
        <v>0.77</v>
      </c>
      <c r="G914" s="35">
        <v>1.33</v>
      </c>
      <c r="H914" s="35"/>
      <c r="I914" s="51">
        <v>146834.42000000001</v>
      </c>
      <c r="J914" s="41">
        <f>I914-K914-L914-M914-N914</f>
        <v>26915.626000000026</v>
      </c>
      <c r="K914" s="41">
        <f t="shared" si="1085"/>
        <v>76341.017999999996</v>
      </c>
      <c r="L914" s="41">
        <f t="shared" si="1086"/>
        <v>26755.403999999999</v>
      </c>
      <c r="M914" s="41">
        <f t="shared" si="1087"/>
        <v>6168.1620000000003</v>
      </c>
      <c r="N914" s="41">
        <v>10654.21</v>
      </c>
      <c r="O914" s="41"/>
      <c r="P914" s="144">
        <f t="shared" si="1074"/>
        <v>1.0711775890148916</v>
      </c>
      <c r="Q914" s="40">
        <f t="shared" si="1075"/>
        <v>146834.42000000001</v>
      </c>
      <c r="R914" s="51">
        <v>157285.74</v>
      </c>
      <c r="S914" s="41">
        <f t="shared" si="1088"/>
        <v>28799.866346164898</v>
      </c>
      <c r="T914" s="41">
        <f t="shared" si="1089"/>
        <v>81774.787604182435</v>
      </c>
      <c r="U914" s="41">
        <f t="shared" si="1090"/>
        <v>28659.789149839384</v>
      </c>
      <c r="V914" s="41">
        <f t="shared" si="1076"/>
        <v>6607.1968998132716</v>
      </c>
      <c r="W914" s="51">
        <v>11444.1</v>
      </c>
      <c r="X914" s="51"/>
      <c r="Y914" s="41"/>
      <c r="Z914" s="40">
        <f t="shared" si="1091"/>
        <v>157285.74</v>
      </c>
      <c r="AA914" s="54">
        <f t="shared" si="1077"/>
        <v>29238.901245978152</v>
      </c>
      <c r="AB914" s="54">
        <f t="shared" si="1078"/>
        <v>81774.787604182435</v>
      </c>
      <c r="AC914" s="54">
        <f t="shared" si="1079"/>
        <v>28659.789149839384</v>
      </c>
      <c r="AD914" s="54">
        <f t="shared" si="1080"/>
        <v>6168.1620000000003</v>
      </c>
      <c r="AE914" s="54">
        <f t="shared" si="1081"/>
        <v>11444.1</v>
      </c>
      <c r="AF914" s="54">
        <f t="shared" si="1082"/>
        <v>0</v>
      </c>
      <c r="AG914" s="54"/>
      <c r="AH914" s="42">
        <f t="shared" si="1083"/>
        <v>157285.74</v>
      </c>
      <c r="AI914" s="56">
        <f t="shared" si="1084"/>
        <v>-10451.319999999978</v>
      </c>
    </row>
    <row r="915" spans="1:35" x14ac:dyDescent="0.25">
      <c r="A915" s="31">
        <v>16</v>
      </c>
      <c r="B915" s="193">
        <v>7003.3</v>
      </c>
      <c r="C915" s="33">
        <v>2.61</v>
      </c>
      <c r="D915" s="33">
        <v>10.53</v>
      </c>
      <c r="E915" s="33">
        <v>2.84</v>
      </c>
      <c r="F915" s="35">
        <v>0.77</v>
      </c>
      <c r="G915" s="35">
        <v>1.33</v>
      </c>
      <c r="H915" s="35"/>
      <c r="I915" s="51">
        <v>132642.43</v>
      </c>
      <c r="J915" s="41">
        <f>I915-K915-L915-M915-N915</f>
        <v>24301.367999999995</v>
      </c>
      <c r="K915" s="41">
        <f t="shared" si="1085"/>
        <v>73744.748999999996</v>
      </c>
      <c r="L915" s="41">
        <f t="shared" si="1086"/>
        <v>19889.371999999999</v>
      </c>
      <c r="M915" s="41">
        <f t="shared" si="1087"/>
        <v>5392.5410000000002</v>
      </c>
      <c r="N915" s="41">
        <v>9314.4</v>
      </c>
      <c r="O915" s="41"/>
      <c r="P915" s="144">
        <f t="shared" si="1074"/>
        <v>1.1650651303659019</v>
      </c>
      <c r="Q915" s="40">
        <f t="shared" si="1075"/>
        <v>132642.43</v>
      </c>
      <c r="R915" s="51">
        <v>154537.07</v>
      </c>
      <c r="S915" s="41">
        <f t="shared" si="1088"/>
        <v>28339.459127269911</v>
      </c>
      <c r="T915" s="41">
        <f t="shared" si="1089"/>
        <v>85917.435607485706</v>
      </c>
      <c r="U915" s="41">
        <f t="shared" si="1090"/>
        <v>23172.413782075917</v>
      </c>
      <c r="V915" s="41">
        <f t="shared" si="1076"/>
        <v>6282.661483168471</v>
      </c>
      <c r="W915" s="51">
        <v>10825.1</v>
      </c>
      <c r="X915" s="51"/>
      <c r="Y915" s="41"/>
      <c r="Z915" s="40">
        <f t="shared" si="1091"/>
        <v>154537.07000000004</v>
      </c>
      <c r="AA915" s="54">
        <f t="shared" si="1077"/>
        <v>29229.579610438406</v>
      </c>
      <c r="AB915" s="54">
        <f t="shared" si="1078"/>
        <v>85917.435607485706</v>
      </c>
      <c r="AC915" s="54">
        <f t="shared" si="1079"/>
        <v>23172.413782075917</v>
      </c>
      <c r="AD915" s="54">
        <f t="shared" si="1080"/>
        <v>5392.5410000000002</v>
      </c>
      <c r="AE915" s="54">
        <f t="shared" si="1081"/>
        <v>10825.1</v>
      </c>
      <c r="AF915" s="54">
        <f t="shared" si="1082"/>
        <v>0</v>
      </c>
      <c r="AG915" s="54"/>
      <c r="AH915" s="42">
        <f t="shared" si="1083"/>
        <v>154537.07000000004</v>
      </c>
      <c r="AI915" s="56">
        <f t="shared" si="1084"/>
        <v>-21894.640000000043</v>
      </c>
    </row>
    <row r="916" spans="1:35" x14ac:dyDescent="0.25">
      <c r="A916" s="31">
        <v>17</v>
      </c>
      <c r="B916" s="193">
        <v>1947.3</v>
      </c>
      <c r="C916" s="33">
        <v>2.4700000000000002</v>
      </c>
      <c r="D916" s="33">
        <v>12.95</v>
      </c>
      <c r="E916" s="33">
        <v>2.76</v>
      </c>
      <c r="F916" s="35">
        <v>0.77</v>
      </c>
      <c r="G916" s="35">
        <v>1.33</v>
      </c>
      <c r="H916" s="35"/>
      <c r="I916" s="51">
        <v>38050.239999999998</v>
      </c>
      <c r="J916" s="41">
        <f>I916-K916-L916-M916-N916</f>
        <v>5958.7360000000017</v>
      </c>
      <c r="K916" s="41">
        <f t="shared" si="1085"/>
        <v>25217.534999999996</v>
      </c>
      <c r="L916" s="41">
        <f t="shared" si="1086"/>
        <v>5374.5479999999998</v>
      </c>
      <c r="M916" s="41">
        <f t="shared" si="1087"/>
        <v>1499.421</v>
      </c>
      <c r="N916" s="41"/>
      <c r="O916" s="41"/>
      <c r="P916" s="144">
        <f t="shared" si="1074"/>
        <v>0.64182354697368538</v>
      </c>
      <c r="Q916" s="40">
        <f t="shared" si="1075"/>
        <v>38050.239999999998</v>
      </c>
      <c r="R916" s="51">
        <v>24421.54</v>
      </c>
      <c r="S916" s="41">
        <f t="shared" si="1088"/>
        <v>3824.4570749997911</v>
      </c>
      <c r="T916" s="41">
        <f t="shared" si="1089"/>
        <v>16185.207759633053</v>
      </c>
      <c r="U916" s="41">
        <f t="shared" si="1090"/>
        <v>3449.5114607403266</v>
      </c>
      <c r="V916" s="41">
        <f t="shared" si="1076"/>
        <v>962.36370462683033</v>
      </c>
      <c r="W916" s="51"/>
      <c r="X916" s="51"/>
      <c r="Y916" s="41"/>
      <c r="Z916" s="40">
        <v>24421.54</v>
      </c>
      <c r="AA916" s="54"/>
      <c r="AB916" s="54">
        <f t="shared" si="1078"/>
        <v>16185.207759633053</v>
      </c>
      <c r="AC916" s="54">
        <f t="shared" si="1079"/>
        <v>3449.5114607403266</v>
      </c>
      <c r="AD916" s="54">
        <f t="shared" si="1080"/>
        <v>1499.421</v>
      </c>
      <c r="AE916" s="54"/>
      <c r="AF916" s="54"/>
      <c r="AG916" s="54"/>
      <c r="AH916" s="42">
        <v>24421.54</v>
      </c>
      <c r="AI916" s="56"/>
    </row>
    <row r="917" spans="1:35" x14ac:dyDescent="0.25">
      <c r="A917" s="32" t="s">
        <v>37</v>
      </c>
      <c r="B917" s="194">
        <f>SUM(B905:B916)</f>
        <v>77351.000000000015</v>
      </c>
      <c r="C917" s="33"/>
      <c r="D917" s="34"/>
      <c r="E917" s="34"/>
      <c r="F917" s="35"/>
      <c r="G917" s="35"/>
      <c r="H917" s="35"/>
      <c r="I917" s="43">
        <f>SUM(I905:I916)</f>
        <v>1556519.89</v>
      </c>
      <c r="J917" s="43">
        <f t="shared" ref="J917:O917" si="1092">SUM(J905:J916)</f>
        <v>265626.59600000008</v>
      </c>
      <c r="K917" s="43">
        <f t="shared" si="1092"/>
        <v>816283.745</v>
      </c>
      <c r="L917" s="43">
        <f t="shared" si="1092"/>
        <v>241398.90900000001</v>
      </c>
      <c r="M917" s="43">
        <f t="shared" si="1092"/>
        <v>59977.8</v>
      </c>
      <c r="N917" s="43">
        <f>SUM(N905:N916)</f>
        <v>100292.04000000001</v>
      </c>
      <c r="O917" s="43">
        <f t="shared" si="1092"/>
        <v>72940.800000000003</v>
      </c>
      <c r="P917" s="144">
        <f t="shared" si="1074"/>
        <v>1.1321180547201359</v>
      </c>
      <c r="Q917" s="40">
        <f t="shared" si="1075"/>
        <v>1556519.89</v>
      </c>
      <c r="R917" s="43">
        <f>SUM(R905:R916)</f>
        <v>1762164.27</v>
      </c>
      <c r="S917" s="43">
        <f t="shared" ref="S917:X917" si="1093">SUM(S905:S916)</f>
        <v>299968.78988972097</v>
      </c>
      <c r="T917" s="43">
        <f t="shared" si="1093"/>
        <v>916220.75257648958</v>
      </c>
      <c r="U917" s="43">
        <f t="shared" si="1093"/>
        <v>272752.20471690065</v>
      </c>
      <c r="V917" s="43">
        <f t="shared" si="1093"/>
        <v>67416.122816888659</v>
      </c>
      <c r="W917" s="43">
        <f>SUM(W905:W916)</f>
        <v>113988.19000000002</v>
      </c>
      <c r="X917" s="43">
        <f t="shared" si="1093"/>
        <v>91818.209999999992</v>
      </c>
      <c r="Y917" s="41"/>
      <c r="Z917" s="40">
        <f>SUM(Z905:Z916)</f>
        <v>1762164.27</v>
      </c>
      <c r="AA917" s="55">
        <f t="shared" ref="AA917:AF917" si="1094">SUM(AA905:AA915)</f>
        <v>304119.71292698302</v>
      </c>
      <c r="AB917" s="55">
        <f>SUM(AB905:AB916)</f>
        <v>916220.75257648958</v>
      </c>
      <c r="AC917" s="55">
        <f>SUM(AC905:AC916)</f>
        <v>272752.20471690065</v>
      </c>
      <c r="AD917" s="55">
        <f>SUM(AD905:AD916)</f>
        <v>59977.8</v>
      </c>
      <c r="AE917" s="55">
        <f t="shared" si="1094"/>
        <v>113988.19000000002</v>
      </c>
      <c r="AF917" s="55">
        <f t="shared" si="1094"/>
        <v>91818.209999999992</v>
      </c>
      <c r="AG917" s="54"/>
      <c r="AH917" s="42">
        <f>SUM(AH905:AH916)</f>
        <v>1762164.27</v>
      </c>
      <c r="AI917" s="56">
        <f>SUM(AI905:AI915)</f>
        <v>-219273.08000000002</v>
      </c>
    </row>
    <row r="918" spans="1:35" x14ac:dyDescent="0.25">
      <c r="A918" s="6" t="s">
        <v>56</v>
      </c>
      <c r="B918" s="195"/>
      <c r="C918" s="7"/>
      <c r="D918" s="24"/>
      <c r="E918" s="24"/>
      <c r="F918" s="24"/>
      <c r="G918" s="35"/>
      <c r="H918" s="25"/>
      <c r="I918" s="26"/>
      <c r="J918" s="26"/>
      <c r="K918" s="26"/>
      <c r="L918" s="26"/>
      <c r="M918" s="26"/>
      <c r="N918" s="26"/>
      <c r="O918" s="27"/>
      <c r="P918" s="144"/>
      <c r="Q918" s="40">
        <f t="shared" si="1075"/>
        <v>0</v>
      </c>
      <c r="R918" s="26"/>
      <c r="S918" s="26"/>
      <c r="T918" s="26"/>
      <c r="U918" s="26"/>
      <c r="V918" s="26"/>
      <c r="W918" s="26"/>
      <c r="X918" s="27"/>
      <c r="Y918" s="27"/>
      <c r="Z918" s="28"/>
      <c r="AA918" s="29"/>
      <c r="AB918" s="29"/>
      <c r="AC918" s="29"/>
      <c r="AD918" s="29"/>
      <c r="AE918" s="29"/>
      <c r="AF918" s="29"/>
      <c r="AG918" s="29"/>
      <c r="AH918" s="30"/>
      <c r="AI918" s="36"/>
    </row>
    <row r="919" spans="1:35" x14ac:dyDescent="0.25">
      <c r="A919" s="31">
        <v>1</v>
      </c>
      <c r="B919" s="193">
        <v>3665.5</v>
      </c>
      <c r="C919" s="33">
        <v>2.8</v>
      </c>
      <c r="D919" s="33">
        <v>13.59</v>
      </c>
      <c r="E919" s="33">
        <v>9.5399999999999991</v>
      </c>
      <c r="F919" s="35">
        <v>0.82</v>
      </c>
      <c r="G919" s="35">
        <v>1.33</v>
      </c>
      <c r="H919" s="35"/>
      <c r="I919" s="51">
        <v>108205.53</v>
      </c>
      <c r="J919" s="41">
        <f t="shared" ref="J919:J924" si="1095">I919-K919-L919-M919-N919</f>
        <v>15541.705000000007</v>
      </c>
      <c r="K919" s="41">
        <f>B919*D919</f>
        <v>49814.144999999997</v>
      </c>
      <c r="L919" s="41">
        <f>E919*B919</f>
        <v>34968.869999999995</v>
      </c>
      <c r="M919" s="41">
        <f>F919*B919</f>
        <v>3005.71</v>
      </c>
      <c r="N919" s="41">
        <v>4875.1000000000004</v>
      </c>
      <c r="O919" s="41"/>
      <c r="P919" s="144">
        <f t="shared" ref="P919:P935" si="1096">R919/I919</f>
        <v>1.1398923881247105</v>
      </c>
      <c r="Q919" s="40">
        <f t="shared" si="1075"/>
        <v>108205.53</v>
      </c>
      <c r="R919" s="51">
        <v>123342.66</v>
      </c>
      <c r="S919" s="41">
        <f>R919-T919-U919-V919-W919-X919</f>
        <v>17636.610609326541</v>
      </c>
      <c r="T919" s="41">
        <f>P919*K919</f>
        <v>56782.764706440605</v>
      </c>
      <c r="U919" s="41">
        <f>L919*P919</f>
        <v>39860.748734322537</v>
      </c>
      <c r="V919" s="41">
        <f t="shared" ref="V919:V934" si="1097">P919*M919</f>
        <v>3426.1859499103234</v>
      </c>
      <c r="W919" s="51">
        <v>5636.35</v>
      </c>
      <c r="X919" s="51"/>
      <c r="Y919" s="41"/>
      <c r="Z919" s="40">
        <f>SUM(S919:Y919)</f>
        <v>123342.66000000002</v>
      </c>
      <c r="AA919" s="54">
        <f t="shared" ref="AA919:AA934" si="1098">Z919-AF919-AE919-AD919-AC919-AB919</f>
        <v>18057.086559236865</v>
      </c>
      <c r="AB919" s="54">
        <f t="shared" ref="AB919:AB934" si="1099">T919</f>
        <v>56782.764706440605</v>
      </c>
      <c r="AC919" s="54">
        <f t="shared" ref="AC919:AC934" si="1100">U919</f>
        <v>39860.748734322537</v>
      </c>
      <c r="AD919" s="54">
        <f t="shared" ref="AD919:AD934" si="1101">M919</f>
        <v>3005.71</v>
      </c>
      <c r="AE919" s="54">
        <f t="shared" ref="AE919:AE934" si="1102">W919</f>
        <v>5636.35</v>
      </c>
      <c r="AF919" s="54">
        <f t="shared" ref="AF919:AF934" si="1103">X919</f>
        <v>0</v>
      </c>
      <c r="AG919" s="54"/>
      <c r="AH919" s="42">
        <f t="shared" ref="AH919:AH934" si="1104">SUM(AA919:AG919)</f>
        <v>123342.66000000002</v>
      </c>
      <c r="AI919" s="56">
        <f t="shared" ref="AI919:AI934" si="1105">I919-Z919</f>
        <v>-15137.130000000019</v>
      </c>
    </row>
    <row r="920" spans="1:35" x14ac:dyDescent="0.25">
      <c r="A920" s="31">
        <v>2</v>
      </c>
      <c r="B920" s="193">
        <v>1471.1</v>
      </c>
      <c r="C920" s="33">
        <v>2.65</v>
      </c>
      <c r="D920" s="33">
        <v>10.84</v>
      </c>
      <c r="E920" s="33">
        <v>2.37</v>
      </c>
      <c r="F920" s="35">
        <v>0.77</v>
      </c>
      <c r="G920" s="35">
        <v>1.33</v>
      </c>
      <c r="H920" s="35"/>
      <c r="I920" s="51">
        <v>27597.78</v>
      </c>
      <c r="J920" s="41">
        <f t="shared" si="1095"/>
        <v>5075.2520000000013</v>
      </c>
      <c r="K920" s="41">
        <f t="shared" ref="K920:K934" si="1106">B920*D920</f>
        <v>15946.723999999998</v>
      </c>
      <c r="L920" s="41">
        <f t="shared" ref="L920:L934" si="1107">E920*B920</f>
        <v>3486.5070000000001</v>
      </c>
      <c r="M920" s="41">
        <f t="shared" ref="M920:M934" si="1108">F920*B920</f>
        <v>1132.7469999999998</v>
      </c>
      <c r="N920" s="41">
        <v>1956.55</v>
      </c>
      <c r="O920" s="41"/>
      <c r="P920" s="144">
        <f t="shared" si="1096"/>
        <v>1.305345937245677</v>
      </c>
      <c r="Q920" s="40">
        <f t="shared" si="1075"/>
        <v>27597.78</v>
      </c>
      <c r="R920" s="51">
        <v>36024.65</v>
      </c>
      <c r="S920" s="41">
        <f t="shared" ref="S920:S934" si="1109">R920-T920-U920-V920-W920-X920</f>
        <v>6623.9841722160318</v>
      </c>
      <c r="T920" s="41">
        <f t="shared" ref="T920:T934" si="1110">P920*K920</f>
        <v>20815.991385778128</v>
      </c>
      <c r="U920" s="41">
        <f t="shared" ref="U920:U934" si="1111">L920*P920</f>
        <v>4551.0977476286134</v>
      </c>
      <c r="V920" s="41">
        <f t="shared" si="1097"/>
        <v>1478.6266943772287</v>
      </c>
      <c r="W920" s="51">
        <v>2554.9499999999998</v>
      </c>
      <c r="X920" s="51"/>
      <c r="Y920" s="41"/>
      <c r="Z920" s="40">
        <f t="shared" ref="Z920:Z934" si="1112">SUM(S920:Y920)</f>
        <v>36024.65</v>
      </c>
      <c r="AA920" s="54">
        <f t="shared" si="1098"/>
        <v>6969.8638665932631</v>
      </c>
      <c r="AB920" s="54">
        <f t="shared" si="1099"/>
        <v>20815.991385778128</v>
      </c>
      <c r="AC920" s="54">
        <f t="shared" si="1100"/>
        <v>4551.0977476286134</v>
      </c>
      <c r="AD920" s="54">
        <f t="shared" si="1101"/>
        <v>1132.7469999999998</v>
      </c>
      <c r="AE920" s="54">
        <f t="shared" si="1102"/>
        <v>2554.9499999999998</v>
      </c>
      <c r="AF920" s="54">
        <f t="shared" si="1103"/>
        <v>0</v>
      </c>
      <c r="AG920" s="54"/>
      <c r="AH920" s="42">
        <f t="shared" si="1104"/>
        <v>36024.65</v>
      </c>
      <c r="AI920" s="56">
        <f t="shared" si="1105"/>
        <v>-8426.8700000000026</v>
      </c>
    </row>
    <row r="921" spans="1:35" x14ac:dyDescent="0.25">
      <c r="A921" s="31">
        <v>3</v>
      </c>
      <c r="B921" s="193">
        <v>1474.6</v>
      </c>
      <c r="C921" s="33">
        <v>2.34</v>
      </c>
      <c r="D921" s="33">
        <v>10.83</v>
      </c>
      <c r="E921" s="33">
        <v>2.15</v>
      </c>
      <c r="F921" s="35">
        <v>0.77</v>
      </c>
      <c r="G921" s="35">
        <v>1.33</v>
      </c>
      <c r="H921" s="35"/>
      <c r="I921" s="51">
        <v>26867.27</v>
      </c>
      <c r="J921" s="41">
        <f t="shared" si="1095"/>
        <v>4630.3000000000011</v>
      </c>
      <c r="K921" s="41">
        <f t="shared" si="1106"/>
        <v>15969.918</v>
      </c>
      <c r="L921" s="41">
        <f t="shared" si="1107"/>
        <v>3170.39</v>
      </c>
      <c r="M921" s="41">
        <f t="shared" si="1108"/>
        <v>1135.442</v>
      </c>
      <c r="N921" s="41">
        <v>1961.22</v>
      </c>
      <c r="O921" s="41"/>
      <c r="P921" s="144">
        <f t="shared" si="1096"/>
        <v>1.3492643651550753</v>
      </c>
      <c r="Q921" s="40">
        <f t="shared" si="1075"/>
        <v>26867.27</v>
      </c>
      <c r="R921" s="51">
        <v>36251.050000000003</v>
      </c>
      <c r="S921" s="41">
        <f t="shared" si="1109"/>
        <v>6247.503048206986</v>
      </c>
      <c r="T921" s="41">
        <f t="shared" si="1110"/>
        <v>21547.64127184861</v>
      </c>
      <c r="U921" s="41">
        <f t="shared" si="1111"/>
        <v>4277.6942506439991</v>
      </c>
      <c r="V921" s="41">
        <f t="shared" si="1097"/>
        <v>1532.011429300409</v>
      </c>
      <c r="W921" s="51">
        <v>2646.2</v>
      </c>
      <c r="X921" s="51"/>
      <c r="Y921" s="41"/>
      <c r="Z921" s="40">
        <f t="shared" si="1112"/>
        <v>36251.050000000003</v>
      </c>
      <c r="AA921" s="54">
        <f t="shared" si="1098"/>
        <v>6644.0724775073977</v>
      </c>
      <c r="AB921" s="54">
        <f t="shared" si="1099"/>
        <v>21547.64127184861</v>
      </c>
      <c r="AC921" s="54">
        <f t="shared" si="1100"/>
        <v>4277.6942506439991</v>
      </c>
      <c r="AD921" s="54">
        <f t="shared" si="1101"/>
        <v>1135.442</v>
      </c>
      <c r="AE921" s="54">
        <f t="shared" si="1102"/>
        <v>2646.2</v>
      </c>
      <c r="AF921" s="54">
        <f t="shared" si="1103"/>
        <v>0</v>
      </c>
      <c r="AG921" s="54"/>
      <c r="AH921" s="42">
        <f t="shared" si="1104"/>
        <v>36251.050000000003</v>
      </c>
      <c r="AI921" s="56">
        <f t="shared" si="1105"/>
        <v>-9383.7800000000025</v>
      </c>
    </row>
    <row r="922" spans="1:35" x14ac:dyDescent="0.25">
      <c r="A922" s="31">
        <v>4</v>
      </c>
      <c r="B922" s="193">
        <v>1465.7</v>
      </c>
      <c r="C922" s="33">
        <v>2.75</v>
      </c>
      <c r="D922" s="33">
        <v>12.37</v>
      </c>
      <c r="E922" s="33">
        <v>10</v>
      </c>
      <c r="F922" s="35">
        <v>0.82</v>
      </c>
      <c r="G922" s="35">
        <v>1.33</v>
      </c>
      <c r="H922" s="35"/>
      <c r="I922" s="51">
        <v>41156.92</v>
      </c>
      <c r="J922" s="41">
        <f t="shared" si="1095"/>
        <v>5217.9269999999997</v>
      </c>
      <c r="K922" s="41">
        <f t="shared" si="1106"/>
        <v>18130.708999999999</v>
      </c>
      <c r="L922" s="41">
        <f t="shared" si="1107"/>
        <v>14657</v>
      </c>
      <c r="M922" s="41">
        <f t="shared" si="1108"/>
        <v>1201.874</v>
      </c>
      <c r="N922" s="41">
        <v>1949.41</v>
      </c>
      <c r="O922" s="41"/>
      <c r="P922" s="144">
        <f t="shared" si="1096"/>
        <v>1.2084519444117783</v>
      </c>
      <c r="Q922" s="40">
        <f t="shared" si="1075"/>
        <v>41156.92</v>
      </c>
      <c r="R922" s="51">
        <v>49736.160000000003</v>
      </c>
      <c r="S922" s="41">
        <f t="shared" si="1109"/>
        <v>6305.4523339044827</v>
      </c>
      <c r="T922" s="41">
        <f t="shared" si="1110"/>
        <v>21910.090544614126</v>
      </c>
      <c r="U922" s="41">
        <f t="shared" si="1111"/>
        <v>17712.280149243434</v>
      </c>
      <c r="V922" s="41">
        <f t="shared" si="1097"/>
        <v>1452.4069722379616</v>
      </c>
      <c r="W922" s="51">
        <v>2355.9299999999998</v>
      </c>
      <c r="X922" s="51"/>
      <c r="Y922" s="41"/>
      <c r="Z922" s="40">
        <f t="shared" si="1112"/>
        <v>49736.160000000011</v>
      </c>
      <c r="AA922" s="54">
        <f t="shared" si="1098"/>
        <v>6555.9853061424474</v>
      </c>
      <c r="AB922" s="54">
        <f t="shared" si="1099"/>
        <v>21910.090544614126</v>
      </c>
      <c r="AC922" s="54">
        <f t="shared" si="1100"/>
        <v>17712.280149243434</v>
      </c>
      <c r="AD922" s="54">
        <f t="shared" si="1101"/>
        <v>1201.874</v>
      </c>
      <c r="AE922" s="54">
        <f t="shared" si="1102"/>
        <v>2355.9299999999998</v>
      </c>
      <c r="AF922" s="54">
        <f t="shared" si="1103"/>
        <v>0</v>
      </c>
      <c r="AG922" s="54"/>
      <c r="AH922" s="42">
        <f t="shared" si="1104"/>
        <v>49736.160000000011</v>
      </c>
      <c r="AI922" s="56">
        <f t="shared" si="1105"/>
        <v>-8579.2400000000125</v>
      </c>
    </row>
    <row r="923" spans="1:35" x14ac:dyDescent="0.25">
      <c r="A923" s="31">
        <v>5</v>
      </c>
      <c r="B923" s="193">
        <v>8487.2000000000007</v>
      </c>
      <c r="C923" s="33">
        <v>2.6</v>
      </c>
      <c r="D923" s="33">
        <v>9.85</v>
      </c>
      <c r="E923" s="33">
        <v>3.44</v>
      </c>
      <c r="F923" s="35">
        <v>0.77</v>
      </c>
      <c r="G923" s="35">
        <v>1.33</v>
      </c>
      <c r="H923" s="35"/>
      <c r="I923" s="51">
        <v>159467.35999999999</v>
      </c>
      <c r="J923" s="41">
        <f t="shared" si="1095"/>
        <v>28849.817999999985</v>
      </c>
      <c r="K923" s="41">
        <f t="shared" si="1106"/>
        <v>83598.92</v>
      </c>
      <c r="L923" s="41">
        <f t="shared" si="1107"/>
        <v>29195.968000000001</v>
      </c>
      <c r="M923" s="41">
        <f t="shared" si="1108"/>
        <v>6535.1440000000011</v>
      </c>
      <c r="N923" s="41">
        <v>11287.51</v>
      </c>
      <c r="O923" s="41"/>
      <c r="P923" s="144">
        <f t="shared" si="1096"/>
        <v>1.1190801678788689</v>
      </c>
      <c r="Q923" s="40">
        <f t="shared" si="1075"/>
        <v>159467.35999999999</v>
      </c>
      <c r="R923" s="51">
        <v>178456.76</v>
      </c>
      <c r="S923" s="41">
        <f t="shared" si="1109"/>
        <v>32284.237756449213</v>
      </c>
      <c r="T923" s="41">
        <f t="shared" si="1110"/>
        <v>93553.893428092124</v>
      </c>
      <c r="U923" s="41">
        <f t="shared" si="1111"/>
        <v>32672.628770826086</v>
      </c>
      <c r="V923" s="41">
        <f t="shared" si="1097"/>
        <v>7313.3500446325843</v>
      </c>
      <c r="W923" s="51">
        <v>12632.65</v>
      </c>
      <c r="X923" s="51"/>
      <c r="Y923" s="41"/>
      <c r="Z923" s="40">
        <f t="shared" si="1112"/>
        <v>178456.76</v>
      </c>
      <c r="AA923" s="54">
        <f t="shared" si="1098"/>
        <v>33062.443801081798</v>
      </c>
      <c r="AB923" s="54">
        <f t="shared" si="1099"/>
        <v>93553.893428092124</v>
      </c>
      <c r="AC923" s="54">
        <f t="shared" si="1100"/>
        <v>32672.628770826086</v>
      </c>
      <c r="AD923" s="54">
        <f t="shared" si="1101"/>
        <v>6535.1440000000011</v>
      </c>
      <c r="AE923" s="54">
        <f t="shared" si="1102"/>
        <v>12632.65</v>
      </c>
      <c r="AF923" s="54">
        <f t="shared" si="1103"/>
        <v>0</v>
      </c>
      <c r="AG923" s="54"/>
      <c r="AH923" s="42">
        <f t="shared" si="1104"/>
        <v>178456.76</v>
      </c>
      <c r="AI923" s="56">
        <f t="shared" si="1105"/>
        <v>-18989.400000000023</v>
      </c>
    </row>
    <row r="924" spans="1:35" x14ac:dyDescent="0.25">
      <c r="A924" s="31">
        <v>6</v>
      </c>
      <c r="B924" s="193">
        <v>10705.3</v>
      </c>
      <c r="C924" s="33">
        <v>2.36</v>
      </c>
      <c r="D924" s="33">
        <v>10.08</v>
      </c>
      <c r="E924" s="33">
        <v>2.4500000000000002</v>
      </c>
      <c r="F924" s="35">
        <v>0.77</v>
      </c>
      <c r="G924" s="35">
        <v>1.33</v>
      </c>
      <c r="H924" s="35"/>
      <c r="I924" s="51">
        <v>190554.94</v>
      </c>
      <c r="J924" s="41">
        <f t="shared" si="1095"/>
        <v>33936.370000000003</v>
      </c>
      <c r="K924" s="41">
        <f t="shared" si="1106"/>
        <v>107909.424</v>
      </c>
      <c r="L924" s="41">
        <f t="shared" si="1107"/>
        <v>26227.985000000001</v>
      </c>
      <c r="M924" s="41">
        <f t="shared" si="1108"/>
        <v>8243.0810000000001</v>
      </c>
      <c r="N924" s="41">
        <v>14238.08</v>
      </c>
      <c r="O924" s="41"/>
      <c r="P924" s="144">
        <f t="shared" si="1096"/>
        <v>1.0878921847945795</v>
      </c>
      <c r="Q924" s="40">
        <f t="shared" si="1075"/>
        <v>190554.94</v>
      </c>
      <c r="R924" s="51">
        <v>207303.23</v>
      </c>
      <c r="S924" s="41">
        <f t="shared" si="1109"/>
        <v>36912.527661777232</v>
      </c>
      <c r="T924" s="41">
        <f t="shared" si="1110"/>
        <v>117393.81903528463</v>
      </c>
      <c r="U924" s="41">
        <f t="shared" si="1111"/>
        <v>28533.21990440946</v>
      </c>
      <c r="V924" s="41">
        <f t="shared" si="1097"/>
        <v>8967.5833985286881</v>
      </c>
      <c r="W924" s="51">
        <v>15496.08</v>
      </c>
      <c r="X924" s="51"/>
      <c r="Y924" s="41"/>
      <c r="Z924" s="40">
        <f t="shared" si="1112"/>
        <v>207303.22999999998</v>
      </c>
      <c r="AA924" s="54">
        <f t="shared" si="1098"/>
        <v>37637.0300603059</v>
      </c>
      <c r="AB924" s="54">
        <f t="shared" si="1099"/>
        <v>117393.81903528463</v>
      </c>
      <c r="AC924" s="54">
        <f t="shared" si="1100"/>
        <v>28533.21990440946</v>
      </c>
      <c r="AD924" s="54">
        <f t="shared" si="1101"/>
        <v>8243.0810000000001</v>
      </c>
      <c r="AE924" s="54">
        <f t="shared" si="1102"/>
        <v>15496.08</v>
      </c>
      <c r="AF924" s="54">
        <f t="shared" si="1103"/>
        <v>0</v>
      </c>
      <c r="AG924" s="54"/>
      <c r="AH924" s="42">
        <f t="shared" si="1104"/>
        <v>207303.22999999998</v>
      </c>
      <c r="AI924" s="56">
        <f t="shared" si="1105"/>
        <v>-16748.289999999979</v>
      </c>
    </row>
    <row r="925" spans="1:35" x14ac:dyDescent="0.25">
      <c r="A925" s="31">
        <v>7</v>
      </c>
      <c r="B925" s="193">
        <v>4988.2</v>
      </c>
      <c r="C925" s="33">
        <v>2.62</v>
      </c>
      <c r="D925" s="33">
        <v>10.53</v>
      </c>
      <c r="E925" s="33">
        <v>3.05</v>
      </c>
      <c r="F925" s="35">
        <v>0.77</v>
      </c>
      <c r="G925" s="35">
        <v>1.33</v>
      </c>
      <c r="H925" s="35"/>
      <c r="I925" s="51">
        <v>96871.37</v>
      </c>
      <c r="J925" s="41">
        <f>I925-K925-L925-M925-N925-O925</f>
        <v>18656.210000000006</v>
      </c>
      <c r="K925" s="41">
        <f t="shared" si="1106"/>
        <v>52525.745999999992</v>
      </c>
      <c r="L925" s="41">
        <f t="shared" si="1107"/>
        <v>15214.009999999998</v>
      </c>
      <c r="M925" s="41">
        <f t="shared" si="1108"/>
        <v>3840.9139999999998</v>
      </c>
      <c r="N925" s="41">
        <v>6634.49</v>
      </c>
      <c r="O925" s="41"/>
      <c r="P925" s="144">
        <f t="shared" si="1096"/>
        <v>1.2530365782996566</v>
      </c>
      <c r="Q925" s="40">
        <f t="shared" si="1075"/>
        <v>96871.37</v>
      </c>
      <c r="R925" s="51">
        <v>121383.37</v>
      </c>
      <c r="S925" s="41">
        <f t="shared" si="1109"/>
        <v>23309.212190803126</v>
      </c>
      <c r="T925" s="41">
        <f t="shared" si="1110"/>
        <v>65816.681040476862</v>
      </c>
      <c r="U925" s="41">
        <f t="shared" si="1111"/>
        <v>19063.711032616757</v>
      </c>
      <c r="V925" s="41">
        <f t="shared" si="1097"/>
        <v>4812.805736103247</v>
      </c>
      <c r="W925" s="51">
        <v>8380.9599999999991</v>
      </c>
      <c r="X925" s="51"/>
      <c r="Y925" s="41"/>
      <c r="Z925" s="40">
        <f t="shared" si="1112"/>
        <v>121383.37</v>
      </c>
      <c r="AA925" s="54">
        <f t="shared" si="1098"/>
        <v>24281.103926906377</v>
      </c>
      <c r="AB925" s="54">
        <f t="shared" si="1099"/>
        <v>65816.681040476862</v>
      </c>
      <c r="AC925" s="54">
        <f t="shared" si="1100"/>
        <v>19063.711032616757</v>
      </c>
      <c r="AD925" s="54">
        <f t="shared" si="1101"/>
        <v>3840.9139999999998</v>
      </c>
      <c r="AE925" s="54">
        <f t="shared" si="1102"/>
        <v>8380.9599999999991</v>
      </c>
      <c r="AF925" s="54">
        <f t="shared" si="1103"/>
        <v>0</v>
      </c>
      <c r="AG925" s="54"/>
      <c r="AH925" s="42">
        <f t="shared" si="1104"/>
        <v>121383.37</v>
      </c>
      <c r="AI925" s="56">
        <f t="shared" si="1105"/>
        <v>-24512</v>
      </c>
    </row>
    <row r="926" spans="1:35" x14ac:dyDescent="0.25">
      <c r="A926" s="31">
        <v>8</v>
      </c>
      <c r="B926" s="193">
        <v>2363.9</v>
      </c>
      <c r="C926" s="33">
        <v>2.35</v>
      </c>
      <c r="D926" s="33">
        <v>10.25</v>
      </c>
      <c r="E926" s="33">
        <v>3.02</v>
      </c>
      <c r="F926" s="35">
        <v>0.77</v>
      </c>
      <c r="G926" s="35">
        <v>1.33</v>
      </c>
      <c r="H926" s="35"/>
      <c r="I926" s="51">
        <v>43992.45</v>
      </c>
      <c r="J926" s="41">
        <f>I926-K926-L926-M926-N926-O926</f>
        <v>7659.2339999999967</v>
      </c>
      <c r="K926" s="41">
        <f t="shared" si="1106"/>
        <v>24229.975000000002</v>
      </c>
      <c r="L926" s="41">
        <f t="shared" si="1107"/>
        <v>7138.9780000000001</v>
      </c>
      <c r="M926" s="41">
        <f t="shared" si="1108"/>
        <v>1820.2030000000002</v>
      </c>
      <c r="N926" s="41">
        <v>3144.06</v>
      </c>
      <c r="O926" s="41"/>
      <c r="P926" s="144">
        <f t="shared" si="1096"/>
        <v>1.1129023275584788</v>
      </c>
      <c r="Q926" s="40">
        <f t="shared" si="1075"/>
        <v>43992.45</v>
      </c>
      <c r="R926" s="51">
        <v>48959.3</v>
      </c>
      <c r="S926" s="41">
        <f t="shared" si="1109"/>
        <v>8523.4710378985474</v>
      </c>
      <c r="T926" s="41">
        <f t="shared" si="1110"/>
        <v>26965.595574183757</v>
      </c>
      <c r="U926" s="41">
        <f t="shared" si="1111"/>
        <v>7944.9852325887741</v>
      </c>
      <c r="V926" s="41">
        <f t="shared" si="1097"/>
        <v>2025.7081553289261</v>
      </c>
      <c r="W926" s="51">
        <v>3499.54</v>
      </c>
      <c r="X926" s="51"/>
      <c r="Y926" s="41"/>
      <c r="Z926" s="40">
        <f t="shared" si="1112"/>
        <v>48959.3</v>
      </c>
      <c r="AA926" s="54">
        <f t="shared" si="1098"/>
        <v>8728.9761932274669</v>
      </c>
      <c r="AB926" s="54">
        <f t="shared" si="1099"/>
        <v>26965.595574183757</v>
      </c>
      <c r="AC926" s="54">
        <f t="shared" si="1100"/>
        <v>7944.9852325887741</v>
      </c>
      <c r="AD926" s="54">
        <f t="shared" si="1101"/>
        <v>1820.2030000000002</v>
      </c>
      <c r="AE926" s="54">
        <f t="shared" si="1102"/>
        <v>3499.54</v>
      </c>
      <c r="AF926" s="54">
        <f t="shared" si="1103"/>
        <v>0</v>
      </c>
      <c r="AG926" s="54"/>
      <c r="AH926" s="42">
        <f t="shared" si="1104"/>
        <v>48959.3</v>
      </c>
      <c r="AI926" s="56">
        <f t="shared" si="1105"/>
        <v>-4966.8500000000058</v>
      </c>
    </row>
    <row r="927" spans="1:35" x14ac:dyDescent="0.25">
      <c r="A927" s="31">
        <v>9</v>
      </c>
      <c r="B927" s="193">
        <v>7667.4</v>
      </c>
      <c r="C927" s="33">
        <v>2.39</v>
      </c>
      <c r="D927" s="33">
        <v>10.15</v>
      </c>
      <c r="E927" s="33">
        <v>3.18</v>
      </c>
      <c r="F927" s="35">
        <v>0.77</v>
      </c>
      <c r="G927" s="35">
        <v>1.33</v>
      </c>
      <c r="H927" s="35"/>
      <c r="I927" s="51">
        <v>144760.79</v>
      </c>
      <c r="J927" s="41">
        <f>I927-K927-L927-M927-N927-O927</f>
        <v>26452.860000000011</v>
      </c>
      <c r="K927" s="41">
        <f t="shared" si="1106"/>
        <v>77824.11</v>
      </c>
      <c r="L927" s="41">
        <f t="shared" si="1107"/>
        <v>24382.331999999999</v>
      </c>
      <c r="M927" s="41">
        <f t="shared" si="1108"/>
        <v>5903.8980000000001</v>
      </c>
      <c r="N927" s="41">
        <v>10197.59</v>
      </c>
      <c r="O927" s="41"/>
      <c r="P927" s="144">
        <f t="shared" si="1096"/>
        <v>1.1851350078982021</v>
      </c>
      <c r="Q927" s="40">
        <f t="shared" si="1075"/>
        <v>144760.79</v>
      </c>
      <c r="R927" s="51">
        <v>171561.08</v>
      </c>
      <c r="S927" s="41">
        <f t="shared" si="1109"/>
        <v>31341.531350222675</v>
      </c>
      <c r="T927" s="41">
        <f t="shared" si="1110"/>
        <v>92232.07721952055</v>
      </c>
      <c r="U927" s="41">
        <f t="shared" si="1111"/>
        <v>28896.355227396583</v>
      </c>
      <c r="V927" s="41">
        <f t="shared" si="1097"/>
        <v>6996.9162028601804</v>
      </c>
      <c r="W927" s="51">
        <v>12094.2</v>
      </c>
      <c r="X927" s="51"/>
      <c r="Y927" s="41"/>
      <c r="Z927" s="40">
        <f t="shared" si="1112"/>
        <v>171561.08000000002</v>
      </c>
      <c r="AA927" s="54">
        <f t="shared" si="1098"/>
        <v>32434.549553082878</v>
      </c>
      <c r="AB927" s="54">
        <f t="shared" si="1099"/>
        <v>92232.07721952055</v>
      </c>
      <c r="AC927" s="54">
        <f t="shared" si="1100"/>
        <v>28896.355227396583</v>
      </c>
      <c r="AD927" s="54">
        <f t="shared" si="1101"/>
        <v>5903.8980000000001</v>
      </c>
      <c r="AE927" s="54">
        <f t="shared" si="1102"/>
        <v>12094.2</v>
      </c>
      <c r="AF927" s="54">
        <f t="shared" si="1103"/>
        <v>0</v>
      </c>
      <c r="AG927" s="54"/>
      <c r="AH927" s="42">
        <f t="shared" si="1104"/>
        <v>171561.08000000002</v>
      </c>
      <c r="AI927" s="56">
        <f t="shared" si="1105"/>
        <v>-26800.290000000008</v>
      </c>
    </row>
    <row r="928" spans="1:35" x14ac:dyDescent="0.25">
      <c r="A928" s="31">
        <v>10</v>
      </c>
      <c r="B928" s="193">
        <v>6150.5</v>
      </c>
      <c r="C928" s="33">
        <v>2.62</v>
      </c>
      <c r="D928" s="33">
        <v>9.91</v>
      </c>
      <c r="E928" s="33">
        <v>3.7</v>
      </c>
      <c r="F928" s="35">
        <v>0.77</v>
      </c>
      <c r="G928" s="35">
        <v>1.33</v>
      </c>
      <c r="H928" s="35"/>
      <c r="I928" s="51">
        <v>119196.8</v>
      </c>
      <c r="J928" s="41">
        <f t="shared" ref="J928:J934" si="1113">I928-K928-L928-M928-N928</f>
        <v>22572.409999999993</v>
      </c>
      <c r="K928" s="41">
        <f t="shared" si="1106"/>
        <v>60951.455000000002</v>
      </c>
      <c r="L928" s="41">
        <f t="shared" si="1107"/>
        <v>22756.850000000002</v>
      </c>
      <c r="M928" s="41">
        <f t="shared" si="1108"/>
        <v>4735.8850000000002</v>
      </c>
      <c r="N928" s="41">
        <v>8180.2</v>
      </c>
      <c r="O928" s="41"/>
      <c r="P928" s="144">
        <f t="shared" si="1096"/>
        <v>1.2673693421299901</v>
      </c>
      <c r="Q928" s="40">
        <f t="shared" si="1075"/>
        <v>119196.8</v>
      </c>
      <c r="R928" s="51">
        <v>151066.37</v>
      </c>
      <c r="S928" s="41">
        <f t="shared" si="1109"/>
        <v>28607.655104480138</v>
      </c>
      <c r="T928" s="41">
        <f t="shared" si="1110"/>
        <v>77248.005425215699</v>
      </c>
      <c r="U928" s="41">
        <f t="shared" si="1111"/>
        <v>28841.334013450869</v>
      </c>
      <c r="V928" s="41">
        <f t="shared" si="1097"/>
        <v>6002.1154568532884</v>
      </c>
      <c r="W928" s="51">
        <v>10367.26</v>
      </c>
      <c r="X928" s="51"/>
      <c r="Y928" s="41"/>
      <c r="Z928" s="40">
        <f t="shared" si="1112"/>
        <v>151066.37</v>
      </c>
      <c r="AA928" s="54">
        <f t="shared" si="1098"/>
        <v>29873.885561333416</v>
      </c>
      <c r="AB928" s="54">
        <f t="shared" si="1099"/>
        <v>77248.005425215699</v>
      </c>
      <c r="AC928" s="54">
        <f t="shared" si="1100"/>
        <v>28841.334013450869</v>
      </c>
      <c r="AD928" s="54">
        <f t="shared" si="1101"/>
        <v>4735.8850000000002</v>
      </c>
      <c r="AE928" s="54">
        <f t="shared" si="1102"/>
        <v>10367.26</v>
      </c>
      <c r="AF928" s="54">
        <f t="shared" si="1103"/>
        <v>0</v>
      </c>
      <c r="AG928" s="54"/>
      <c r="AH928" s="42">
        <f t="shared" si="1104"/>
        <v>151066.37</v>
      </c>
      <c r="AI928" s="56">
        <f t="shared" si="1105"/>
        <v>-31869.569999999992</v>
      </c>
    </row>
    <row r="929" spans="1:35" x14ac:dyDescent="0.25">
      <c r="A929" s="31">
        <v>11</v>
      </c>
      <c r="B929" s="193">
        <v>6020.3</v>
      </c>
      <c r="C929" s="33">
        <v>2.38</v>
      </c>
      <c r="D929" s="33">
        <v>9.6</v>
      </c>
      <c r="E929" s="33">
        <v>3.33</v>
      </c>
      <c r="F929" s="35">
        <v>0.77</v>
      </c>
      <c r="G929" s="35">
        <v>1.33</v>
      </c>
      <c r="H929" s="35"/>
      <c r="I929" s="51">
        <v>111797.95</v>
      </c>
      <c r="J929" s="41">
        <f t="shared" si="1113"/>
        <v>21312.799999999996</v>
      </c>
      <c r="K929" s="41">
        <f t="shared" si="1106"/>
        <v>57794.879999999997</v>
      </c>
      <c r="L929" s="41">
        <f t="shared" si="1107"/>
        <v>20047.599000000002</v>
      </c>
      <c r="M929" s="41">
        <f t="shared" si="1108"/>
        <v>4635.6310000000003</v>
      </c>
      <c r="N929" s="41">
        <v>8007.04</v>
      </c>
      <c r="O929" s="41"/>
      <c r="P929" s="144">
        <f t="shared" si="1096"/>
        <v>1.270360145244166</v>
      </c>
      <c r="Q929" s="40">
        <f t="shared" si="1075"/>
        <v>111797.95</v>
      </c>
      <c r="R929" s="51">
        <v>142023.66</v>
      </c>
      <c r="S929" s="41">
        <f t="shared" si="1109"/>
        <v>27072.966200935705</v>
      </c>
      <c r="T929" s="41">
        <f t="shared" si="1110"/>
        <v>73420.312151169142</v>
      </c>
      <c r="U929" s="41">
        <f t="shared" si="1111"/>
        <v>25467.670777436801</v>
      </c>
      <c r="V929" s="41">
        <f t="shared" si="1097"/>
        <v>5888.9208704583589</v>
      </c>
      <c r="W929" s="51">
        <v>10173.790000000001</v>
      </c>
      <c r="X929" s="51"/>
      <c r="Y929" s="41"/>
      <c r="Z929" s="40">
        <f t="shared" si="1112"/>
        <v>142023.66000000003</v>
      </c>
      <c r="AA929" s="54">
        <f t="shared" si="1098"/>
        <v>28326.256071394091</v>
      </c>
      <c r="AB929" s="54">
        <f t="shared" si="1099"/>
        <v>73420.312151169142</v>
      </c>
      <c r="AC929" s="54">
        <f t="shared" si="1100"/>
        <v>25467.670777436801</v>
      </c>
      <c r="AD929" s="54">
        <f t="shared" si="1101"/>
        <v>4635.6310000000003</v>
      </c>
      <c r="AE929" s="54">
        <f t="shared" si="1102"/>
        <v>10173.790000000001</v>
      </c>
      <c r="AF929" s="54">
        <f t="shared" si="1103"/>
        <v>0</v>
      </c>
      <c r="AG929" s="54"/>
      <c r="AH929" s="42">
        <f t="shared" si="1104"/>
        <v>142023.66000000003</v>
      </c>
      <c r="AI929" s="56">
        <f t="shared" si="1105"/>
        <v>-30225.710000000036</v>
      </c>
    </row>
    <row r="930" spans="1:35" x14ac:dyDescent="0.25">
      <c r="A930" s="31">
        <v>12</v>
      </c>
      <c r="B930" s="193">
        <v>2819.7</v>
      </c>
      <c r="C930" s="33">
        <v>2.59</v>
      </c>
      <c r="D930" s="33">
        <v>9.9700000000000006</v>
      </c>
      <c r="E930" s="33">
        <v>2.63</v>
      </c>
      <c r="F930" s="35">
        <v>0.77</v>
      </c>
      <c r="G930" s="35">
        <v>1.33</v>
      </c>
      <c r="H930" s="35"/>
      <c r="I930" s="51">
        <v>52080.07</v>
      </c>
      <c r="J930" s="41">
        <f t="shared" si="1113"/>
        <v>10630.481000000003</v>
      </c>
      <c r="K930" s="41">
        <f t="shared" si="1106"/>
        <v>28112.409</v>
      </c>
      <c r="L930" s="41">
        <f t="shared" si="1107"/>
        <v>7415.8109999999988</v>
      </c>
      <c r="M930" s="41">
        <f t="shared" si="1108"/>
        <v>2171.1689999999999</v>
      </c>
      <c r="N930" s="41">
        <v>3750.2</v>
      </c>
      <c r="O930" s="41"/>
      <c r="P930" s="144">
        <f t="shared" si="1096"/>
        <v>1.6962600088671156</v>
      </c>
      <c r="Q930" s="40">
        <f t="shared" si="1075"/>
        <v>52080.07</v>
      </c>
      <c r="R930" s="51">
        <v>88341.34</v>
      </c>
      <c r="S930" s="41">
        <f t="shared" si="1109"/>
        <v>17974.59408057516</v>
      </c>
      <c r="T930" s="41">
        <f t="shared" si="1110"/>
        <v>47685.95513961598</v>
      </c>
      <c r="U930" s="41">
        <f t="shared" si="1111"/>
        <v>12579.143632616851</v>
      </c>
      <c r="V930" s="41">
        <f t="shared" si="1097"/>
        <v>3682.8671471920061</v>
      </c>
      <c r="W930" s="51">
        <v>6418.78</v>
      </c>
      <c r="X930" s="51"/>
      <c r="Y930" s="41"/>
      <c r="Z930" s="40">
        <f t="shared" si="1112"/>
        <v>88341.34</v>
      </c>
      <c r="AA930" s="54">
        <f t="shared" si="1098"/>
        <v>19486.292227767175</v>
      </c>
      <c r="AB930" s="54">
        <f t="shared" si="1099"/>
        <v>47685.95513961598</v>
      </c>
      <c r="AC930" s="54">
        <f t="shared" si="1100"/>
        <v>12579.143632616851</v>
      </c>
      <c r="AD930" s="54">
        <f t="shared" si="1101"/>
        <v>2171.1689999999999</v>
      </c>
      <c r="AE930" s="54">
        <f t="shared" si="1102"/>
        <v>6418.78</v>
      </c>
      <c r="AF930" s="54">
        <f t="shared" si="1103"/>
        <v>0</v>
      </c>
      <c r="AG930" s="54"/>
      <c r="AH930" s="42">
        <f t="shared" si="1104"/>
        <v>88341.34</v>
      </c>
      <c r="AI930" s="56">
        <f t="shared" si="1105"/>
        <v>-36261.269999999997</v>
      </c>
    </row>
    <row r="931" spans="1:35" x14ac:dyDescent="0.25">
      <c r="A931" s="31">
        <v>13</v>
      </c>
      <c r="B931" s="193">
        <v>7986.1</v>
      </c>
      <c r="C931" s="33">
        <v>2.37</v>
      </c>
      <c r="D931" s="33">
        <v>9.9600000000000009</v>
      </c>
      <c r="E931" s="33">
        <v>2.75</v>
      </c>
      <c r="F931" s="35">
        <v>0.77</v>
      </c>
      <c r="G931" s="35">
        <v>1.33</v>
      </c>
      <c r="H931" s="35"/>
      <c r="I931" s="51">
        <v>146226.29999999999</v>
      </c>
      <c r="J931" s="41">
        <f t="shared" si="1113"/>
        <v>27952.121999999978</v>
      </c>
      <c r="K931" s="41">
        <f t="shared" si="1106"/>
        <v>79541.556000000011</v>
      </c>
      <c r="L931" s="41">
        <f t="shared" si="1107"/>
        <v>21961.775000000001</v>
      </c>
      <c r="M931" s="41">
        <f t="shared" si="1108"/>
        <v>6149.2970000000005</v>
      </c>
      <c r="N931" s="41">
        <v>10621.55</v>
      </c>
      <c r="O931" s="41"/>
      <c r="P931" s="144">
        <f t="shared" si="1096"/>
        <v>1.0166733344138503</v>
      </c>
      <c r="Q931" s="40">
        <f t="shared" si="1075"/>
        <v>146226.29999999999</v>
      </c>
      <c r="R931" s="51">
        <v>148664.38</v>
      </c>
      <c r="S931" s="41">
        <f t="shared" si="1109"/>
        <v>28410.013732826163</v>
      </c>
      <c r="T931" s="41">
        <f t="shared" si="1110"/>
        <v>80867.77896298602</v>
      </c>
      <c r="U931" s="41">
        <f t="shared" si="1111"/>
        <v>22327.95101889674</v>
      </c>
      <c r="V931" s="41">
        <f t="shared" si="1097"/>
        <v>6251.8262852910875</v>
      </c>
      <c r="W931" s="51">
        <v>10806.81</v>
      </c>
      <c r="X931" s="51"/>
      <c r="Y931" s="41"/>
      <c r="Z931" s="40">
        <f t="shared" si="1112"/>
        <v>148664.38</v>
      </c>
      <c r="AA931" s="54">
        <f t="shared" si="1098"/>
        <v>28512.543018117256</v>
      </c>
      <c r="AB931" s="54">
        <f t="shared" si="1099"/>
        <v>80867.77896298602</v>
      </c>
      <c r="AC931" s="54">
        <f t="shared" si="1100"/>
        <v>22327.95101889674</v>
      </c>
      <c r="AD931" s="54">
        <f t="shared" si="1101"/>
        <v>6149.2970000000005</v>
      </c>
      <c r="AE931" s="54">
        <f t="shared" si="1102"/>
        <v>10806.81</v>
      </c>
      <c r="AF931" s="54">
        <f t="shared" si="1103"/>
        <v>0</v>
      </c>
      <c r="AG931" s="54"/>
      <c r="AH931" s="42">
        <f t="shared" si="1104"/>
        <v>148664.38</v>
      </c>
      <c r="AI931" s="56">
        <f t="shared" si="1105"/>
        <v>-2438.0800000000163</v>
      </c>
    </row>
    <row r="932" spans="1:35" x14ac:dyDescent="0.25">
      <c r="A932" s="31">
        <v>14</v>
      </c>
      <c r="B932" s="193">
        <v>6547.2</v>
      </c>
      <c r="C932" s="33">
        <v>2.6</v>
      </c>
      <c r="D932" s="33">
        <v>10.35</v>
      </c>
      <c r="E932" s="33">
        <v>2.4500000000000002</v>
      </c>
      <c r="F932" s="35">
        <v>0.77</v>
      </c>
      <c r="G932" s="35">
        <v>1.33</v>
      </c>
      <c r="H932" s="35"/>
      <c r="I932" s="51">
        <v>121581.78</v>
      </c>
      <c r="J932" s="41">
        <f t="shared" si="1113"/>
        <v>24028.436000000009</v>
      </c>
      <c r="K932" s="41">
        <f t="shared" si="1106"/>
        <v>67763.51999999999</v>
      </c>
      <c r="L932" s="41">
        <f t="shared" si="1107"/>
        <v>16040.640000000001</v>
      </c>
      <c r="M932" s="41">
        <f t="shared" si="1108"/>
        <v>5041.3440000000001</v>
      </c>
      <c r="N932" s="41">
        <v>8707.84</v>
      </c>
      <c r="O932" s="41"/>
      <c r="P932" s="144">
        <f t="shared" si="1096"/>
        <v>1.1016004207209338</v>
      </c>
      <c r="Q932" s="40">
        <f t="shared" si="1075"/>
        <v>121581.78</v>
      </c>
      <c r="R932" s="51">
        <v>133934.54</v>
      </c>
      <c r="S932" s="41">
        <f t="shared" si="1109"/>
        <v>26468.12541443661</v>
      </c>
      <c r="T932" s="41">
        <f t="shared" si="1110"/>
        <v>74648.322141531404</v>
      </c>
      <c r="U932" s="41">
        <f t="shared" si="1111"/>
        <v>17670.37577263304</v>
      </c>
      <c r="V932" s="41">
        <f t="shared" si="1097"/>
        <v>5553.5466713989554</v>
      </c>
      <c r="W932" s="51">
        <v>9594.17</v>
      </c>
      <c r="X932" s="51"/>
      <c r="Y932" s="41"/>
      <c r="Z932" s="40">
        <f t="shared" si="1112"/>
        <v>133934.54</v>
      </c>
      <c r="AA932" s="54">
        <f t="shared" si="1098"/>
        <v>26980.328085835572</v>
      </c>
      <c r="AB932" s="54">
        <f t="shared" si="1099"/>
        <v>74648.322141531404</v>
      </c>
      <c r="AC932" s="54">
        <f t="shared" si="1100"/>
        <v>17670.37577263304</v>
      </c>
      <c r="AD932" s="54">
        <f t="shared" si="1101"/>
        <v>5041.3440000000001</v>
      </c>
      <c r="AE932" s="54">
        <f t="shared" si="1102"/>
        <v>9594.17</v>
      </c>
      <c r="AF932" s="54">
        <f t="shared" si="1103"/>
        <v>0</v>
      </c>
      <c r="AG932" s="54"/>
      <c r="AH932" s="42">
        <f t="shared" si="1104"/>
        <v>133934.54</v>
      </c>
      <c r="AI932" s="56">
        <f t="shared" si="1105"/>
        <v>-12352.760000000009</v>
      </c>
    </row>
    <row r="933" spans="1:35" x14ac:dyDescent="0.25">
      <c r="A933" s="31">
        <v>31</v>
      </c>
      <c r="B933" s="193">
        <v>2811.7</v>
      </c>
      <c r="C933" s="33">
        <v>2.4</v>
      </c>
      <c r="D933" s="33">
        <v>10.39</v>
      </c>
      <c r="E933" s="33">
        <v>3.46</v>
      </c>
      <c r="F933" s="35">
        <v>0.77</v>
      </c>
      <c r="G933" s="35">
        <v>1.33</v>
      </c>
      <c r="H933" s="35"/>
      <c r="I933" s="51">
        <v>54676.2</v>
      </c>
      <c r="J933" s="41">
        <f t="shared" si="1113"/>
        <v>9736.1859999999979</v>
      </c>
      <c r="K933" s="41">
        <f t="shared" si="1106"/>
        <v>29213.562999999998</v>
      </c>
      <c r="L933" s="41">
        <f t="shared" si="1107"/>
        <v>9728.482</v>
      </c>
      <c r="M933" s="41">
        <f t="shared" si="1108"/>
        <v>2165.009</v>
      </c>
      <c r="N933" s="41">
        <v>3832.96</v>
      </c>
      <c r="O933" s="41"/>
      <c r="P933" s="144">
        <f t="shared" si="1096"/>
        <v>1.3995879377133011</v>
      </c>
      <c r="Q933" s="40">
        <f t="shared" si="1075"/>
        <v>54676.2</v>
      </c>
      <c r="R933" s="51">
        <v>76524.149999999994</v>
      </c>
      <c r="S933" s="41">
        <f t="shared" si="1109"/>
        <v>13623.463066670687</v>
      </c>
      <c r="T933" s="41">
        <f t="shared" si="1110"/>
        <v>40886.9503924276</v>
      </c>
      <c r="U933" s="41">
        <f t="shared" si="1111"/>
        <v>13615.866059460972</v>
      </c>
      <c r="V933" s="41">
        <f t="shared" si="1097"/>
        <v>3030.1204814407365</v>
      </c>
      <c r="W933" s="51">
        <v>5367.75</v>
      </c>
      <c r="X933" s="51"/>
      <c r="Y933" s="41"/>
      <c r="Z933" s="40">
        <f t="shared" si="1112"/>
        <v>76524.149999999994</v>
      </c>
      <c r="AA933" s="54">
        <f t="shared" si="1098"/>
        <v>14488.574548111421</v>
      </c>
      <c r="AB933" s="54">
        <f t="shared" si="1099"/>
        <v>40886.9503924276</v>
      </c>
      <c r="AC933" s="54">
        <f t="shared" si="1100"/>
        <v>13615.866059460972</v>
      </c>
      <c r="AD933" s="54">
        <f t="shared" si="1101"/>
        <v>2165.009</v>
      </c>
      <c r="AE933" s="54">
        <f t="shared" si="1102"/>
        <v>5367.75</v>
      </c>
      <c r="AF933" s="54">
        <f t="shared" si="1103"/>
        <v>0</v>
      </c>
      <c r="AG933" s="54"/>
      <c r="AH933" s="42">
        <f t="shared" si="1104"/>
        <v>76524.149999999994</v>
      </c>
      <c r="AI933" s="56">
        <f t="shared" si="1105"/>
        <v>-21847.949999999997</v>
      </c>
    </row>
    <row r="934" spans="1:35" x14ac:dyDescent="0.25">
      <c r="A934" s="31">
        <v>32</v>
      </c>
      <c r="B934" s="193">
        <v>5327</v>
      </c>
      <c r="C934" s="33">
        <v>2.5099999999999998</v>
      </c>
      <c r="D934" s="33">
        <v>9.58</v>
      </c>
      <c r="E934" s="33">
        <v>1.82</v>
      </c>
      <c r="F934" s="35">
        <v>0.77</v>
      </c>
      <c r="G934" s="35">
        <v>1.33</v>
      </c>
      <c r="H934" s="35"/>
      <c r="I934" s="51">
        <v>88854.84</v>
      </c>
      <c r="J934" s="41">
        <f t="shared" si="1113"/>
        <v>16940.309999999994</v>
      </c>
      <c r="K934" s="41">
        <f t="shared" si="1106"/>
        <v>51032.66</v>
      </c>
      <c r="L934" s="41">
        <f t="shared" si="1107"/>
        <v>9695.1400000000012</v>
      </c>
      <c r="M934" s="41">
        <f t="shared" si="1108"/>
        <v>4101.79</v>
      </c>
      <c r="N934" s="41">
        <v>7084.94</v>
      </c>
      <c r="O934" s="41"/>
      <c r="P934" s="144">
        <f t="shared" si="1096"/>
        <v>1.2988182748401775</v>
      </c>
      <c r="Q934" s="40">
        <f t="shared" si="1075"/>
        <v>88854.84</v>
      </c>
      <c r="R934" s="51">
        <v>115406.29</v>
      </c>
      <c r="S934" s="41">
        <f t="shared" si="1109"/>
        <v>22002.333757603963</v>
      </c>
      <c r="T934" s="41">
        <f t="shared" si="1110"/>
        <v>66282.151421705334</v>
      </c>
      <c r="U934" s="41">
        <f t="shared" si="1111"/>
        <v>12592.225009134001</v>
      </c>
      <c r="V934" s="41">
        <f t="shared" si="1097"/>
        <v>5327.4798115566919</v>
      </c>
      <c r="W934" s="51">
        <v>9202.1</v>
      </c>
      <c r="X934" s="51"/>
      <c r="Y934" s="41"/>
      <c r="Z934" s="40">
        <f t="shared" si="1112"/>
        <v>115406.29</v>
      </c>
      <c r="AA934" s="54">
        <f t="shared" si="1098"/>
        <v>23228.023569160665</v>
      </c>
      <c r="AB934" s="54">
        <f t="shared" si="1099"/>
        <v>66282.151421705334</v>
      </c>
      <c r="AC934" s="54">
        <f t="shared" si="1100"/>
        <v>12592.225009134001</v>
      </c>
      <c r="AD934" s="54">
        <f t="shared" si="1101"/>
        <v>4101.79</v>
      </c>
      <c r="AE934" s="54">
        <f t="shared" si="1102"/>
        <v>9202.1</v>
      </c>
      <c r="AF934" s="54">
        <f t="shared" si="1103"/>
        <v>0</v>
      </c>
      <c r="AG934" s="54"/>
      <c r="AH934" s="42">
        <f t="shared" si="1104"/>
        <v>115406.29</v>
      </c>
      <c r="AI934" s="56">
        <f t="shared" si="1105"/>
        <v>-26551.449999999997</v>
      </c>
    </row>
    <row r="935" spans="1:35" x14ac:dyDescent="0.25">
      <c r="A935" s="32" t="s">
        <v>37</v>
      </c>
      <c r="B935" s="194">
        <f>SUM(B919:B934)</f>
        <v>79951.399999999994</v>
      </c>
      <c r="C935" s="33"/>
      <c r="D935" s="34"/>
      <c r="E935" s="34"/>
      <c r="F935" s="35"/>
      <c r="G935" s="35"/>
      <c r="H935" s="35"/>
      <c r="I935" s="43">
        <f t="shared" ref="I935:M935" si="1114">SUM(I919:I934)</f>
        <v>1533888.3500000003</v>
      </c>
      <c r="J935" s="43">
        <f t="shared" si="1114"/>
        <v>279192.42099999997</v>
      </c>
      <c r="K935" s="43">
        <f t="shared" si="1114"/>
        <v>820359.71399999992</v>
      </c>
      <c r="L935" s="43">
        <f t="shared" si="1114"/>
        <v>266088.337</v>
      </c>
      <c r="M935" s="43">
        <f t="shared" si="1114"/>
        <v>61819.137999999999</v>
      </c>
      <c r="N935" s="43">
        <f>SUM(N919:N934)</f>
        <v>106428.73999999999</v>
      </c>
      <c r="O935" s="43">
        <f>SUM(O924:O934)</f>
        <v>0</v>
      </c>
      <c r="P935" s="144">
        <f t="shared" si="1096"/>
        <v>1.1923807818215708</v>
      </c>
      <c r="Q935" s="40">
        <f t="shared" si="1075"/>
        <v>1533888.3500000003</v>
      </c>
      <c r="R935" s="43">
        <f t="shared" ref="R935:V935" si="1115">SUM(R919:R934)</f>
        <v>1828978.9899999998</v>
      </c>
      <c r="S935" s="43">
        <f t="shared" si="1115"/>
        <v>333343.68151833327</v>
      </c>
      <c r="T935" s="43">
        <f t="shared" si="1115"/>
        <v>978058.02984089067</v>
      </c>
      <c r="U935" s="43">
        <f t="shared" si="1115"/>
        <v>316607.28733330552</v>
      </c>
      <c r="V935" s="43">
        <f t="shared" si="1115"/>
        <v>73742.471307470681</v>
      </c>
      <c r="W935" s="43">
        <f>SUM(W919:W934)</f>
        <v>127227.52</v>
      </c>
      <c r="X935" s="43">
        <f>SUM(X924:X934)</f>
        <v>0</v>
      </c>
      <c r="Y935" s="41"/>
      <c r="Z935" s="40">
        <f t="shared" ref="Z935:AE935" si="1116">SUM(Z919:Z934)</f>
        <v>1828978.9900000002</v>
      </c>
      <c r="AA935" s="55">
        <f t="shared" si="1116"/>
        <v>345267.01482580393</v>
      </c>
      <c r="AB935" s="55">
        <f t="shared" si="1116"/>
        <v>978058.02984089067</v>
      </c>
      <c r="AC935" s="55">
        <f t="shared" si="1116"/>
        <v>316607.28733330552</v>
      </c>
      <c r="AD935" s="55">
        <f t="shared" si="1116"/>
        <v>61819.137999999999</v>
      </c>
      <c r="AE935" s="55">
        <f t="shared" si="1116"/>
        <v>127227.52</v>
      </c>
      <c r="AF935" s="55">
        <f>SUM(AF924:AF934)</f>
        <v>0</v>
      </c>
      <c r="AG935" s="54"/>
      <c r="AH935" s="42">
        <f>SUM(AH919:AH934)</f>
        <v>1828978.9900000002</v>
      </c>
      <c r="AI935" s="56">
        <f>SUM(AI919:AI934)</f>
        <v>-295090.64000000007</v>
      </c>
    </row>
    <row r="936" spans="1:35" x14ac:dyDescent="0.25">
      <c r="A936" s="6" t="s">
        <v>45</v>
      </c>
      <c r="B936" s="195"/>
      <c r="G936" s="35"/>
      <c r="P936" s="144"/>
      <c r="Q936" s="40">
        <f t="shared" si="1075"/>
        <v>0</v>
      </c>
    </row>
    <row r="937" spans="1:35" x14ac:dyDescent="0.25">
      <c r="A937" s="31">
        <v>5</v>
      </c>
      <c r="B937" s="193">
        <v>12921.5</v>
      </c>
      <c r="C937" s="33">
        <v>2.65</v>
      </c>
      <c r="D937" s="33">
        <v>9.7100000000000009</v>
      </c>
      <c r="E937" s="33">
        <v>3.92</v>
      </c>
      <c r="F937" s="35">
        <v>0.77</v>
      </c>
      <c r="G937" s="35">
        <v>1.33</v>
      </c>
      <c r="H937" s="35">
        <v>5.8</v>
      </c>
      <c r="I937" s="51">
        <v>327301.95</v>
      </c>
      <c r="J937" s="41">
        <f>I937-K937-L937-M937-N937-O937</f>
        <v>49101.930000000008</v>
      </c>
      <c r="K937" s="41">
        <f t="shared" ref="K937:K942" si="1117">B937*D937</f>
        <v>125467.76500000001</v>
      </c>
      <c r="L937" s="41">
        <f t="shared" ref="L937:L942" si="1118">E937*B937</f>
        <v>50652.28</v>
      </c>
      <c r="M937" s="41">
        <f t="shared" ref="M937:M942" si="1119">F937*B937</f>
        <v>9949.5550000000003</v>
      </c>
      <c r="N937" s="41">
        <v>17185.72</v>
      </c>
      <c r="O937" s="41">
        <v>74944.7</v>
      </c>
      <c r="P937" s="144">
        <f t="shared" ref="P937:P943" si="1120">R937/I937</f>
        <v>1.1945011021168679</v>
      </c>
      <c r="Q937" s="40">
        <f t="shared" si="1075"/>
        <v>327301.95</v>
      </c>
      <c r="R937" s="51">
        <v>390962.54</v>
      </c>
      <c r="S937" s="41">
        <f t="shared" ref="S937:S942" si="1121">R937-T937-U937-V937-W937-X937</f>
        <v>59115.577729555225</v>
      </c>
      <c r="T937" s="41">
        <f t="shared" ref="T937:T942" si="1122">P937*K937</f>
        <v>149871.38357264019</v>
      </c>
      <c r="U937" s="41">
        <f t="shared" ref="U937:U942" si="1123">L937*P937</f>
        <v>60504.204284732186</v>
      </c>
      <c r="V937" s="41">
        <f t="shared" ref="V937:V942" si="1124">P937*M937</f>
        <v>11884.754413072395</v>
      </c>
      <c r="W937" s="51">
        <v>20546.87</v>
      </c>
      <c r="X937" s="51">
        <v>89039.75</v>
      </c>
      <c r="Y937" s="41"/>
      <c r="Z937" s="40">
        <f t="shared" ref="Z937:Z942" si="1125">SUM(S937:Y937)</f>
        <v>390962.54</v>
      </c>
      <c r="AA937" s="54">
        <f t="shared" ref="AA937:AA942" si="1126">Z937-AF937-AE937-AD937-AC937-AB937</f>
        <v>61050.77714262763</v>
      </c>
      <c r="AB937" s="54">
        <f t="shared" ref="AB937:AC942" si="1127">T937</f>
        <v>149871.38357264019</v>
      </c>
      <c r="AC937" s="54">
        <f t="shared" si="1127"/>
        <v>60504.204284732186</v>
      </c>
      <c r="AD937" s="54">
        <f t="shared" ref="AD937:AD942" si="1128">M937</f>
        <v>9949.5550000000003</v>
      </c>
      <c r="AE937" s="54">
        <f t="shared" ref="AE937:AF942" si="1129">W937</f>
        <v>20546.87</v>
      </c>
      <c r="AF937" s="54">
        <f t="shared" si="1129"/>
        <v>89039.75</v>
      </c>
      <c r="AG937" s="54"/>
      <c r="AH937" s="42">
        <f t="shared" ref="AH937:AH942" si="1130">SUM(AA937:AG937)</f>
        <v>390962.54</v>
      </c>
      <c r="AI937" s="56">
        <f t="shared" ref="AI937:AI942" si="1131">I937-Z937</f>
        <v>-63660.589999999967</v>
      </c>
    </row>
    <row r="938" spans="1:35" x14ac:dyDescent="0.25">
      <c r="A938" s="31">
        <v>13</v>
      </c>
      <c r="B938" s="193">
        <v>6390.8</v>
      </c>
      <c r="C938" s="33">
        <v>2.66</v>
      </c>
      <c r="D938" s="33">
        <v>10.24</v>
      </c>
      <c r="E938" s="33">
        <v>2.84</v>
      </c>
      <c r="F938" s="35">
        <v>0.77</v>
      </c>
      <c r="G938" s="35">
        <v>1.33</v>
      </c>
      <c r="H938" s="35"/>
      <c r="I938" s="51">
        <v>121553.39</v>
      </c>
      <c r="J938" s="41">
        <f>I938-K938-L938-M938-N938</f>
        <v>24540.959999999999</v>
      </c>
      <c r="K938" s="41">
        <f t="shared" si="1117"/>
        <v>65441.792000000001</v>
      </c>
      <c r="L938" s="41">
        <f t="shared" si="1118"/>
        <v>18149.871999999999</v>
      </c>
      <c r="M938" s="41">
        <f t="shared" si="1119"/>
        <v>4920.9160000000002</v>
      </c>
      <c r="N938" s="41">
        <v>8499.85</v>
      </c>
      <c r="O938" s="41"/>
      <c r="P938" s="144">
        <f t="shared" si="1120"/>
        <v>1.2578735154980047</v>
      </c>
      <c r="Q938" s="40">
        <f t="shared" si="1075"/>
        <v>121553.39</v>
      </c>
      <c r="R938" s="51">
        <v>152898.79</v>
      </c>
      <c r="S938" s="41">
        <f t="shared" si="1121"/>
        <v>31124.699829601617</v>
      </c>
      <c r="T938" s="41">
        <f t="shared" si="1122"/>
        <v>82317.496963529207</v>
      </c>
      <c r="U938" s="41">
        <f t="shared" si="1123"/>
        <v>22830.243298478803</v>
      </c>
      <c r="V938" s="41">
        <f t="shared" si="1124"/>
        <v>6189.8899083903798</v>
      </c>
      <c r="W938" s="51">
        <v>10436.459999999999</v>
      </c>
      <c r="X938" s="51"/>
      <c r="Y938" s="41"/>
      <c r="Z938" s="40">
        <f t="shared" si="1125"/>
        <v>152898.79</v>
      </c>
      <c r="AA938" s="54">
        <f t="shared" si="1126"/>
        <v>32393.673737992009</v>
      </c>
      <c r="AB938" s="54">
        <f t="shared" si="1127"/>
        <v>82317.496963529207</v>
      </c>
      <c r="AC938" s="54">
        <f t="shared" si="1127"/>
        <v>22830.243298478803</v>
      </c>
      <c r="AD938" s="54">
        <f t="shared" si="1128"/>
        <v>4920.9160000000002</v>
      </c>
      <c r="AE938" s="54">
        <f t="shared" si="1129"/>
        <v>10436.459999999999</v>
      </c>
      <c r="AF938" s="54">
        <f t="shared" si="1129"/>
        <v>0</v>
      </c>
      <c r="AG938" s="54"/>
      <c r="AH938" s="42">
        <f t="shared" si="1130"/>
        <v>152898.79</v>
      </c>
      <c r="AI938" s="56">
        <f t="shared" si="1131"/>
        <v>-31345.400000000009</v>
      </c>
    </row>
    <row r="939" spans="1:35" x14ac:dyDescent="0.25">
      <c r="A939" s="31">
        <v>15</v>
      </c>
      <c r="B939" s="193">
        <v>13644.5</v>
      </c>
      <c r="C939" s="33">
        <v>2.61</v>
      </c>
      <c r="D939" s="33">
        <v>10.02</v>
      </c>
      <c r="E939" s="33">
        <v>3.29</v>
      </c>
      <c r="F939" s="35">
        <v>0.77</v>
      </c>
      <c r="G939" s="35">
        <v>1.33</v>
      </c>
      <c r="H939" s="35"/>
      <c r="I939" s="51">
        <v>260200.76</v>
      </c>
      <c r="J939" s="41">
        <f>I939-K939-L939-M939-N939</f>
        <v>49938.980000000025</v>
      </c>
      <c r="K939" s="41">
        <f t="shared" si="1117"/>
        <v>136717.88999999998</v>
      </c>
      <c r="L939" s="41">
        <f t="shared" si="1118"/>
        <v>44890.404999999999</v>
      </c>
      <c r="M939" s="41">
        <f t="shared" si="1119"/>
        <v>10506.264999999999</v>
      </c>
      <c r="N939" s="41">
        <v>18147.22</v>
      </c>
      <c r="O939" s="41"/>
      <c r="P939" s="144">
        <f t="shared" si="1120"/>
        <v>1.0966760435288505</v>
      </c>
      <c r="Q939" s="40">
        <f t="shared" si="1075"/>
        <v>260200.76</v>
      </c>
      <c r="R939" s="51">
        <v>285355.94</v>
      </c>
      <c r="S939" s="41">
        <f t="shared" si="1121"/>
        <v>54775.134434914071</v>
      </c>
      <c r="T939" s="41">
        <f t="shared" si="1122"/>
        <v>149935.23468481257</v>
      </c>
      <c r="U939" s="41">
        <f t="shared" si="1123"/>
        <v>49230.231747807724</v>
      </c>
      <c r="V939" s="41">
        <f t="shared" si="1124"/>
        <v>11521.969132465638</v>
      </c>
      <c r="W939" s="51">
        <v>19893.37</v>
      </c>
      <c r="X939" s="51"/>
      <c r="Y939" s="41"/>
      <c r="Z939" s="40">
        <f t="shared" si="1125"/>
        <v>285355.94</v>
      </c>
      <c r="AA939" s="54">
        <f t="shared" si="1126"/>
        <v>55790.838567379687</v>
      </c>
      <c r="AB939" s="54">
        <f t="shared" si="1127"/>
        <v>149935.23468481257</v>
      </c>
      <c r="AC939" s="54">
        <f t="shared" si="1127"/>
        <v>49230.231747807724</v>
      </c>
      <c r="AD939" s="54">
        <f t="shared" si="1128"/>
        <v>10506.264999999999</v>
      </c>
      <c r="AE939" s="54">
        <f t="shared" si="1129"/>
        <v>19893.37</v>
      </c>
      <c r="AF939" s="54">
        <f t="shared" si="1129"/>
        <v>0</v>
      </c>
      <c r="AG939" s="54"/>
      <c r="AH939" s="42">
        <f t="shared" si="1130"/>
        <v>285355.94</v>
      </c>
      <c r="AI939" s="56">
        <f t="shared" si="1131"/>
        <v>-25155.179999999993</v>
      </c>
    </row>
    <row r="940" spans="1:35" x14ac:dyDescent="0.25">
      <c r="A940" s="31">
        <v>16</v>
      </c>
      <c r="B940" s="193">
        <v>10087.700000000001</v>
      </c>
      <c r="C940" s="33">
        <v>2.66</v>
      </c>
      <c r="D940" s="33">
        <v>10.31</v>
      </c>
      <c r="E940" s="33">
        <v>2.71</v>
      </c>
      <c r="F940" s="35">
        <v>0.77</v>
      </c>
      <c r="G940" s="35">
        <v>1.33</v>
      </c>
      <c r="H940" s="35"/>
      <c r="I940" s="51">
        <v>191868.66</v>
      </c>
      <c r="J940" s="41">
        <f>I940-K940-L940-M940-N940</f>
        <v>39342.436999999991</v>
      </c>
      <c r="K940" s="41">
        <f t="shared" si="1117"/>
        <v>104004.18700000001</v>
      </c>
      <c r="L940" s="41">
        <f t="shared" si="1118"/>
        <v>27337.667000000001</v>
      </c>
      <c r="M940" s="41">
        <f t="shared" si="1119"/>
        <v>7767.5290000000005</v>
      </c>
      <c r="N940" s="41">
        <v>13416.84</v>
      </c>
      <c r="O940" s="41"/>
      <c r="P940" s="144">
        <f t="shared" si="1120"/>
        <v>1.1420245495017269</v>
      </c>
      <c r="Q940" s="40">
        <f t="shared" si="1075"/>
        <v>191868.66</v>
      </c>
      <c r="R940" s="51">
        <v>219118.72</v>
      </c>
      <c r="S940" s="41">
        <f t="shared" si="1121"/>
        <v>44750.929547961801</v>
      </c>
      <c r="T940" s="41">
        <f t="shared" si="1122"/>
        <v>118775.33480496837</v>
      </c>
      <c r="U940" s="41">
        <f t="shared" si="1123"/>
        <v>31220.286840103228</v>
      </c>
      <c r="V940" s="41">
        <f t="shared" si="1124"/>
        <v>8870.7088069666006</v>
      </c>
      <c r="W940" s="51">
        <v>15501.46</v>
      </c>
      <c r="X940" s="51"/>
      <c r="Y940" s="41"/>
      <c r="Z940" s="40">
        <f t="shared" si="1125"/>
        <v>219118.72</v>
      </c>
      <c r="AA940" s="54">
        <f t="shared" si="1126"/>
        <v>45854.109354928412</v>
      </c>
      <c r="AB940" s="54">
        <f t="shared" si="1127"/>
        <v>118775.33480496837</v>
      </c>
      <c r="AC940" s="54">
        <f t="shared" si="1127"/>
        <v>31220.286840103228</v>
      </c>
      <c r="AD940" s="54">
        <f t="shared" si="1128"/>
        <v>7767.5290000000005</v>
      </c>
      <c r="AE940" s="54">
        <f t="shared" si="1129"/>
        <v>15501.46</v>
      </c>
      <c r="AF940" s="54">
        <f t="shared" si="1129"/>
        <v>0</v>
      </c>
      <c r="AG940" s="54"/>
      <c r="AH940" s="42">
        <f t="shared" si="1130"/>
        <v>219118.72</v>
      </c>
      <c r="AI940" s="56">
        <f t="shared" si="1131"/>
        <v>-27250.059999999998</v>
      </c>
    </row>
    <row r="941" spans="1:35" x14ac:dyDescent="0.25">
      <c r="A941" s="31">
        <v>17</v>
      </c>
      <c r="B941" s="193">
        <v>6467.5</v>
      </c>
      <c r="C941" s="33">
        <v>2.66</v>
      </c>
      <c r="D941" s="33">
        <v>10.37</v>
      </c>
      <c r="E941" s="33">
        <v>2.82</v>
      </c>
      <c r="F941" s="35">
        <v>0.77</v>
      </c>
      <c r="G941" s="35">
        <v>1.33</v>
      </c>
      <c r="H941" s="35"/>
      <c r="I941" s="51">
        <v>122494.72</v>
      </c>
      <c r="J941" s="41">
        <f>I941-K941-L941-M941-N941</f>
        <v>23606.620000000014</v>
      </c>
      <c r="K941" s="41">
        <f t="shared" si="1117"/>
        <v>67067.974999999991</v>
      </c>
      <c r="L941" s="41">
        <f t="shared" si="1118"/>
        <v>18238.349999999999</v>
      </c>
      <c r="M941" s="41">
        <f t="shared" si="1119"/>
        <v>4979.9750000000004</v>
      </c>
      <c r="N941" s="41">
        <v>8601.7999999999993</v>
      </c>
      <c r="O941" s="41"/>
      <c r="P941" s="144">
        <f t="shared" si="1120"/>
        <v>1.2807463864564939</v>
      </c>
      <c r="Q941" s="40">
        <f t="shared" si="1075"/>
        <v>122494.72</v>
      </c>
      <c r="R941" s="51">
        <v>156884.67000000001</v>
      </c>
      <c r="S941" s="41">
        <f t="shared" si="1121"/>
        <v>30211.597528473088</v>
      </c>
      <c r="T941" s="41">
        <f t="shared" si="1122"/>
        <v>85897.066628204455</v>
      </c>
      <c r="U941" s="41">
        <f t="shared" si="1123"/>
        <v>23358.700857428794</v>
      </c>
      <c r="V941" s="41">
        <f t="shared" si="1124"/>
        <v>6378.0849858936781</v>
      </c>
      <c r="W941" s="51">
        <v>11039.22</v>
      </c>
      <c r="X941" s="51"/>
      <c r="Y941" s="41"/>
      <c r="Z941" s="40">
        <f t="shared" si="1125"/>
        <v>156884.67000000004</v>
      </c>
      <c r="AA941" s="54">
        <f t="shared" si="1126"/>
        <v>31609.70751436679</v>
      </c>
      <c r="AB941" s="54">
        <f t="shared" si="1127"/>
        <v>85897.066628204455</v>
      </c>
      <c r="AC941" s="54">
        <f t="shared" si="1127"/>
        <v>23358.700857428794</v>
      </c>
      <c r="AD941" s="54">
        <f t="shared" si="1128"/>
        <v>4979.9750000000004</v>
      </c>
      <c r="AE941" s="54">
        <f t="shared" si="1129"/>
        <v>11039.22</v>
      </c>
      <c r="AF941" s="54">
        <f t="shared" si="1129"/>
        <v>0</v>
      </c>
      <c r="AG941" s="54"/>
      <c r="AH941" s="42">
        <f t="shared" si="1130"/>
        <v>156884.67000000004</v>
      </c>
      <c r="AI941" s="56">
        <f t="shared" si="1131"/>
        <v>-34389.950000000041</v>
      </c>
    </row>
    <row r="942" spans="1:35" x14ac:dyDescent="0.25">
      <c r="A942" s="31" t="s">
        <v>38</v>
      </c>
      <c r="B942" s="193">
        <v>5386.3</v>
      </c>
      <c r="C942" s="33">
        <v>2.35</v>
      </c>
      <c r="D942" s="33">
        <v>11.01</v>
      </c>
      <c r="E942" s="33">
        <v>1.33</v>
      </c>
      <c r="F942" s="35">
        <v>0.77</v>
      </c>
      <c r="G942" s="35">
        <v>1.33</v>
      </c>
      <c r="H942" s="35"/>
      <c r="I942" s="51">
        <v>94907.04</v>
      </c>
      <c r="J942" s="41">
        <f>I942-K942-L942-M942-N942</f>
        <v>17128.786999999989</v>
      </c>
      <c r="K942" s="41">
        <f t="shared" si="1117"/>
        <v>59303.163</v>
      </c>
      <c r="L942" s="41">
        <f t="shared" si="1118"/>
        <v>7163.7790000000005</v>
      </c>
      <c r="M942" s="41">
        <f t="shared" si="1119"/>
        <v>4147.451</v>
      </c>
      <c r="N942" s="41">
        <v>7163.86</v>
      </c>
      <c r="O942" s="41"/>
      <c r="P942" s="144">
        <f t="shared" si="1120"/>
        <v>1.1369552775010159</v>
      </c>
      <c r="Q942" s="40">
        <f t="shared" si="1075"/>
        <v>94907.04</v>
      </c>
      <c r="R942" s="51">
        <v>107905.06</v>
      </c>
      <c r="S942" s="41">
        <f t="shared" si="1121"/>
        <v>19454.413211119201</v>
      </c>
      <c r="T942" s="41">
        <f t="shared" si="1122"/>
        <v>67425.044145352978</v>
      </c>
      <c r="U942" s="41">
        <f t="shared" si="1123"/>
        <v>8144.8963409009502</v>
      </c>
      <c r="V942" s="41">
        <f t="shared" si="1124"/>
        <v>4715.4663026268654</v>
      </c>
      <c r="W942" s="51">
        <v>8165.24</v>
      </c>
      <c r="X942" s="51"/>
      <c r="Y942" s="41"/>
      <c r="Z942" s="40">
        <f t="shared" si="1125"/>
        <v>107905.06</v>
      </c>
      <c r="AA942" s="54">
        <f t="shared" si="1126"/>
        <v>20022.428513746068</v>
      </c>
      <c r="AB942" s="54">
        <f t="shared" si="1127"/>
        <v>67425.044145352978</v>
      </c>
      <c r="AC942" s="54">
        <f t="shared" si="1127"/>
        <v>8144.8963409009502</v>
      </c>
      <c r="AD942" s="54">
        <f t="shared" si="1128"/>
        <v>4147.451</v>
      </c>
      <c r="AE942" s="54">
        <f t="shared" si="1129"/>
        <v>8165.24</v>
      </c>
      <c r="AF942" s="54">
        <f t="shared" si="1129"/>
        <v>0</v>
      </c>
      <c r="AG942" s="54"/>
      <c r="AH942" s="42">
        <f t="shared" si="1130"/>
        <v>107905.06</v>
      </c>
      <c r="AI942" s="56">
        <f t="shared" si="1131"/>
        <v>-12998.020000000004</v>
      </c>
    </row>
    <row r="943" spans="1:35" x14ac:dyDescent="0.25">
      <c r="A943" s="32" t="s">
        <v>37</v>
      </c>
      <c r="B943" s="194">
        <f>SUM(B937:B942)</f>
        <v>54898.3</v>
      </c>
      <c r="C943" s="33"/>
      <c r="D943" s="34"/>
      <c r="E943" s="34"/>
      <c r="F943" s="35"/>
      <c r="G943" s="35"/>
      <c r="H943" s="35"/>
      <c r="I943" s="43">
        <f t="shared" ref="I943:O943" si="1132">SUM(I937:I942)</f>
        <v>1118326.52</v>
      </c>
      <c r="J943" s="43">
        <f t="shared" si="1132"/>
        <v>203659.71400000004</v>
      </c>
      <c r="K943" s="43">
        <f t="shared" si="1132"/>
        <v>558002.77200000011</v>
      </c>
      <c r="L943" s="43">
        <f t="shared" si="1132"/>
        <v>166432.353</v>
      </c>
      <c r="M943" s="43">
        <f t="shared" si="1132"/>
        <v>42271.690999999999</v>
      </c>
      <c r="N943" s="43">
        <f>SUM(N937:N942)</f>
        <v>73015.290000000008</v>
      </c>
      <c r="O943" s="43">
        <f t="shared" si="1132"/>
        <v>74944.7</v>
      </c>
      <c r="P943" s="144">
        <f t="shared" si="1120"/>
        <v>1.1741881253070883</v>
      </c>
      <c r="Q943" s="40">
        <f t="shared" si="1075"/>
        <v>1118326.52</v>
      </c>
      <c r="R943" s="43">
        <f t="shared" ref="R943:V943" si="1133">SUM(R937:R942)</f>
        <v>1313125.72</v>
      </c>
      <c r="S943" s="43">
        <f t="shared" si="1133"/>
        <v>239432.35228162503</v>
      </c>
      <c r="T943" s="43">
        <f t="shared" si="1133"/>
        <v>654221.56079950789</v>
      </c>
      <c r="U943" s="43">
        <f t="shared" si="1133"/>
        <v>195288.56336945167</v>
      </c>
      <c r="V943" s="43">
        <f t="shared" si="1133"/>
        <v>49560.873549415555</v>
      </c>
      <c r="W943" s="43">
        <f>SUM(W937:W942)</f>
        <v>85582.62000000001</v>
      </c>
      <c r="X943" s="43">
        <f>SUM(X931:X942)</f>
        <v>89039.75</v>
      </c>
      <c r="Y943" s="41"/>
      <c r="Z943" s="40">
        <f t="shared" ref="Z943:AF943" si="1134">SUM(Z937:Z942)</f>
        <v>1313125.7200000002</v>
      </c>
      <c r="AA943" s="55">
        <f t="shared" si="1134"/>
        <v>246721.5348310406</v>
      </c>
      <c r="AB943" s="55">
        <f t="shared" si="1134"/>
        <v>654221.56079950789</v>
      </c>
      <c r="AC943" s="55">
        <f t="shared" si="1134"/>
        <v>195288.56336945167</v>
      </c>
      <c r="AD943" s="55">
        <f t="shared" si="1134"/>
        <v>42271.690999999999</v>
      </c>
      <c r="AE943" s="55">
        <f t="shared" si="1134"/>
        <v>85582.62000000001</v>
      </c>
      <c r="AF943" s="55">
        <f t="shared" si="1134"/>
        <v>89039.75</v>
      </c>
      <c r="AG943" s="54"/>
      <c r="AH943" s="42">
        <f>SUM(AH937:AH942)</f>
        <v>1313125.7200000002</v>
      </c>
      <c r="AI943" s="56">
        <f>SUM(AI937:AI942)</f>
        <v>-194799.2</v>
      </c>
    </row>
    <row r="944" spans="1:35" x14ac:dyDescent="0.25">
      <c r="A944" t="s">
        <v>40</v>
      </c>
      <c r="B944" s="196"/>
      <c r="P944" s="144"/>
      <c r="Q944" s="40">
        <f t="shared" si="1075"/>
        <v>0</v>
      </c>
    </row>
    <row r="945" spans="1:35" x14ac:dyDescent="0.25">
      <c r="A945" s="31">
        <v>2</v>
      </c>
      <c r="B945" s="193">
        <v>14818.9</v>
      </c>
      <c r="C945" s="33">
        <v>2.6</v>
      </c>
      <c r="D945" s="33">
        <v>10.15</v>
      </c>
      <c r="E945" s="33">
        <v>2.85</v>
      </c>
      <c r="F945" s="35">
        <v>0.77</v>
      </c>
      <c r="G945" s="35">
        <v>1.33</v>
      </c>
      <c r="H945" s="35"/>
      <c r="I945" s="51">
        <v>277559.09000000003</v>
      </c>
      <c r="J945" s="41">
        <f>I945-K945-L945-M945-N945</f>
        <v>53793.497000000047</v>
      </c>
      <c r="K945" s="41">
        <f>B945*D945</f>
        <v>150411.83499999999</v>
      </c>
      <c r="L945" s="41">
        <f>E945*B945</f>
        <v>42233.864999999998</v>
      </c>
      <c r="M945" s="41">
        <f>F945*B945</f>
        <v>11410.553</v>
      </c>
      <c r="N945" s="41">
        <v>19709.34</v>
      </c>
      <c r="O945" s="41"/>
      <c r="P945" s="144">
        <f>R945/I945</f>
        <v>1.3008895511222491</v>
      </c>
      <c r="Q945" s="40">
        <f t="shared" si="1075"/>
        <v>277559.09000000003</v>
      </c>
      <c r="R945" s="51">
        <v>361073.72</v>
      </c>
      <c r="S945" s="41">
        <f>R945-T945-U945-V945-W945-X945</f>
        <v>69970.792631141885</v>
      </c>
      <c r="T945" s="41">
        <f>P945*K945</f>
        <v>195669.18451662379</v>
      </c>
      <c r="U945" s="41">
        <f>L945*P945</f>
        <v>54941.593682007668</v>
      </c>
      <c r="V945" s="41">
        <f>P945*M945</f>
        <v>14843.869170226633</v>
      </c>
      <c r="W945" s="51">
        <v>25648.28</v>
      </c>
      <c r="X945" s="51"/>
      <c r="Y945" s="41"/>
      <c r="Z945" s="40">
        <f>SUM(S945:Y945)</f>
        <v>361073.72</v>
      </c>
      <c r="AA945" s="54">
        <f>Z945-AF945-AE945-AD945-AC945-AB945</f>
        <v>73404.108801368449</v>
      </c>
      <c r="AB945" s="54">
        <f t="shared" ref="AB945:AC948" si="1135">T945</f>
        <v>195669.18451662379</v>
      </c>
      <c r="AC945" s="54">
        <f t="shared" si="1135"/>
        <v>54941.593682007668</v>
      </c>
      <c r="AD945" s="54">
        <f>M945</f>
        <v>11410.553</v>
      </c>
      <c r="AE945" s="54">
        <f t="shared" ref="AE945:AF948" si="1136">W945</f>
        <v>25648.28</v>
      </c>
      <c r="AF945" s="54">
        <f t="shared" si="1136"/>
        <v>0</v>
      </c>
      <c r="AG945" s="54"/>
      <c r="AH945" s="42">
        <f>SUM(AA945:AG945)</f>
        <v>361073.72</v>
      </c>
      <c r="AI945" s="56">
        <f>I945-Z945</f>
        <v>-83514.629999999946</v>
      </c>
    </row>
    <row r="946" spans="1:35" x14ac:dyDescent="0.25">
      <c r="A946" s="31">
        <v>6</v>
      </c>
      <c r="B946" s="193">
        <v>7879.3</v>
      </c>
      <c r="C946" s="33">
        <v>2.38</v>
      </c>
      <c r="D946" s="33">
        <v>10.23</v>
      </c>
      <c r="E946" s="33">
        <v>2.8</v>
      </c>
      <c r="F946" s="35">
        <v>0.77</v>
      </c>
      <c r="G946" s="35">
        <v>1.33</v>
      </c>
      <c r="H946" s="35"/>
      <c r="I946" s="51">
        <v>144900.1</v>
      </c>
      <c r="J946" s="41">
        <f>I946-K946-L946-M946-N946</f>
        <v>25686.410000000003</v>
      </c>
      <c r="K946" s="41">
        <f>B946*D946</f>
        <v>80605.239000000001</v>
      </c>
      <c r="L946" s="41">
        <f>E946*B946</f>
        <v>22062.04</v>
      </c>
      <c r="M946" s="41">
        <f>F946*B946</f>
        <v>6067.0610000000006</v>
      </c>
      <c r="N946" s="41">
        <v>10479.35</v>
      </c>
      <c r="O946" s="41"/>
      <c r="P946" s="144">
        <f>R946/I946</f>
        <v>1.0950171186907394</v>
      </c>
      <c r="Q946" s="40">
        <f t="shared" si="1075"/>
        <v>144900.1</v>
      </c>
      <c r="R946" s="51">
        <v>158668.09</v>
      </c>
      <c r="S946" s="41">
        <f>R946-T946-U946-V946-W946-X946</f>
        <v>28164.626310460786</v>
      </c>
      <c r="T946" s="41">
        <f>P946*K946</f>
        <v>88264.116561158415</v>
      </c>
      <c r="U946" s="41">
        <f>L946*P946</f>
        <v>24158.311473239839</v>
      </c>
      <c r="V946" s="41">
        <f>P946*M946</f>
        <v>6643.5356551409568</v>
      </c>
      <c r="W946" s="51">
        <v>11437.5</v>
      </c>
      <c r="X946" s="51"/>
      <c r="Y946" s="41"/>
      <c r="Z946" s="40">
        <f>SUM(S946:Y946)</f>
        <v>158668.09</v>
      </c>
      <c r="AA946" s="54">
        <f>Z946-AF946-AE946-AD946-AC946-AB946</f>
        <v>28741.100965601756</v>
      </c>
      <c r="AB946" s="54">
        <f t="shared" si="1135"/>
        <v>88264.116561158415</v>
      </c>
      <c r="AC946" s="54">
        <f t="shared" si="1135"/>
        <v>24158.311473239839</v>
      </c>
      <c r="AD946" s="54">
        <f>M946</f>
        <v>6067.0610000000006</v>
      </c>
      <c r="AE946" s="54">
        <f t="shared" si="1136"/>
        <v>11437.5</v>
      </c>
      <c r="AF946" s="54">
        <f t="shared" si="1136"/>
        <v>0</v>
      </c>
      <c r="AG946" s="54"/>
      <c r="AH946" s="42">
        <f>SUM(AA946:AG946)</f>
        <v>158668.09</v>
      </c>
      <c r="AI946" s="56">
        <f>I946-Z946</f>
        <v>-13767.989999999991</v>
      </c>
    </row>
    <row r="947" spans="1:35" x14ac:dyDescent="0.25">
      <c r="A947" s="31">
        <v>14</v>
      </c>
      <c r="B947" s="193">
        <v>9270</v>
      </c>
      <c r="C947" s="33">
        <v>2.39</v>
      </c>
      <c r="D947" s="33">
        <v>10.58</v>
      </c>
      <c r="E947" s="33">
        <v>2.82</v>
      </c>
      <c r="F947" s="35">
        <v>0.77</v>
      </c>
      <c r="G947" s="35">
        <v>1.33</v>
      </c>
      <c r="H947" s="35"/>
      <c r="I947" s="51">
        <v>173414.54</v>
      </c>
      <c r="J947" s="41">
        <f>I947-K947-L947-M947-N947</f>
        <v>29711.660000000007</v>
      </c>
      <c r="K947" s="41">
        <f>B947*D947</f>
        <v>98076.6</v>
      </c>
      <c r="L947" s="41">
        <f>E947*B947</f>
        <v>26141.399999999998</v>
      </c>
      <c r="M947" s="41">
        <f>F947*B947</f>
        <v>7137.9000000000005</v>
      </c>
      <c r="N947" s="41">
        <v>12346.98</v>
      </c>
      <c r="O947" s="41"/>
      <c r="P947" s="144">
        <f>R947/I947</f>
        <v>1.1225224251668862</v>
      </c>
      <c r="Q947" s="40">
        <f t="shared" si="1075"/>
        <v>173414.54</v>
      </c>
      <c r="R947" s="51">
        <v>194661.71</v>
      </c>
      <c r="S947" s="41">
        <f>R947-T947-U947-V947-W947-X947</f>
        <v>33289.166572021008</v>
      </c>
      <c r="T947" s="41">
        <f>P947*K947</f>
        <v>110093.18288412264</v>
      </c>
      <c r="U947" s="41">
        <f>L947*P947</f>
        <v>29344.307725257637</v>
      </c>
      <c r="V947" s="41">
        <f>P947*M947</f>
        <v>8012.4528185987174</v>
      </c>
      <c r="W947" s="51">
        <v>13922.6</v>
      </c>
      <c r="X947" s="51"/>
      <c r="Y947" s="41"/>
      <c r="Z947" s="40">
        <f>SUM(S947:Y947)</f>
        <v>194661.71000000002</v>
      </c>
      <c r="AA947" s="54">
        <f>Z947-AF947-AE947-AD947-AC947-AB947</f>
        <v>34163.719390619735</v>
      </c>
      <c r="AB947" s="54">
        <f t="shared" si="1135"/>
        <v>110093.18288412264</v>
      </c>
      <c r="AC947" s="54">
        <f t="shared" si="1135"/>
        <v>29344.307725257637</v>
      </c>
      <c r="AD947" s="54">
        <f>M947</f>
        <v>7137.9000000000005</v>
      </c>
      <c r="AE947" s="54">
        <f t="shared" si="1136"/>
        <v>13922.6</v>
      </c>
      <c r="AF947" s="54">
        <f t="shared" si="1136"/>
        <v>0</v>
      </c>
      <c r="AG947" s="54"/>
      <c r="AH947" s="42">
        <f>SUM(AA947:AG947)</f>
        <v>194661.71000000002</v>
      </c>
      <c r="AI947" s="56">
        <f>I947-Z947</f>
        <v>-21247.170000000013</v>
      </c>
    </row>
    <row r="948" spans="1:35" x14ac:dyDescent="0.25">
      <c r="A948" s="31">
        <v>24</v>
      </c>
      <c r="B948" s="193">
        <v>3990.9</v>
      </c>
      <c r="C948" s="33">
        <v>2.4300000000000002</v>
      </c>
      <c r="D948" s="33">
        <v>11.63</v>
      </c>
      <c r="E948" s="33">
        <v>2.46</v>
      </c>
      <c r="F948" s="35">
        <v>0.77</v>
      </c>
      <c r="G948" s="35">
        <v>1.33</v>
      </c>
      <c r="H948" s="35"/>
      <c r="I948" s="51">
        <v>78360.62</v>
      </c>
      <c r="J948" s="41">
        <f>I948-K948-L948-M948-N948</f>
        <v>13752.015999999994</v>
      </c>
      <c r="K948" s="41">
        <f>B948*D948</f>
        <v>46414.167000000001</v>
      </c>
      <c r="L948" s="41">
        <f>E948*B948</f>
        <v>9817.6139999999996</v>
      </c>
      <c r="M948" s="41">
        <f>F948*B948</f>
        <v>3072.9929999999999</v>
      </c>
      <c r="N948" s="41">
        <v>5303.83</v>
      </c>
      <c r="O948" s="41"/>
      <c r="P948" s="144">
        <f>R948/I948</f>
        <v>1.3726389607432918</v>
      </c>
      <c r="Q948" s="40">
        <f t="shared" si="1075"/>
        <v>78360.62</v>
      </c>
      <c r="R948" s="51">
        <v>107560.84</v>
      </c>
      <c r="S948" s="41">
        <f>R948-T948-U948-V948-W948-X948</f>
        <v>18872.196649524201</v>
      </c>
      <c r="T948" s="41">
        <f>P948*K948</f>
        <v>63709.893954645595</v>
      </c>
      <c r="U948" s="41">
        <f>L948*P948</f>
        <v>13476.039477938792</v>
      </c>
      <c r="V948" s="41">
        <f>P948*M948</f>
        <v>4218.1099178914101</v>
      </c>
      <c r="W948" s="51">
        <v>7284.6</v>
      </c>
      <c r="X948" s="51"/>
      <c r="Y948" s="41"/>
      <c r="Z948" s="40">
        <f>SUM(S948:Y948)</f>
        <v>107560.84</v>
      </c>
      <c r="AA948" s="54">
        <f>Z948-AF948-AE948-AD948-AC948-AB948</f>
        <v>20017.313567415607</v>
      </c>
      <c r="AB948" s="54">
        <f t="shared" si="1135"/>
        <v>63709.893954645595</v>
      </c>
      <c r="AC948" s="54">
        <f t="shared" si="1135"/>
        <v>13476.039477938792</v>
      </c>
      <c r="AD948" s="54">
        <f>M948</f>
        <v>3072.9929999999999</v>
      </c>
      <c r="AE948" s="54">
        <f t="shared" si="1136"/>
        <v>7284.6</v>
      </c>
      <c r="AF948" s="54">
        <f t="shared" si="1136"/>
        <v>0</v>
      </c>
      <c r="AG948" s="54"/>
      <c r="AH948" s="42">
        <f>SUM(AA948:AG948)</f>
        <v>107560.84</v>
      </c>
      <c r="AI948" s="56">
        <f>I948-Z948</f>
        <v>-29200.22</v>
      </c>
    </row>
    <row r="949" spans="1:35" x14ac:dyDescent="0.25">
      <c r="A949" s="32" t="s">
        <v>37</v>
      </c>
      <c r="B949" s="194">
        <f>SUM(B945:B948)</f>
        <v>35959.1</v>
      </c>
      <c r="C949" s="33"/>
      <c r="D949" s="34"/>
      <c r="E949" s="34"/>
      <c r="F949" s="35"/>
      <c r="G949" s="35"/>
      <c r="H949" s="35"/>
      <c r="I949" s="43">
        <f t="shared" ref="I949:O949" si="1137">SUM(I945:I948)</f>
        <v>674234.35000000009</v>
      </c>
      <c r="J949" s="43">
        <f t="shared" si="1137"/>
        <v>122943.58300000004</v>
      </c>
      <c r="K949" s="43">
        <f t="shared" si="1137"/>
        <v>375507.84100000001</v>
      </c>
      <c r="L949" s="43">
        <f t="shared" si="1137"/>
        <v>100254.91899999999</v>
      </c>
      <c r="M949" s="43">
        <f t="shared" si="1137"/>
        <v>27688.507000000001</v>
      </c>
      <c r="N949" s="43">
        <f>SUM(N945:N948)</f>
        <v>47839.5</v>
      </c>
      <c r="O949" s="43">
        <f t="shared" si="1137"/>
        <v>0</v>
      </c>
      <c r="P949" s="144">
        <f>R949/I949</f>
        <v>1.219107807248325</v>
      </c>
      <c r="Q949" s="40">
        <f t="shared" si="1075"/>
        <v>674234.35000000009</v>
      </c>
      <c r="R949" s="43">
        <f t="shared" ref="R949:X949" si="1138">SUM(R945:R948)</f>
        <v>821964.35999999987</v>
      </c>
      <c r="S949" s="43">
        <f t="shared" si="1138"/>
        <v>150296.78216314787</v>
      </c>
      <c r="T949" s="43">
        <f t="shared" si="1138"/>
        <v>457736.37791655044</v>
      </c>
      <c r="U949" s="43">
        <f t="shared" si="1138"/>
        <v>121920.25235844393</v>
      </c>
      <c r="V949" s="43">
        <f t="shared" si="1138"/>
        <v>33717.967561857717</v>
      </c>
      <c r="W949" s="43">
        <f t="shared" si="1138"/>
        <v>58292.979999999996</v>
      </c>
      <c r="X949" s="43">
        <f t="shared" si="1138"/>
        <v>0</v>
      </c>
      <c r="Y949" s="41"/>
      <c r="Z949" s="40">
        <f>SUM(Z945:Z948)</f>
        <v>821964.36</v>
      </c>
      <c r="AA949" s="55">
        <f>SUM(AA945:AA948)</f>
        <v>156326.24272500555</v>
      </c>
      <c r="AB949" s="55">
        <f>SUM(AB945:AB948)</f>
        <v>457736.37791655044</v>
      </c>
      <c r="AC949" s="55">
        <f>SUM(AC945:AC948)</f>
        <v>121920.25235844393</v>
      </c>
      <c r="AD949" s="55">
        <f>SUM(AD945:AD948)</f>
        <v>27688.507000000001</v>
      </c>
      <c r="AE949" s="55">
        <f>SUM(AE947:AE948)</f>
        <v>21207.200000000001</v>
      </c>
      <c r="AF949" s="55">
        <f>SUM(AF945:AF948)</f>
        <v>0</v>
      </c>
      <c r="AG949" s="54"/>
      <c r="AH949" s="42">
        <f>SUM(AH945:AH948)</f>
        <v>821964.36</v>
      </c>
      <c r="AI949" s="56">
        <f>SUM(AI945:AI948)</f>
        <v>-147730.00999999995</v>
      </c>
    </row>
    <row r="950" spans="1:35" x14ac:dyDescent="0.25">
      <c r="A950" t="s">
        <v>41</v>
      </c>
      <c r="B950" s="196"/>
      <c r="I950" t="s">
        <v>59</v>
      </c>
      <c r="N950" s="198"/>
      <c r="P950" s="144"/>
      <c r="Q950" s="40" t="str">
        <f t="shared" si="1075"/>
        <v xml:space="preserve"> </v>
      </c>
    </row>
    <row r="951" spans="1:35" x14ac:dyDescent="0.25">
      <c r="A951" s="31">
        <v>15</v>
      </c>
      <c r="B951" s="193">
        <v>3315.7</v>
      </c>
      <c r="C951" s="33">
        <v>2.79</v>
      </c>
      <c r="D951" s="33">
        <v>12.86</v>
      </c>
      <c r="E951" s="33">
        <v>9.56</v>
      </c>
      <c r="F951" s="35">
        <v>0.77</v>
      </c>
      <c r="G951" s="35">
        <v>1.33</v>
      </c>
      <c r="H951" s="35"/>
      <c r="I951" s="51">
        <v>95890.17</v>
      </c>
      <c r="J951" s="41">
        <f>I951-K951-L951-M951-N951</f>
        <v>14589.157000000003</v>
      </c>
      <c r="K951" s="41">
        <f>B951*D951</f>
        <v>42639.901999999995</v>
      </c>
      <c r="L951" s="41">
        <f>E951*B951</f>
        <v>31698.092000000001</v>
      </c>
      <c r="M951" s="41">
        <f>F951*B951</f>
        <v>2553.0889999999999</v>
      </c>
      <c r="N951" s="41">
        <v>4409.93</v>
      </c>
      <c r="O951" s="41"/>
      <c r="P951" s="144">
        <f t="shared" ref="P951:P963" si="1139">R951/I951</f>
        <v>0.93329503952282078</v>
      </c>
      <c r="Q951" s="40">
        <f t="shared" si="1075"/>
        <v>95890.17</v>
      </c>
      <c r="R951" s="51">
        <v>89493.82</v>
      </c>
      <c r="S951" s="41">
        <f>R951-T951-U951-V951-W951-X951</f>
        <v>13602.053652562518</v>
      </c>
      <c r="T951" s="41">
        <f>P951*K951</f>
        <v>39795.609022339202</v>
      </c>
      <c r="U951" s="41">
        <f>L951*P951</f>
        <v>29583.672025938009</v>
      </c>
      <c r="V951" s="41">
        <f t="shared" ref="V951:V962" si="1140">P951*M951</f>
        <v>2382.785299160279</v>
      </c>
      <c r="W951" s="51">
        <v>4129.7</v>
      </c>
      <c r="X951" s="51"/>
      <c r="Y951" s="41"/>
      <c r="Z951" s="40">
        <f>SUM(S951:Y951)</f>
        <v>89493.82</v>
      </c>
      <c r="AA951" s="54">
        <f t="shared" ref="AA951:AA962" si="1141">Z951-AF951-AE951-AD951-AC951-AB951</f>
        <v>13431.749951722806</v>
      </c>
      <c r="AB951" s="54">
        <f t="shared" ref="AB951:AB962" si="1142">T951</f>
        <v>39795.609022339202</v>
      </c>
      <c r="AC951" s="54">
        <f t="shared" ref="AC951:AC962" si="1143">U951</f>
        <v>29583.672025938009</v>
      </c>
      <c r="AD951" s="54">
        <f t="shared" ref="AD951:AD962" si="1144">M951</f>
        <v>2553.0889999999999</v>
      </c>
      <c r="AE951" s="54">
        <f t="shared" ref="AE951:AE962" si="1145">W951</f>
        <v>4129.7</v>
      </c>
      <c r="AF951" s="54">
        <f t="shared" ref="AF951:AF962" si="1146">X951</f>
        <v>0</v>
      </c>
      <c r="AG951" s="54"/>
      <c r="AH951" s="42">
        <f t="shared" ref="AH951:AH962" si="1147">SUM(AA951:AG951)</f>
        <v>89493.820000000022</v>
      </c>
      <c r="AI951" s="56">
        <f t="shared" ref="AI951:AI962" si="1148">I951-Z951</f>
        <v>6396.3499999999913</v>
      </c>
    </row>
    <row r="952" spans="1:35" x14ac:dyDescent="0.25">
      <c r="A952" s="31">
        <v>17</v>
      </c>
      <c r="B952" s="193">
        <v>2782.9</v>
      </c>
      <c r="C952" s="33">
        <v>2.08</v>
      </c>
      <c r="D952" s="33">
        <v>14.05</v>
      </c>
      <c r="E952" s="33">
        <v>8</v>
      </c>
      <c r="F952" s="35">
        <v>0.82</v>
      </c>
      <c r="G952" s="35">
        <v>1.33</v>
      </c>
      <c r="H952" s="35"/>
      <c r="I952" s="51">
        <v>76557.81</v>
      </c>
      <c r="J952" s="41">
        <f>I952-K952-L952-M952-N952</f>
        <v>9211.6569999999956</v>
      </c>
      <c r="K952" s="41">
        <f t="shared" ref="K952:K962" si="1149">B952*D952</f>
        <v>39099.745000000003</v>
      </c>
      <c r="L952" s="41">
        <f t="shared" ref="L952:L962" si="1150">E952*B952</f>
        <v>22263.200000000001</v>
      </c>
      <c r="M952" s="41">
        <f t="shared" ref="M952:M962" si="1151">F952*B952</f>
        <v>2281.9780000000001</v>
      </c>
      <c r="N952" s="41">
        <v>3701.23</v>
      </c>
      <c r="O952" s="41"/>
      <c r="P952" s="144">
        <f t="shared" si="1139"/>
        <v>1.11620773896223</v>
      </c>
      <c r="Q952" s="40">
        <f t="shared" si="1075"/>
        <v>76557.81</v>
      </c>
      <c r="R952" s="51">
        <v>85454.42</v>
      </c>
      <c r="S952" s="41">
        <f t="shared" ref="S952:S962" si="1152">R952-T952-U952-V952-W952-X952</f>
        <v>10194.774401744766</v>
      </c>
      <c r="T952" s="41">
        <f t="shared" ref="T952:T962" si="1153">P952*K952</f>
        <v>43643.437960449759</v>
      </c>
      <c r="U952" s="41">
        <f t="shared" ref="U952:U962" si="1154">L952*P952</f>
        <v>24850.356134063921</v>
      </c>
      <c r="V952" s="41">
        <f t="shared" si="1140"/>
        <v>2547.1615037415518</v>
      </c>
      <c r="W952" s="51">
        <v>4218.6899999999996</v>
      </c>
      <c r="X952" s="51"/>
      <c r="Y952" s="41"/>
      <c r="Z952" s="40">
        <f t="shared" ref="Z952:Z962" si="1155">SUM(S952:Y952)</f>
        <v>85454.419999999984</v>
      </c>
      <c r="AA952" s="54">
        <f t="shared" si="1141"/>
        <v>10459.957905486299</v>
      </c>
      <c r="AB952" s="54">
        <f t="shared" si="1142"/>
        <v>43643.437960449759</v>
      </c>
      <c r="AC952" s="54">
        <f t="shared" si="1143"/>
        <v>24850.356134063921</v>
      </c>
      <c r="AD952" s="54">
        <f t="shared" si="1144"/>
        <v>2281.9780000000001</v>
      </c>
      <c r="AE952" s="54">
        <f t="shared" si="1145"/>
        <v>4218.6899999999996</v>
      </c>
      <c r="AF952" s="54">
        <f t="shared" si="1146"/>
        <v>0</v>
      </c>
      <c r="AG952" s="54"/>
      <c r="AH952" s="42">
        <f t="shared" si="1147"/>
        <v>85454.419999999984</v>
      </c>
      <c r="AI952" s="56">
        <f t="shared" si="1148"/>
        <v>-8896.609999999986</v>
      </c>
    </row>
    <row r="953" spans="1:35" x14ac:dyDescent="0.25">
      <c r="A953" s="31">
        <v>18</v>
      </c>
      <c r="B953" s="193">
        <v>5655.7</v>
      </c>
      <c r="C953" s="33">
        <v>2.65</v>
      </c>
      <c r="D953" s="33">
        <v>10.029999999999999</v>
      </c>
      <c r="E953" s="33">
        <v>3.28</v>
      </c>
      <c r="F953" s="35">
        <v>0.77</v>
      </c>
      <c r="G953" s="35">
        <v>1.33</v>
      </c>
      <c r="H953" s="35">
        <v>5.8</v>
      </c>
      <c r="I953" s="51">
        <v>143315.63</v>
      </c>
      <c r="J953" s="41">
        <f>I953-K953-L953-M953-N953-O953</f>
        <v>23358.144000000008</v>
      </c>
      <c r="K953" s="41">
        <f t="shared" si="1149"/>
        <v>56726.670999999995</v>
      </c>
      <c r="L953" s="41">
        <f t="shared" si="1150"/>
        <v>18550.696</v>
      </c>
      <c r="M953" s="41">
        <f t="shared" si="1151"/>
        <v>4354.8890000000001</v>
      </c>
      <c r="N953" s="41">
        <v>7522.17</v>
      </c>
      <c r="O953" s="41">
        <v>32803.06</v>
      </c>
      <c r="P953" s="144">
        <f t="shared" si="1139"/>
        <v>1.2836698272198224</v>
      </c>
      <c r="Q953" s="40">
        <f t="shared" si="1075"/>
        <v>143315.63</v>
      </c>
      <c r="R953" s="51">
        <v>183969.95</v>
      </c>
      <c r="S953" s="41">
        <f t="shared" si="1152"/>
        <v>29967.165699355355</v>
      </c>
      <c r="T953" s="41">
        <f t="shared" si="1153"/>
        <v>72818.315961325701</v>
      </c>
      <c r="U953" s="41">
        <f t="shared" si="1154"/>
        <v>23812.968729127449</v>
      </c>
      <c r="V953" s="41">
        <f t="shared" si="1140"/>
        <v>5590.2396101915056</v>
      </c>
      <c r="W953" s="51">
        <v>9662.14</v>
      </c>
      <c r="X953" s="51">
        <v>42119.12</v>
      </c>
      <c r="Y953" s="41"/>
      <c r="Z953" s="40">
        <f t="shared" si="1155"/>
        <v>183969.95</v>
      </c>
      <c r="AA953" s="54">
        <f t="shared" si="1141"/>
        <v>31202.51630954686</v>
      </c>
      <c r="AB953" s="54">
        <f t="shared" si="1142"/>
        <v>72818.315961325701</v>
      </c>
      <c r="AC953" s="54">
        <f t="shared" si="1143"/>
        <v>23812.968729127449</v>
      </c>
      <c r="AD953" s="54">
        <f t="shared" si="1144"/>
        <v>4354.8890000000001</v>
      </c>
      <c r="AE953" s="54">
        <f t="shared" si="1145"/>
        <v>9662.14</v>
      </c>
      <c r="AF953" s="54">
        <f t="shared" si="1146"/>
        <v>42119.12</v>
      </c>
      <c r="AG953" s="54"/>
      <c r="AH953" s="42">
        <f t="shared" si="1147"/>
        <v>183969.95</v>
      </c>
      <c r="AI953" s="56">
        <f t="shared" si="1148"/>
        <v>-40654.320000000007</v>
      </c>
    </row>
    <row r="954" spans="1:35" x14ac:dyDescent="0.25">
      <c r="A954" s="31">
        <v>19</v>
      </c>
      <c r="B954" s="193">
        <v>3708.2</v>
      </c>
      <c r="C954" s="33">
        <v>2.71</v>
      </c>
      <c r="D954" s="33">
        <v>11.05</v>
      </c>
      <c r="E954" s="33">
        <v>3.81</v>
      </c>
      <c r="F954" s="35">
        <v>0.77</v>
      </c>
      <c r="G954" s="35">
        <v>1.33</v>
      </c>
      <c r="H954" s="35">
        <v>5.8</v>
      </c>
      <c r="I954" s="51">
        <v>99861.5</v>
      </c>
      <c r="J954" s="41">
        <f t="shared" ref="J954:J960" si="1156">I954-K954-L954-M954-N954-O954</f>
        <v>15462.964000000004</v>
      </c>
      <c r="K954" s="41">
        <f t="shared" si="1149"/>
        <v>40975.61</v>
      </c>
      <c r="L954" s="41">
        <f t="shared" si="1150"/>
        <v>14128.242</v>
      </c>
      <c r="M954" s="41">
        <f t="shared" si="1151"/>
        <v>2855.3139999999999</v>
      </c>
      <c r="N954" s="41">
        <v>4931.8100000000004</v>
      </c>
      <c r="O954" s="41">
        <v>21507.56</v>
      </c>
      <c r="P954" s="144">
        <f t="shared" si="1139"/>
        <v>1.1055447795196347</v>
      </c>
      <c r="Q954" s="40">
        <f t="shared" si="1075"/>
        <v>99861.5</v>
      </c>
      <c r="R954" s="51">
        <v>110401.36</v>
      </c>
      <c r="S954" s="41">
        <f t="shared" si="1152"/>
        <v>17136.326603388094</v>
      </c>
      <c r="T954" s="41">
        <f t="shared" si="1153"/>
        <v>45300.371723132543</v>
      </c>
      <c r="U954" s="41">
        <f t="shared" si="1154"/>
        <v>15619.404186890042</v>
      </c>
      <c r="V954" s="41">
        <f t="shared" si="1140"/>
        <v>3156.6774865893262</v>
      </c>
      <c r="W954" s="51">
        <v>5478.12</v>
      </c>
      <c r="X954" s="51">
        <v>23710.46</v>
      </c>
      <c r="Y954" s="41"/>
      <c r="Z954" s="40">
        <f t="shared" si="1155"/>
        <v>110401.35999999999</v>
      </c>
      <c r="AA954" s="54">
        <f t="shared" si="1141"/>
        <v>17437.690089977419</v>
      </c>
      <c r="AB954" s="54">
        <f t="shared" si="1142"/>
        <v>45300.371723132543</v>
      </c>
      <c r="AC954" s="54">
        <f t="shared" si="1143"/>
        <v>15619.404186890042</v>
      </c>
      <c r="AD954" s="54">
        <f t="shared" si="1144"/>
        <v>2855.3139999999999</v>
      </c>
      <c r="AE954" s="54">
        <f t="shared" si="1145"/>
        <v>5478.12</v>
      </c>
      <c r="AF954" s="54">
        <f t="shared" si="1146"/>
        <v>23710.46</v>
      </c>
      <c r="AG954" s="54"/>
      <c r="AH954" s="42">
        <f t="shared" si="1147"/>
        <v>110401.35999999999</v>
      </c>
      <c r="AI954" s="56">
        <f t="shared" si="1148"/>
        <v>-10539.859999999986</v>
      </c>
    </row>
    <row r="955" spans="1:35" x14ac:dyDescent="0.25">
      <c r="A955" s="31">
        <v>20</v>
      </c>
      <c r="B955" s="193">
        <v>5659.3</v>
      </c>
      <c r="C955" s="33">
        <v>2.65</v>
      </c>
      <c r="D955" s="33">
        <v>10.3</v>
      </c>
      <c r="E955" s="33">
        <v>3.13</v>
      </c>
      <c r="F955" s="35">
        <v>0.77</v>
      </c>
      <c r="G955" s="35">
        <v>1.33</v>
      </c>
      <c r="H955" s="35">
        <v>5.8</v>
      </c>
      <c r="I955" s="51">
        <v>141304.32999999999</v>
      </c>
      <c r="J955" s="41">
        <f t="shared" si="1156"/>
        <v>21118.729999999981</v>
      </c>
      <c r="K955" s="41">
        <f t="shared" si="1149"/>
        <v>58290.790000000008</v>
      </c>
      <c r="L955" s="41">
        <f t="shared" si="1150"/>
        <v>17713.609</v>
      </c>
      <c r="M955" s="41">
        <f t="shared" si="1151"/>
        <v>4357.6610000000001</v>
      </c>
      <c r="N955" s="41">
        <v>7526.82</v>
      </c>
      <c r="O955" s="41">
        <v>32296.720000000001</v>
      </c>
      <c r="P955" s="144">
        <f t="shared" si="1139"/>
        <v>1.1461654430547177</v>
      </c>
      <c r="Q955" s="40">
        <f t="shared" si="1075"/>
        <v>141304.32999999999</v>
      </c>
      <c r="R955" s="51">
        <v>161958.14000000001</v>
      </c>
      <c r="S955" s="41">
        <f t="shared" si="1152"/>
        <v>24207.053895310193</v>
      </c>
      <c r="T955" s="41">
        <f t="shared" si="1153"/>
        <v>66810.889146359521</v>
      </c>
      <c r="U955" s="41">
        <f t="shared" si="1154"/>
        <v>20302.726507583036</v>
      </c>
      <c r="V955" s="41">
        <f t="shared" si="1140"/>
        <v>4994.6004507472644</v>
      </c>
      <c r="W955" s="51">
        <v>8513.9500000000007</v>
      </c>
      <c r="X955" s="51">
        <v>37128.92</v>
      </c>
      <c r="Y955" s="41"/>
      <c r="Z955" s="40">
        <f t="shared" si="1155"/>
        <v>161958.14000000001</v>
      </c>
      <c r="AA955" s="54">
        <f t="shared" si="1141"/>
        <v>24843.993346057468</v>
      </c>
      <c r="AB955" s="54">
        <f t="shared" si="1142"/>
        <v>66810.889146359521</v>
      </c>
      <c r="AC955" s="54">
        <f t="shared" si="1143"/>
        <v>20302.726507583036</v>
      </c>
      <c r="AD955" s="54">
        <f t="shared" si="1144"/>
        <v>4357.6610000000001</v>
      </c>
      <c r="AE955" s="54">
        <f t="shared" si="1145"/>
        <v>8513.9500000000007</v>
      </c>
      <c r="AF955" s="54">
        <f t="shared" si="1146"/>
        <v>37128.92</v>
      </c>
      <c r="AG955" s="54"/>
      <c r="AH955" s="42">
        <f t="shared" si="1147"/>
        <v>161958.14000000001</v>
      </c>
      <c r="AI955" s="56">
        <f t="shared" si="1148"/>
        <v>-20653.810000000027</v>
      </c>
    </row>
    <row r="956" spans="1:35" x14ac:dyDescent="0.25">
      <c r="A956" s="31">
        <v>42</v>
      </c>
      <c r="B956" s="193">
        <v>4035.7</v>
      </c>
      <c r="C956" s="33">
        <v>2.68</v>
      </c>
      <c r="D956" s="33">
        <v>10.33</v>
      </c>
      <c r="E956" s="33">
        <v>3.62</v>
      </c>
      <c r="F956" s="35">
        <v>0.77</v>
      </c>
      <c r="G956" s="35">
        <v>1.33</v>
      </c>
      <c r="H956" s="35">
        <v>5.8</v>
      </c>
      <c r="I956" s="51">
        <v>105372.11</v>
      </c>
      <c r="J956" s="41">
        <f t="shared" si="1156"/>
        <v>17191.965999999997</v>
      </c>
      <c r="K956" s="41">
        <f t="shared" si="1149"/>
        <v>41688.780999999995</v>
      </c>
      <c r="L956" s="41">
        <f t="shared" si="1150"/>
        <v>14609.234</v>
      </c>
      <c r="M956" s="41">
        <f t="shared" si="1151"/>
        <v>3107.489</v>
      </c>
      <c r="N956" s="41">
        <v>5367.58</v>
      </c>
      <c r="O956" s="41">
        <v>23407.06</v>
      </c>
      <c r="P956" s="144">
        <f t="shared" si="1139"/>
        <v>1.2092535681405641</v>
      </c>
      <c r="Q956" s="40">
        <f t="shared" si="1075"/>
        <v>105372.11</v>
      </c>
      <c r="R956" s="51">
        <v>127421.6</v>
      </c>
      <c r="S956" s="41">
        <f t="shared" si="1152"/>
        <v>20808.072320811461</v>
      </c>
      <c r="T956" s="41">
        <f t="shared" si="1153"/>
        <v>50412.307175680544</v>
      </c>
      <c r="U956" s="41">
        <f t="shared" si="1154"/>
        <v>17666.268342300446</v>
      </c>
      <c r="V956" s="41">
        <f t="shared" si="1140"/>
        <v>3757.7421612075532</v>
      </c>
      <c r="W956" s="51">
        <v>6519.7</v>
      </c>
      <c r="X956" s="51">
        <v>28257.51</v>
      </c>
      <c r="Y956" s="41"/>
      <c r="Z956" s="40">
        <f t="shared" si="1155"/>
        <v>127421.6</v>
      </c>
      <c r="AA956" s="54">
        <f t="shared" si="1141"/>
        <v>21458.32548201902</v>
      </c>
      <c r="AB956" s="54">
        <f t="shared" si="1142"/>
        <v>50412.307175680544</v>
      </c>
      <c r="AC956" s="54">
        <f t="shared" si="1143"/>
        <v>17666.268342300446</v>
      </c>
      <c r="AD956" s="54">
        <f t="shared" si="1144"/>
        <v>3107.489</v>
      </c>
      <c r="AE956" s="54">
        <f t="shared" si="1145"/>
        <v>6519.7</v>
      </c>
      <c r="AF956" s="54">
        <f t="shared" si="1146"/>
        <v>28257.51</v>
      </c>
      <c r="AG956" s="54"/>
      <c r="AH956" s="42">
        <f t="shared" si="1147"/>
        <v>127421.6</v>
      </c>
      <c r="AI956" s="56">
        <f t="shared" si="1148"/>
        <v>-22049.490000000005</v>
      </c>
    </row>
    <row r="957" spans="1:35" x14ac:dyDescent="0.25">
      <c r="A957" s="31">
        <v>43</v>
      </c>
      <c r="B957" s="193">
        <v>4116.7</v>
      </c>
      <c r="C957" s="33">
        <v>3.01</v>
      </c>
      <c r="D957" s="33">
        <v>10.78</v>
      </c>
      <c r="E957" s="33">
        <v>3.72</v>
      </c>
      <c r="F957" s="35">
        <v>0.77</v>
      </c>
      <c r="G957" s="35">
        <v>1.33</v>
      </c>
      <c r="H957" s="35">
        <v>5.8</v>
      </c>
      <c r="I957" s="51">
        <v>111933.26</v>
      </c>
      <c r="J957" s="41">
        <f t="shared" si="1156"/>
        <v>19719.161000000007</v>
      </c>
      <c r="K957" s="41">
        <f t="shared" si="1149"/>
        <v>44378.025999999998</v>
      </c>
      <c r="L957" s="41">
        <f t="shared" si="1150"/>
        <v>15314.124</v>
      </c>
      <c r="M957" s="41">
        <f t="shared" si="1151"/>
        <v>3169.8589999999999</v>
      </c>
      <c r="N957" s="41">
        <v>5475.23</v>
      </c>
      <c r="O957" s="41">
        <v>23876.86</v>
      </c>
      <c r="P957" s="144">
        <f t="shared" si="1139"/>
        <v>1.1873312722241807</v>
      </c>
      <c r="Q957" s="40">
        <f t="shared" si="1075"/>
        <v>111933.26</v>
      </c>
      <c r="R957" s="51">
        <v>132901.85999999999</v>
      </c>
      <c r="S957" s="41">
        <f t="shared" si="1152"/>
        <v>23447.470879462082</v>
      </c>
      <c r="T957" s="41">
        <f t="shared" si="1153"/>
        <v>52691.418069377767</v>
      </c>
      <c r="U957" s="41">
        <f t="shared" si="1154"/>
        <v>18182.93833191886</v>
      </c>
      <c r="V957" s="41">
        <f t="shared" si="1140"/>
        <v>3763.6727192412691</v>
      </c>
      <c r="W957" s="51">
        <v>6499.25</v>
      </c>
      <c r="X957" s="51">
        <v>28317.11</v>
      </c>
      <c r="Y957" s="41"/>
      <c r="Z957" s="40">
        <f t="shared" si="1155"/>
        <v>132901.85999999999</v>
      </c>
      <c r="AA957" s="54">
        <f t="shared" si="1141"/>
        <v>24041.284598703358</v>
      </c>
      <c r="AB957" s="54">
        <f t="shared" si="1142"/>
        <v>52691.418069377767</v>
      </c>
      <c r="AC957" s="54">
        <f t="shared" si="1143"/>
        <v>18182.93833191886</v>
      </c>
      <c r="AD957" s="54">
        <f t="shared" si="1144"/>
        <v>3169.8589999999999</v>
      </c>
      <c r="AE957" s="54">
        <f t="shared" si="1145"/>
        <v>6499.25</v>
      </c>
      <c r="AF957" s="54">
        <f t="shared" si="1146"/>
        <v>28317.11</v>
      </c>
      <c r="AG957" s="54"/>
      <c r="AH957" s="42">
        <f t="shared" si="1147"/>
        <v>132901.85999999999</v>
      </c>
      <c r="AI957" s="56">
        <f t="shared" si="1148"/>
        <v>-20968.599999999991</v>
      </c>
    </row>
    <row r="958" spans="1:35" x14ac:dyDescent="0.25">
      <c r="A958" s="31">
        <v>44</v>
      </c>
      <c r="B958" s="193">
        <v>4127.7</v>
      </c>
      <c r="C958" s="33">
        <v>2.97</v>
      </c>
      <c r="D958" s="33">
        <v>10.36</v>
      </c>
      <c r="E958" s="33">
        <v>3.66</v>
      </c>
      <c r="F958" s="35">
        <v>0.77</v>
      </c>
      <c r="G958" s="35">
        <v>1.33</v>
      </c>
      <c r="H958" s="35">
        <v>5.8</v>
      </c>
      <c r="I958" s="51">
        <v>109095.49</v>
      </c>
      <c r="J958" s="41">
        <f t="shared" si="1156"/>
        <v>18616.247000000014</v>
      </c>
      <c r="K958" s="41">
        <f t="shared" si="1149"/>
        <v>42762.971999999994</v>
      </c>
      <c r="L958" s="41">
        <f t="shared" si="1150"/>
        <v>15107.382</v>
      </c>
      <c r="M958" s="41">
        <f t="shared" si="1151"/>
        <v>3178.3289999999997</v>
      </c>
      <c r="N958" s="41">
        <v>5489.9</v>
      </c>
      <c r="O958" s="41">
        <v>23940.66</v>
      </c>
      <c r="P958" s="144">
        <f t="shared" si="1139"/>
        <v>1.0825840738237666</v>
      </c>
      <c r="Q958" s="40">
        <f t="shared" si="1075"/>
        <v>109095.49</v>
      </c>
      <c r="R958" s="51">
        <v>118105.04</v>
      </c>
      <c r="S958" s="41">
        <f t="shared" si="1152"/>
        <v>20153.608056284265</v>
      </c>
      <c r="T958" s="41">
        <f t="shared" si="1153"/>
        <v>46294.512436571662</v>
      </c>
      <c r="U958" s="41">
        <f t="shared" si="1154"/>
        <v>16355.011150371844</v>
      </c>
      <c r="V958" s="41">
        <f t="shared" si="1140"/>
        <v>3440.8083567722183</v>
      </c>
      <c r="W958" s="51">
        <v>5943.26</v>
      </c>
      <c r="X958" s="51">
        <v>25917.84</v>
      </c>
      <c r="Y958" s="41"/>
      <c r="Z958" s="40">
        <f t="shared" si="1155"/>
        <v>118105.03999999998</v>
      </c>
      <c r="AA958" s="54">
        <f t="shared" si="1141"/>
        <v>20416.087413056477</v>
      </c>
      <c r="AB958" s="54">
        <f t="shared" si="1142"/>
        <v>46294.512436571662</v>
      </c>
      <c r="AC958" s="54">
        <f t="shared" si="1143"/>
        <v>16355.011150371844</v>
      </c>
      <c r="AD958" s="54">
        <f t="shared" si="1144"/>
        <v>3178.3289999999997</v>
      </c>
      <c r="AE958" s="54">
        <f t="shared" si="1145"/>
        <v>5943.26</v>
      </c>
      <c r="AF958" s="54">
        <f t="shared" si="1146"/>
        <v>25917.84</v>
      </c>
      <c r="AG958" s="54"/>
      <c r="AH958" s="42">
        <f t="shared" si="1147"/>
        <v>118105.03999999996</v>
      </c>
      <c r="AI958" s="56">
        <f t="shared" si="1148"/>
        <v>-9009.5499999999738</v>
      </c>
    </row>
    <row r="959" spans="1:35" x14ac:dyDescent="0.25">
      <c r="A959" s="31">
        <v>65</v>
      </c>
      <c r="B959" s="193">
        <v>10695.1</v>
      </c>
      <c r="C959" s="33">
        <v>2.4300000000000002</v>
      </c>
      <c r="D959" s="33">
        <v>10.06</v>
      </c>
      <c r="E959" s="33">
        <v>4.29</v>
      </c>
      <c r="F959" s="35">
        <v>0.77</v>
      </c>
      <c r="G959" s="35">
        <v>1.33</v>
      </c>
      <c r="H959" s="35"/>
      <c r="I959" s="51">
        <v>211978.15</v>
      </c>
      <c r="J959" s="41">
        <f t="shared" si="1156"/>
        <v>36043.597999999991</v>
      </c>
      <c r="K959" s="41">
        <f t="shared" si="1149"/>
        <v>107592.70600000001</v>
      </c>
      <c r="L959" s="41">
        <f t="shared" si="1150"/>
        <v>45881.978999999999</v>
      </c>
      <c r="M959" s="41">
        <f t="shared" si="1151"/>
        <v>8235.2270000000008</v>
      </c>
      <c r="N959" s="41">
        <v>14224.64</v>
      </c>
      <c r="O959" s="41"/>
      <c r="P959" s="144">
        <f t="shared" si="1139"/>
        <v>1.1505213155223781</v>
      </c>
      <c r="Q959" s="40">
        <f t="shared" si="1075"/>
        <v>211978.15</v>
      </c>
      <c r="R959" s="51">
        <v>243885.38</v>
      </c>
      <c r="S959" s="41">
        <f t="shared" si="1152"/>
        <v>41441.089312751996</v>
      </c>
      <c r="T959" s="41">
        <f t="shared" si="1153"/>
        <v>123787.70164773248</v>
      </c>
      <c r="U959" s="41">
        <f t="shared" si="1154"/>
        <v>52788.194837850126</v>
      </c>
      <c r="V959" s="41">
        <f t="shared" si="1140"/>
        <v>9474.804201665409</v>
      </c>
      <c r="W959" s="51">
        <v>16393.59</v>
      </c>
      <c r="X959" s="51"/>
      <c r="Y959" s="41"/>
      <c r="Z959" s="40">
        <f t="shared" si="1155"/>
        <v>243885.38</v>
      </c>
      <c r="AA959" s="54">
        <f t="shared" si="1141"/>
        <v>42680.666514417375</v>
      </c>
      <c r="AB959" s="54">
        <f t="shared" si="1142"/>
        <v>123787.70164773248</v>
      </c>
      <c r="AC959" s="54">
        <f t="shared" si="1143"/>
        <v>52788.194837850126</v>
      </c>
      <c r="AD959" s="54">
        <f t="shared" si="1144"/>
        <v>8235.2270000000008</v>
      </c>
      <c r="AE959" s="54">
        <f t="shared" si="1145"/>
        <v>16393.59</v>
      </c>
      <c r="AF959" s="54">
        <f t="shared" si="1146"/>
        <v>0</v>
      </c>
      <c r="AG959" s="54"/>
      <c r="AH959" s="42">
        <f t="shared" si="1147"/>
        <v>243885.37999999998</v>
      </c>
      <c r="AI959" s="56">
        <f t="shared" si="1148"/>
        <v>-31907.23000000001</v>
      </c>
    </row>
    <row r="960" spans="1:35" x14ac:dyDescent="0.25">
      <c r="A960" s="31">
        <v>66</v>
      </c>
      <c r="B960" s="193">
        <v>3540.7</v>
      </c>
      <c r="C960" s="33">
        <v>2.76</v>
      </c>
      <c r="D960" s="33">
        <v>13.73</v>
      </c>
      <c r="E960" s="33">
        <v>12.14</v>
      </c>
      <c r="F960" s="35">
        <v>0.82</v>
      </c>
      <c r="G960" s="35">
        <v>1.33</v>
      </c>
      <c r="H960" s="35"/>
      <c r="I960" s="51">
        <v>114046.42</v>
      </c>
      <c r="J960" s="41">
        <f t="shared" si="1156"/>
        <v>14835.857</v>
      </c>
      <c r="K960" s="41">
        <f t="shared" si="1149"/>
        <v>48613.811000000002</v>
      </c>
      <c r="L960" s="41">
        <f t="shared" si="1150"/>
        <v>42984.097999999998</v>
      </c>
      <c r="M960" s="41">
        <f t="shared" si="1151"/>
        <v>2903.3739999999998</v>
      </c>
      <c r="N960" s="41">
        <v>4709.28</v>
      </c>
      <c r="O960" s="41"/>
      <c r="P960" s="144">
        <f t="shared" si="1139"/>
        <v>0.78126739971320447</v>
      </c>
      <c r="Q960" s="40">
        <f t="shared" si="1075"/>
        <v>114046.42</v>
      </c>
      <c r="R960" s="51">
        <v>89100.75</v>
      </c>
      <c r="S960" s="41">
        <f t="shared" si="1152"/>
        <v>11588.108361028349</v>
      </c>
      <c r="T960" s="41">
        <f t="shared" si="1153"/>
        <v>37980.385710119175</v>
      </c>
      <c r="U960" s="41">
        <f t="shared" si="1154"/>
        <v>33582.074473477551</v>
      </c>
      <c r="V960" s="41">
        <f t="shared" si="1140"/>
        <v>2268.3114553749251</v>
      </c>
      <c r="W960" s="51">
        <v>3681.87</v>
      </c>
      <c r="X960" s="51"/>
      <c r="Y960" s="41"/>
      <c r="Z960" s="40">
        <f t="shared" si="1155"/>
        <v>89100.749999999985</v>
      </c>
      <c r="AA960" s="54">
        <f t="shared" si="1141"/>
        <v>10953.045816403268</v>
      </c>
      <c r="AB960" s="54">
        <f t="shared" si="1142"/>
        <v>37980.385710119175</v>
      </c>
      <c r="AC960" s="54">
        <f t="shared" si="1143"/>
        <v>33582.074473477551</v>
      </c>
      <c r="AD960" s="54">
        <f t="shared" si="1144"/>
        <v>2903.3739999999998</v>
      </c>
      <c r="AE960" s="54">
        <f t="shared" si="1145"/>
        <v>3681.87</v>
      </c>
      <c r="AF960" s="54">
        <f t="shared" si="1146"/>
        <v>0</v>
      </c>
      <c r="AG960" s="54"/>
      <c r="AH960" s="42">
        <f t="shared" si="1147"/>
        <v>89100.749999999985</v>
      </c>
      <c r="AI960" s="56">
        <f t="shared" si="1148"/>
        <v>24945.670000000013</v>
      </c>
    </row>
    <row r="961" spans="1:35" x14ac:dyDescent="0.25">
      <c r="A961" s="31" t="s">
        <v>58</v>
      </c>
      <c r="B961" s="193">
        <v>3535.1</v>
      </c>
      <c r="C961" s="33">
        <v>2.75</v>
      </c>
      <c r="D961" s="33">
        <v>13.63</v>
      </c>
      <c r="E961" s="33">
        <v>12.17</v>
      </c>
      <c r="F961" s="35">
        <v>0.82</v>
      </c>
      <c r="G961" s="35">
        <v>1.33</v>
      </c>
      <c r="H961" s="35"/>
      <c r="I961" s="51">
        <v>113406.12</v>
      </c>
      <c r="J961" s="41">
        <f>I961-K961-L961-M961-N961</f>
        <v>14599.987999999994</v>
      </c>
      <c r="K961" s="41">
        <f t="shared" si="1149"/>
        <v>48183.413</v>
      </c>
      <c r="L961" s="41">
        <f t="shared" si="1150"/>
        <v>43022.167000000001</v>
      </c>
      <c r="M961" s="41">
        <f t="shared" si="1151"/>
        <v>2898.7819999999997</v>
      </c>
      <c r="N961" s="41">
        <v>4701.7700000000004</v>
      </c>
      <c r="O961" s="41"/>
      <c r="P961" s="144">
        <f t="shared" si="1139"/>
        <v>0.85400752622521603</v>
      </c>
      <c r="Q961" s="40">
        <f t="shared" si="1075"/>
        <v>113406.12</v>
      </c>
      <c r="R961" s="51">
        <v>96849.68</v>
      </c>
      <c r="S961" s="41">
        <f t="shared" si="1152"/>
        <v>12346.31660137777</v>
      </c>
      <c r="T961" s="41">
        <f t="shared" si="1153"/>
        <v>41148.997341217917</v>
      </c>
      <c r="U961" s="41">
        <f t="shared" si="1154"/>
        <v>36741.254412518123</v>
      </c>
      <c r="V961" s="41">
        <f t="shared" si="1140"/>
        <v>2475.5816448861838</v>
      </c>
      <c r="W961" s="51">
        <v>4137.53</v>
      </c>
      <c r="X961" s="51"/>
      <c r="Y961" s="41"/>
      <c r="Z961" s="40">
        <f t="shared" si="1155"/>
        <v>96849.680000000008</v>
      </c>
      <c r="AA961" s="54">
        <f t="shared" si="1141"/>
        <v>11923.116246263962</v>
      </c>
      <c r="AB961" s="54">
        <f t="shared" si="1142"/>
        <v>41148.997341217917</v>
      </c>
      <c r="AC961" s="54">
        <f t="shared" si="1143"/>
        <v>36741.254412518123</v>
      </c>
      <c r="AD961" s="54">
        <f t="shared" si="1144"/>
        <v>2898.7819999999997</v>
      </c>
      <c r="AE961" s="54">
        <f t="shared" si="1145"/>
        <v>4137.53</v>
      </c>
      <c r="AF961" s="54">
        <f t="shared" si="1146"/>
        <v>0</v>
      </c>
      <c r="AG961" s="54"/>
      <c r="AH961" s="42">
        <f t="shared" si="1147"/>
        <v>96849.680000000008</v>
      </c>
      <c r="AI961" s="56">
        <f t="shared" si="1148"/>
        <v>16556.439999999988</v>
      </c>
    </row>
    <row r="962" spans="1:35" x14ac:dyDescent="0.25">
      <c r="A962" s="31">
        <v>67</v>
      </c>
      <c r="B962" s="193">
        <v>13916.3</v>
      </c>
      <c r="C962" s="33">
        <v>2.6</v>
      </c>
      <c r="D962" s="33">
        <v>10.75</v>
      </c>
      <c r="E962" s="33">
        <v>2.1</v>
      </c>
      <c r="F962" s="35">
        <v>0.77</v>
      </c>
      <c r="G962" s="35">
        <v>1.33</v>
      </c>
      <c r="H962" s="35"/>
      <c r="I962" s="51">
        <v>260375.75</v>
      </c>
      <c r="J962" s="41">
        <f>I962-K962-L962-M962-N962</f>
        <v>52326.844000000005</v>
      </c>
      <c r="K962" s="41">
        <f t="shared" si="1149"/>
        <v>149600.22500000001</v>
      </c>
      <c r="L962" s="41">
        <f t="shared" si="1150"/>
        <v>29224.23</v>
      </c>
      <c r="M962" s="41">
        <f t="shared" si="1151"/>
        <v>10715.550999999999</v>
      </c>
      <c r="N962" s="41">
        <v>18508.900000000001</v>
      </c>
      <c r="O962" s="41"/>
      <c r="P962" s="144">
        <f t="shared" si="1139"/>
        <v>1.0398576672366762</v>
      </c>
      <c r="Q962" s="40">
        <f t="shared" si="1075"/>
        <v>260375.75</v>
      </c>
      <c r="R962" s="51">
        <v>270753.71999999997</v>
      </c>
      <c r="S962" s="41">
        <f t="shared" si="1152"/>
        <v>54422.691512814381</v>
      </c>
      <c r="T962" s="41">
        <f t="shared" si="1153"/>
        <v>155562.94098658187</v>
      </c>
      <c r="U962" s="41">
        <f t="shared" si="1154"/>
        <v>30389.039634588087</v>
      </c>
      <c r="V962" s="41">
        <f t="shared" si="1140"/>
        <v>11142.647866015632</v>
      </c>
      <c r="W962" s="51">
        <v>19236.400000000001</v>
      </c>
      <c r="X962" s="51"/>
      <c r="Y962" s="41"/>
      <c r="Z962" s="40">
        <f t="shared" si="1155"/>
        <v>270753.71999999997</v>
      </c>
      <c r="AA962" s="54">
        <f t="shared" si="1141"/>
        <v>54849.78837883001</v>
      </c>
      <c r="AB962" s="54">
        <f t="shared" si="1142"/>
        <v>155562.94098658187</v>
      </c>
      <c r="AC962" s="54">
        <f t="shared" si="1143"/>
        <v>30389.039634588087</v>
      </c>
      <c r="AD962" s="54">
        <f t="shared" si="1144"/>
        <v>10715.550999999999</v>
      </c>
      <c r="AE962" s="54">
        <f t="shared" si="1145"/>
        <v>19236.400000000001</v>
      </c>
      <c r="AF962" s="54">
        <f t="shared" si="1146"/>
        <v>0</v>
      </c>
      <c r="AG962" s="54"/>
      <c r="AH962" s="42">
        <f t="shared" si="1147"/>
        <v>270753.71999999997</v>
      </c>
      <c r="AI962" s="56">
        <f t="shared" si="1148"/>
        <v>-10377.969999999972</v>
      </c>
    </row>
    <row r="963" spans="1:35" x14ac:dyDescent="0.25">
      <c r="A963" s="32" t="s">
        <v>37</v>
      </c>
      <c r="B963" s="194">
        <f>SUM(B951:B962)</f>
        <v>65089.099999999991</v>
      </c>
      <c r="C963" s="33"/>
      <c r="D963" s="34"/>
      <c r="E963" s="34"/>
      <c r="F963" s="35"/>
      <c r="G963" s="35"/>
      <c r="H963" s="35"/>
      <c r="I963" s="43">
        <f t="shared" ref="I963:O963" si="1157">SUM(I951:I962)</f>
        <v>1583136.7399999998</v>
      </c>
      <c r="J963" s="43">
        <f t="shared" si="1157"/>
        <v>257074.31299999999</v>
      </c>
      <c r="K963" s="43">
        <f t="shared" si="1157"/>
        <v>720552.652</v>
      </c>
      <c r="L963" s="43">
        <f t="shared" si="1157"/>
        <v>310497.05299999996</v>
      </c>
      <c r="M963" s="43">
        <f t="shared" si="1157"/>
        <v>50611.542000000001</v>
      </c>
      <c r="N963" s="43">
        <f>SUM(N951:N962)</f>
        <v>86569.260000000009</v>
      </c>
      <c r="O963" s="43">
        <f t="shared" si="1157"/>
        <v>157831.92000000001</v>
      </c>
      <c r="P963" s="144">
        <f t="shared" si="1139"/>
        <v>1.0803209077189377</v>
      </c>
      <c r="Q963" s="40">
        <f t="shared" si="1075"/>
        <v>1583136.7399999998</v>
      </c>
      <c r="R963" s="43">
        <f t="shared" ref="R963:X963" si="1158">SUM(R951:R962)</f>
        <v>1710295.7199999997</v>
      </c>
      <c r="S963" s="43">
        <f t="shared" si="1158"/>
        <v>279314.73129689123</v>
      </c>
      <c r="T963" s="43">
        <f t="shared" si="1158"/>
        <v>776246.88718088809</v>
      </c>
      <c r="U963" s="43">
        <f t="shared" si="1158"/>
        <v>319873.90876662743</v>
      </c>
      <c r="V963" s="43">
        <f t="shared" si="1158"/>
        <v>54995.032755593114</v>
      </c>
      <c r="W963" s="43">
        <f>SUM(W951:W962)</f>
        <v>94414.199999999983</v>
      </c>
      <c r="X963" s="43">
        <f t="shared" si="1158"/>
        <v>185450.96</v>
      </c>
      <c r="Y963" s="41"/>
      <c r="Z963" s="40">
        <f t="shared" ref="Z963:AF963" si="1159">SUM(Z951:Z962)</f>
        <v>1710295.7199999997</v>
      </c>
      <c r="AA963" s="55">
        <f t="shared" si="1159"/>
        <v>283698.22205248429</v>
      </c>
      <c r="AB963" s="55">
        <f t="shared" si="1159"/>
        <v>776246.88718088809</v>
      </c>
      <c r="AC963" s="55">
        <f t="shared" si="1159"/>
        <v>319873.90876662743</v>
      </c>
      <c r="AD963" s="55">
        <f t="shared" si="1159"/>
        <v>50611.542000000001</v>
      </c>
      <c r="AE963" s="55">
        <f t="shared" si="1159"/>
        <v>94414.199999999983</v>
      </c>
      <c r="AF963" s="55">
        <f t="shared" si="1159"/>
        <v>185450.96</v>
      </c>
      <c r="AG963" s="54"/>
      <c r="AH963" s="42">
        <f>SUM(AH951:AH962)</f>
        <v>1710295.7199999997</v>
      </c>
      <c r="AI963" s="56">
        <f>SUM(AI951:AI962)</f>
        <v>-127158.97999999997</v>
      </c>
    </row>
    <row r="964" spans="1:35" x14ac:dyDescent="0.25">
      <c r="A964" t="s">
        <v>60</v>
      </c>
      <c r="B964" s="196"/>
      <c r="P964" s="144"/>
      <c r="Q964" s="40">
        <f t="shared" si="1075"/>
        <v>0</v>
      </c>
    </row>
    <row r="965" spans="1:35" x14ac:dyDescent="0.25">
      <c r="A965" s="31">
        <v>1</v>
      </c>
      <c r="B965" s="193">
        <v>3396.5</v>
      </c>
      <c r="C965" s="33">
        <v>2.63</v>
      </c>
      <c r="D965" s="33">
        <v>13.53</v>
      </c>
      <c r="E965" s="33">
        <v>9.2899999999999991</v>
      </c>
      <c r="F965" s="35">
        <v>0.82</v>
      </c>
      <c r="G965" s="35">
        <v>1.33</v>
      </c>
      <c r="H965" s="35"/>
      <c r="I965" s="51">
        <v>97907.68</v>
      </c>
      <c r="J965" s="41">
        <f>I965-K965-L965-M965-N965</f>
        <v>13096.099999999999</v>
      </c>
      <c r="K965" s="41">
        <f>B965*D965</f>
        <v>45954.644999999997</v>
      </c>
      <c r="L965" s="41">
        <f>E965*B965</f>
        <v>31553.484999999997</v>
      </c>
      <c r="M965" s="41">
        <f>F965*B965</f>
        <v>2785.1299999999997</v>
      </c>
      <c r="N965" s="41">
        <v>4518.32</v>
      </c>
      <c r="O965" s="41"/>
      <c r="P965" s="144">
        <f t="shared" ref="P965:P970" si="1160">R965/I965</f>
        <v>1.317021606476632</v>
      </c>
      <c r="Q965" s="40">
        <f t="shared" si="1075"/>
        <v>97907.68</v>
      </c>
      <c r="R965" s="51">
        <v>128946.53</v>
      </c>
      <c r="S965" s="41">
        <f>R965-T965-U965-V965-W965-X965</f>
        <v>17022.731725554117</v>
      </c>
      <c r="T965" s="41">
        <f>P965*K965</f>
        <v>60523.260382963323</v>
      </c>
      <c r="U965" s="41">
        <f>L965*P965</f>
        <v>41556.621504636307</v>
      </c>
      <c r="V965" s="41">
        <f>P965*M965</f>
        <v>3668.0763868462618</v>
      </c>
      <c r="W965" s="51">
        <v>6175.84</v>
      </c>
      <c r="X965" s="51"/>
      <c r="Y965" s="41"/>
      <c r="Z965" s="40">
        <f>SUM(S965:Y965)</f>
        <v>128946.53000000001</v>
      </c>
      <c r="AA965" s="54">
        <f>Z965-AF965-AE965-AD965-AC965-AB965</f>
        <v>17905.678112400383</v>
      </c>
      <c r="AB965" s="54">
        <f t="shared" ref="AB965:AC967" si="1161">T965</f>
        <v>60523.260382963323</v>
      </c>
      <c r="AC965" s="54">
        <f t="shared" si="1161"/>
        <v>41556.621504636307</v>
      </c>
      <c r="AD965" s="54">
        <f>M965</f>
        <v>2785.1299999999997</v>
      </c>
      <c r="AE965" s="54">
        <f t="shared" ref="AE965:AF967" si="1162">W965</f>
        <v>6175.84</v>
      </c>
      <c r="AF965" s="54">
        <f t="shared" si="1162"/>
        <v>0</v>
      </c>
      <c r="AG965" s="54"/>
      <c r="AH965" s="42">
        <f>SUM(AA965:AG965)</f>
        <v>128946.53000000001</v>
      </c>
      <c r="AI965" s="56">
        <f>I965-Z965</f>
        <v>-31038.85000000002</v>
      </c>
    </row>
    <row r="966" spans="1:35" x14ac:dyDescent="0.25">
      <c r="A966" s="31">
        <v>2</v>
      </c>
      <c r="B966" s="193">
        <v>3241.2</v>
      </c>
      <c r="C966" s="33">
        <v>2.68</v>
      </c>
      <c r="D966" s="33">
        <v>13.87</v>
      </c>
      <c r="E966" s="33">
        <v>10.09</v>
      </c>
      <c r="F966" s="35">
        <v>0.82</v>
      </c>
      <c r="G966" s="35">
        <v>1.33</v>
      </c>
      <c r="H966" s="35"/>
      <c r="I966" s="51">
        <v>97852.45</v>
      </c>
      <c r="J966" s="41">
        <f>I966-K966-L966-M966-N966</f>
        <v>13224.594000000003</v>
      </c>
      <c r="K966" s="41">
        <f>B966*D966</f>
        <v>44955.443999999996</v>
      </c>
      <c r="L966" s="41">
        <f>E966*B966</f>
        <v>32703.707999999999</v>
      </c>
      <c r="M966" s="41">
        <f>F966*B966</f>
        <v>2657.7839999999997</v>
      </c>
      <c r="N966" s="41">
        <v>4310.92</v>
      </c>
      <c r="O966" s="41"/>
      <c r="P966" s="144">
        <f t="shared" si="1160"/>
        <v>0.80107345293858256</v>
      </c>
      <c r="Q966" s="40">
        <f t="shared" si="1075"/>
        <v>97852.45</v>
      </c>
      <c r="R966" s="51">
        <v>78387</v>
      </c>
      <c r="S966" s="41">
        <f>R966-T966-U966-V966-W966-X966</f>
        <v>10559.414749032858</v>
      </c>
      <c r="T966" s="41">
        <f>P966*K966</f>
        <v>36012.612753467081</v>
      </c>
      <c r="U966" s="41">
        <f>L966*P966</f>
        <v>26198.072291455144</v>
      </c>
      <c r="V966" s="41">
        <f>P966*M966</f>
        <v>2129.0802060449173</v>
      </c>
      <c r="W966" s="51">
        <v>3487.82</v>
      </c>
      <c r="X966" s="51"/>
      <c r="Y966" s="41"/>
      <c r="Z966" s="40">
        <f>SUM(S966:Y966)</f>
        <v>78387.000000000015</v>
      </c>
      <c r="AA966" s="54">
        <f>Z966-AF966-AE966-AD966-AC966-AB966</f>
        <v>10030.710955077782</v>
      </c>
      <c r="AB966" s="54">
        <f t="shared" si="1161"/>
        <v>36012.612753467081</v>
      </c>
      <c r="AC966" s="54">
        <f t="shared" si="1161"/>
        <v>26198.072291455144</v>
      </c>
      <c r="AD966" s="54">
        <f>M966</f>
        <v>2657.7839999999997</v>
      </c>
      <c r="AE966" s="54">
        <f t="shared" si="1162"/>
        <v>3487.82</v>
      </c>
      <c r="AF966" s="54">
        <f t="shared" si="1162"/>
        <v>0</v>
      </c>
      <c r="AG966" s="54"/>
      <c r="AH966" s="42">
        <f>SUM(AA966:AG966)</f>
        <v>78387.000000000015</v>
      </c>
      <c r="AI966" s="56">
        <f>I966-Z966</f>
        <v>19465.449999999983</v>
      </c>
    </row>
    <row r="967" spans="1:35" x14ac:dyDescent="0.25">
      <c r="A967" s="31">
        <v>3</v>
      </c>
      <c r="B967" s="193">
        <v>3412.2</v>
      </c>
      <c r="C967" s="33">
        <v>2.65</v>
      </c>
      <c r="D967" s="33">
        <v>13.92</v>
      </c>
      <c r="E967" s="33">
        <v>9.33</v>
      </c>
      <c r="F967" s="35">
        <v>0.82</v>
      </c>
      <c r="G967" s="35">
        <v>1.33</v>
      </c>
      <c r="H967" s="35"/>
      <c r="I967" s="51">
        <v>100352.9</v>
      </c>
      <c r="J967" s="41">
        <f>I967-K967-L967-M967-N967</f>
        <v>13683.005999999996</v>
      </c>
      <c r="K967" s="41">
        <f>B967*D967</f>
        <v>47497.824000000001</v>
      </c>
      <c r="L967" s="41">
        <f>E967*B967</f>
        <v>31835.825999999997</v>
      </c>
      <c r="M967" s="41">
        <f>F967*B967</f>
        <v>2798.0039999999999</v>
      </c>
      <c r="N967" s="41">
        <v>4538.24</v>
      </c>
      <c r="O967" s="41"/>
      <c r="P967" s="144">
        <f t="shared" si="1160"/>
        <v>0.78918367082565621</v>
      </c>
      <c r="Q967" s="40">
        <f t="shared" si="1075"/>
        <v>100352.9</v>
      </c>
      <c r="R967" s="51">
        <v>79196.87</v>
      </c>
      <c r="S967" s="41">
        <f>R967-T967-U967-V967-W967-X967</f>
        <v>10753.459805297309</v>
      </c>
      <c r="T967" s="41">
        <f>P967*K967</f>
        <v>37484.507100550953</v>
      </c>
      <c r="U967" s="41">
        <f>L967*P967</f>
        <v>25124.314026446864</v>
      </c>
      <c r="V967" s="41">
        <f>P967*M967</f>
        <v>2208.1390677048694</v>
      </c>
      <c r="W967" s="51">
        <v>3626.45</v>
      </c>
      <c r="X967" s="51"/>
      <c r="Y967" s="41"/>
      <c r="Z967" s="40">
        <f>SUM(S967:Y967)</f>
        <v>79196.869999999981</v>
      </c>
      <c r="AA967" s="54">
        <f>Z967-AF967-AE967-AD967-AC967-AB967</f>
        <v>10163.594873002163</v>
      </c>
      <c r="AB967" s="54">
        <f t="shared" si="1161"/>
        <v>37484.507100550953</v>
      </c>
      <c r="AC967" s="54">
        <f t="shared" si="1161"/>
        <v>25124.314026446864</v>
      </c>
      <c r="AD967" s="54">
        <f>M967</f>
        <v>2798.0039999999999</v>
      </c>
      <c r="AE967" s="54">
        <f t="shared" si="1162"/>
        <v>3626.45</v>
      </c>
      <c r="AF967" s="54">
        <f t="shared" si="1162"/>
        <v>0</v>
      </c>
      <c r="AG967" s="54"/>
      <c r="AH967" s="42">
        <f>SUM(AA967:AG967)</f>
        <v>79196.869999999981</v>
      </c>
      <c r="AI967" s="56">
        <f>I967-Z967</f>
        <v>21156.030000000013</v>
      </c>
    </row>
    <row r="968" spans="1:35" x14ac:dyDescent="0.25">
      <c r="A968" s="32" t="s">
        <v>37</v>
      </c>
      <c r="B968" s="194">
        <f>SUM(B964:B967)</f>
        <v>10049.9</v>
      </c>
      <c r="C968" s="33"/>
      <c r="D968" s="34"/>
      <c r="E968" s="34"/>
      <c r="F968" s="35"/>
      <c r="G968" s="35"/>
      <c r="H968" s="35"/>
      <c r="I968" s="43">
        <f t="shared" ref="I968:O968" si="1163">SUM(I965:I967)</f>
        <v>296113.03000000003</v>
      </c>
      <c r="J968" s="43">
        <f t="shared" si="1163"/>
        <v>40003.699999999997</v>
      </c>
      <c r="K968" s="43">
        <f t="shared" si="1163"/>
        <v>138407.913</v>
      </c>
      <c r="L968" s="43">
        <f t="shared" si="1163"/>
        <v>96093.019</v>
      </c>
      <c r="M968" s="43">
        <f t="shared" si="1163"/>
        <v>8240.9179999999978</v>
      </c>
      <c r="N968" s="43">
        <f>SUM(N965:N967)</f>
        <v>13367.48</v>
      </c>
      <c r="O968" s="43">
        <f t="shared" si="1163"/>
        <v>0</v>
      </c>
      <c r="P968" s="144">
        <f t="shared" si="1160"/>
        <v>0.96763860746013097</v>
      </c>
      <c r="Q968" s="40">
        <f t="shared" si="1075"/>
        <v>296113.03000000003</v>
      </c>
      <c r="R968" s="43">
        <f t="shared" ref="R968:X968" si="1164">SUM(R965:R967)</f>
        <v>286530.40000000002</v>
      </c>
      <c r="S968" s="43">
        <f t="shared" si="1164"/>
        <v>38335.606279884283</v>
      </c>
      <c r="T968" s="43">
        <f t="shared" si="1164"/>
        <v>134020.38023698135</v>
      </c>
      <c r="U968" s="43">
        <f t="shared" si="1164"/>
        <v>92879.007822538319</v>
      </c>
      <c r="V968" s="43">
        <f t="shared" si="1164"/>
        <v>8005.295660596048</v>
      </c>
      <c r="W968" s="43">
        <f>SUM(W965:W967)</f>
        <v>13290.11</v>
      </c>
      <c r="X968" s="43">
        <f t="shared" si="1164"/>
        <v>0</v>
      </c>
      <c r="Y968" s="41"/>
      <c r="Z968" s="40">
        <f>SUM(Z965:Z967)</f>
        <v>286530.40000000002</v>
      </c>
      <c r="AA968" s="55">
        <f>SUM(AA965:AA967)</f>
        <v>38099.983940480328</v>
      </c>
      <c r="AB968" s="55">
        <f>SUM(AB965:AB967)</f>
        <v>134020.38023698135</v>
      </c>
      <c r="AC968" s="55">
        <f>SUM(AC965:AC967)</f>
        <v>92879.007822538319</v>
      </c>
      <c r="AD968" s="55">
        <f>SUM(AD965:AD967)</f>
        <v>8240.9179999999978</v>
      </c>
      <c r="AE968" s="55">
        <f>SUM(AE966:AE967)</f>
        <v>7114.27</v>
      </c>
      <c r="AF968" s="55">
        <f>SUM(AF965:AF967)</f>
        <v>0</v>
      </c>
      <c r="AG968" s="54"/>
      <c r="AH968" s="42">
        <f>SUM(AH965:AH967)</f>
        <v>286530.40000000002</v>
      </c>
      <c r="AI968" s="56">
        <f>SUM(AI965:AI967)</f>
        <v>9582.6299999999756</v>
      </c>
    </row>
    <row r="969" spans="1:35" x14ac:dyDescent="0.25">
      <c r="A969" s="67" t="s">
        <v>61</v>
      </c>
      <c r="B969" s="197">
        <f>B917+B935+B943+B949+B963+B968</f>
        <v>323298.80000000005</v>
      </c>
      <c r="C969" s="67"/>
      <c r="D969" s="67"/>
      <c r="E969" s="67"/>
      <c r="F969" s="67"/>
      <c r="G969" s="67"/>
      <c r="H969" s="67"/>
      <c r="I969" s="68">
        <f t="shared" ref="I969:O969" si="1165">I917+I935+I943+I949+I963+I968</f>
        <v>6762218.8799999999</v>
      </c>
      <c r="J969" s="68">
        <f t="shared" si="1165"/>
        <v>1168500.327</v>
      </c>
      <c r="K969" s="68">
        <f t="shared" si="1165"/>
        <v>3429114.6369999996</v>
      </c>
      <c r="L969" s="68">
        <f t="shared" si="1165"/>
        <v>1180764.5900000001</v>
      </c>
      <c r="M969" s="68">
        <f t="shared" si="1165"/>
        <v>250609.59600000002</v>
      </c>
      <c r="N969" s="68">
        <f t="shared" si="1165"/>
        <v>427512.31</v>
      </c>
      <c r="O969" s="68">
        <f t="shared" si="1165"/>
        <v>305717.42000000004</v>
      </c>
      <c r="P969" s="148">
        <f t="shared" si="1160"/>
        <v>1.1420895414731089</v>
      </c>
      <c r="Q969" s="83">
        <f t="shared" si="1075"/>
        <v>6762218.8799999999</v>
      </c>
      <c r="R969" s="68">
        <f t="shared" ref="R969:AI969" si="1166">R917+R935+R943+R949+R963+R968</f>
        <v>7723059.46</v>
      </c>
      <c r="S969" s="68">
        <f t="shared" si="1166"/>
        <v>1340691.9434296025</v>
      </c>
      <c r="T969" s="68">
        <f t="shared" si="1166"/>
        <v>3916503.9885513079</v>
      </c>
      <c r="U969" s="68">
        <f t="shared" si="1166"/>
        <v>1319321.2243672675</v>
      </c>
      <c r="V969" s="68">
        <f t="shared" si="1166"/>
        <v>287437.76365182176</v>
      </c>
      <c r="W969" s="68">
        <f t="shared" si="1166"/>
        <v>492795.62</v>
      </c>
      <c r="X969" s="68">
        <f t="shared" si="1166"/>
        <v>366308.92</v>
      </c>
      <c r="Y969" s="68">
        <f t="shared" si="1166"/>
        <v>0</v>
      </c>
      <c r="Z969" s="68">
        <f>Z917+Z935+Z943+Z949+Z963+Z968</f>
        <v>7723059.4600000009</v>
      </c>
      <c r="AA969" s="68">
        <f t="shared" si="1166"/>
        <v>1374232.7113017978</v>
      </c>
      <c r="AB969" s="68">
        <f t="shared" si="1166"/>
        <v>3916503.9885513079</v>
      </c>
      <c r="AC969" s="68">
        <f t="shared" si="1166"/>
        <v>1319321.2243672675</v>
      </c>
      <c r="AD969" s="68">
        <f t="shared" si="1166"/>
        <v>250609.59600000002</v>
      </c>
      <c r="AE969" s="68">
        <f t="shared" si="1166"/>
        <v>449534</v>
      </c>
      <c r="AF969" s="68">
        <f t="shared" si="1166"/>
        <v>366308.92</v>
      </c>
      <c r="AG969" s="68">
        <f t="shared" si="1166"/>
        <v>0</v>
      </c>
      <c r="AH969" s="68">
        <f t="shared" si="1166"/>
        <v>7723059.4600000009</v>
      </c>
      <c r="AI969" s="68">
        <f t="shared" si="1166"/>
        <v>-974469.28000000014</v>
      </c>
    </row>
    <row r="970" spans="1:35" x14ac:dyDescent="0.25">
      <c r="I970" s="78">
        <f>J970+K970+N970</f>
        <v>6762218.8799999999</v>
      </c>
      <c r="J970" s="78">
        <f>J969+M969+O969</f>
        <v>1724827.3429999999</v>
      </c>
      <c r="K970" s="78">
        <f>K969+L969</f>
        <v>4609879.227</v>
      </c>
      <c r="N970" s="78">
        <f>N969</f>
        <v>427512.31</v>
      </c>
      <c r="P970" s="140">
        <f t="shared" si="1160"/>
        <v>1.1420895414731089</v>
      </c>
      <c r="Q970" s="106">
        <f t="shared" si="1075"/>
        <v>6762218.8799999999</v>
      </c>
      <c r="R970" s="78">
        <f>S970+T970+W970</f>
        <v>7723059.46</v>
      </c>
      <c r="S970" s="78">
        <f>V969+S969+X969</f>
        <v>1994438.6270814242</v>
      </c>
      <c r="T970" s="78">
        <f>T969+U969</f>
        <v>5235825.2129185759</v>
      </c>
      <c r="W970" s="78">
        <f>W969</f>
        <v>492795.62</v>
      </c>
    </row>
  </sheetData>
  <mergeCells count="512">
    <mergeCell ref="A2:D2"/>
    <mergeCell ref="L3:N3"/>
    <mergeCell ref="AE901:AE902"/>
    <mergeCell ref="L901:L902"/>
    <mergeCell ref="T900:U900"/>
    <mergeCell ref="V901:V902"/>
    <mergeCell ref="Z900:Z902"/>
    <mergeCell ref="Y901:Y902"/>
    <mergeCell ref="S901:S902"/>
    <mergeCell ref="P900:P902"/>
    <mergeCell ref="A900:A902"/>
    <mergeCell ref="B900:B902"/>
    <mergeCell ref="C900:H900"/>
    <mergeCell ref="K900:L900"/>
    <mergeCell ref="J901:J902"/>
    <mergeCell ref="H901:H902"/>
    <mergeCell ref="K901:K902"/>
    <mergeCell ref="I901:I902"/>
    <mergeCell ref="G901:G902"/>
    <mergeCell ref="C901:C902"/>
    <mergeCell ref="D901:D902"/>
    <mergeCell ref="F901:F902"/>
    <mergeCell ref="AB828:AB829"/>
    <mergeCell ref="A754:A756"/>
    <mergeCell ref="AI900:AI903"/>
    <mergeCell ref="AH900:AH903"/>
    <mergeCell ref="AG901:AG902"/>
    <mergeCell ref="AA901:AA902"/>
    <mergeCell ref="AF901:AF902"/>
    <mergeCell ref="AC901:AC902"/>
    <mergeCell ref="AA900:AG900"/>
    <mergeCell ref="AD901:AD902"/>
    <mergeCell ref="AB901:AB902"/>
    <mergeCell ref="AH827:AH830"/>
    <mergeCell ref="AA828:AA829"/>
    <mergeCell ref="AG828:AG829"/>
    <mergeCell ref="E901:E902"/>
    <mergeCell ref="U828:U829"/>
    <mergeCell ref="S828:S829"/>
    <mergeCell ref="U901:U902"/>
    <mergeCell ref="O901:O902"/>
    <mergeCell ref="R828:R829"/>
    <mergeCell ref="Q827:Q829"/>
    <mergeCell ref="O828:O829"/>
    <mergeCell ref="N901:N902"/>
    <mergeCell ref="X901:X902"/>
    <mergeCell ref="Q900:Q902"/>
    <mergeCell ref="M901:M902"/>
    <mergeCell ref="W901:W902"/>
    <mergeCell ref="T901:T902"/>
    <mergeCell ref="R901:R902"/>
    <mergeCell ref="B754:B756"/>
    <mergeCell ref="C754:H754"/>
    <mergeCell ref="K754:L754"/>
    <mergeCell ref="J755:J756"/>
    <mergeCell ref="K755:K756"/>
    <mergeCell ref="L755:L756"/>
    <mergeCell ref="C755:C756"/>
    <mergeCell ref="D755:D756"/>
    <mergeCell ref="E755:E756"/>
    <mergeCell ref="F755:F756"/>
    <mergeCell ref="G755:G756"/>
    <mergeCell ref="H755:H756"/>
    <mergeCell ref="I755:I756"/>
    <mergeCell ref="A827:A829"/>
    <mergeCell ref="B827:B829"/>
    <mergeCell ref="C827:H827"/>
    <mergeCell ref="K827:L827"/>
    <mergeCell ref="C828:C829"/>
    <mergeCell ref="F828:F829"/>
    <mergeCell ref="G828:G829"/>
    <mergeCell ref="H828:H829"/>
    <mergeCell ref="I828:I829"/>
    <mergeCell ref="K828:K829"/>
    <mergeCell ref="AI754:AI757"/>
    <mergeCell ref="D828:D829"/>
    <mergeCell ref="E828:E829"/>
    <mergeCell ref="J828:J829"/>
    <mergeCell ref="AG755:AG756"/>
    <mergeCell ref="AB755:AB756"/>
    <mergeCell ref="S755:S756"/>
    <mergeCell ref="N828:N829"/>
    <mergeCell ref="L828:L829"/>
    <mergeCell ref="P827:P829"/>
    <mergeCell ref="Z827:Z829"/>
    <mergeCell ref="Y828:Y829"/>
    <mergeCell ref="T827:U827"/>
    <mergeCell ref="W828:W829"/>
    <mergeCell ref="X828:X829"/>
    <mergeCell ref="V828:V829"/>
    <mergeCell ref="T828:T829"/>
    <mergeCell ref="M828:M829"/>
    <mergeCell ref="AI827:AI830"/>
    <mergeCell ref="AD828:AD829"/>
    <mergeCell ref="AE828:AE829"/>
    <mergeCell ref="AA827:AG827"/>
    <mergeCell ref="AC828:AC829"/>
    <mergeCell ref="AF828:AF829"/>
    <mergeCell ref="AH754:AH757"/>
    <mergeCell ref="M755:M756"/>
    <mergeCell ref="N755:N756"/>
    <mergeCell ref="O755:O756"/>
    <mergeCell ref="AA754:AG754"/>
    <mergeCell ref="AC755:AC756"/>
    <mergeCell ref="AD755:AD756"/>
    <mergeCell ref="T755:T756"/>
    <mergeCell ref="U755:U756"/>
    <mergeCell ref="AF755:AF756"/>
    <mergeCell ref="AE755:AE756"/>
    <mergeCell ref="AA755:AA756"/>
    <mergeCell ref="X755:X756"/>
    <mergeCell ref="Z754:Z756"/>
    <mergeCell ref="Y755:Y756"/>
    <mergeCell ref="T754:U754"/>
    <mergeCell ref="K682:K683"/>
    <mergeCell ref="G682:G683"/>
    <mergeCell ref="T682:T683"/>
    <mergeCell ref="V682:V683"/>
    <mergeCell ref="W682:W683"/>
    <mergeCell ref="R682:R683"/>
    <mergeCell ref="S682:S683"/>
    <mergeCell ref="U682:U683"/>
    <mergeCell ref="P754:P756"/>
    <mergeCell ref="Q754:Q756"/>
    <mergeCell ref="W755:W756"/>
    <mergeCell ref="V755:V756"/>
    <mergeCell ref="R755:R756"/>
    <mergeCell ref="A681:A683"/>
    <mergeCell ref="B681:B683"/>
    <mergeCell ref="C681:H681"/>
    <mergeCell ref="K681:L681"/>
    <mergeCell ref="H682:H683"/>
    <mergeCell ref="T457:T458"/>
    <mergeCell ref="U457:U458"/>
    <mergeCell ref="T456:U456"/>
    <mergeCell ref="AI681:AI684"/>
    <mergeCell ref="Z681:Z683"/>
    <mergeCell ref="AH681:AH684"/>
    <mergeCell ref="AA682:AA683"/>
    <mergeCell ref="AB682:AB683"/>
    <mergeCell ref="AC682:AC683"/>
    <mergeCell ref="AF682:AF683"/>
    <mergeCell ref="AG682:AG683"/>
    <mergeCell ref="AA681:AG681"/>
    <mergeCell ref="Q681:Q683"/>
    <mergeCell ref="M682:M683"/>
    <mergeCell ref="N682:N683"/>
    <mergeCell ref="X682:X683"/>
    <mergeCell ref="Y682:Y683"/>
    <mergeCell ref="AD682:AD683"/>
    <mergeCell ref="AE682:AE683"/>
    <mergeCell ref="C682:C683"/>
    <mergeCell ref="AI456:AI459"/>
    <mergeCell ref="C457:C458"/>
    <mergeCell ref="D457:D458"/>
    <mergeCell ref="E457:E458"/>
    <mergeCell ref="F457:F458"/>
    <mergeCell ref="G457:G458"/>
    <mergeCell ref="H457:H458"/>
    <mergeCell ref="I457:I458"/>
    <mergeCell ref="N457:N458"/>
    <mergeCell ref="O457:O458"/>
    <mergeCell ref="P456:P458"/>
    <mergeCell ref="Q456:Q458"/>
    <mergeCell ref="S457:S458"/>
    <mergeCell ref="V457:V458"/>
    <mergeCell ref="T681:U681"/>
    <mergeCell ref="D682:D683"/>
    <mergeCell ref="E682:E683"/>
    <mergeCell ref="F682:F683"/>
    <mergeCell ref="P681:P683"/>
    <mergeCell ref="L682:L683"/>
    <mergeCell ref="O682:O683"/>
    <mergeCell ref="I682:I683"/>
    <mergeCell ref="J682:J683"/>
    <mergeCell ref="A456:A458"/>
    <mergeCell ref="B456:B458"/>
    <mergeCell ref="C456:H456"/>
    <mergeCell ref="K456:L456"/>
    <mergeCell ref="J457:J458"/>
    <mergeCell ref="K457:K458"/>
    <mergeCell ref="L457:L458"/>
    <mergeCell ref="AD457:AD458"/>
    <mergeCell ref="AH456:AH459"/>
    <mergeCell ref="AA456:AG456"/>
    <mergeCell ref="AE457:AE458"/>
    <mergeCell ref="AF457:AF458"/>
    <mergeCell ref="AG457:AG458"/>
    <mergeCell ref="AA457:AA458"/>
    <mergeCell ref="AB457:AB458"/>
    <mergeCell ref="AC457:AC458"/>
    <mergeCell ref="Y457:Y458"/>
    <mergeCell ref="W457:W458"/>
    <mergeCell ref="X457:X458"/>
    <mergeCell ref="M457:M458"/>
    <mergeCell ref="R457:R458"/>
    <mergeCell ref="Z456:Z458"/>
    <mergeCell ref="AC380:AC381"/>
    <mergeCell ref="AI379:AI382"/>
    <mergeCell ref="C380:C381"/>
    <mergeCell ref="D380:D381"/>
    <mergeCell ref="E380:E381"/>
    <mergeCell ref="F380:F381"/>
    <mergeCell ref="G380:G381"/>
    <mergeCell ref="X380:X381"/>
    <mergeCell ref="AH379:AH382"/>
    <mergeCell ref="AE380:AE381"/>
    <mergeCell ref="M380:M381"/>
    <mergeCell ref="AD380:AD381"/>
    <mergeCell ref="Q379:Q381"/>
    <mergeCell ref="W380:W381"/>
    <mergeCell ref="AF380:AF381"/>
    <mergeCell ref="AG380:AG381"/>
    <mergeCell ref="R380:R381"/>
    <mergeCell ref="P379:P381"/>
    <mergeCell ref="T380:T381"/>
    <mergeCell ref="A379:A381"/>
    <mergeCell ref="B379:B381"/>
    <mergeCell ref="C379:H379"/>
    <mergeCell ref="K379:L379"/>
    <mergeCell ref="J380:J381"/>
    <mergeCell ref="K380:K381"/>
    <mergeCell ref="L380:L381"/>
    <mergeCell ref="H380:H381"/>
    <mergeCell ref="I380:I381"/>
    <mergeCell ref="AI5:AI8"/>
    <mergeCell ref="C6:C7"/>
    <mergeCell ref="D6:D7"/>
    <mergeCell ref="E6:E7"/>
    <mergeCell ref="F6:F7"/>
    <mergeCell ref="G6:G7"/>
    <mergeCell ref="T5:U5"/>
    <mergeCell ref="Z5:Z7"/>
    <mergeCell ref="M6:M7"/>
    <mergeCell ref="N6:N7"/>
    <mergeCell ref="O6:O7"/>
    <mergeCell ref="R6:R7"/>
    <mergeCell ref="P5:P7"/>
    <mergeCell ref="Q5:Q7"/>
    <mergeCell ref="AA6:AG6"/>
    <mergeCell ref="AA7:AA8"/>
    <mergeCell ref="AB7:AB8"/>
    <mergeCell ref="AC7:AC8"/>
    <mergeCell ref="AD7:AD8"/>
    <mergeCell ref="AE7:AE8"/>
    <mergeCell ref="AF7:AF8"/>
    <mergeCell ref="AG7:AG8"/>
    <mergeCell ref="Y6:Y7"/>
    <mergeCell ref="U6:U7"/>
    <mergeCell ref="AA5:AG5"/>
    <mergeCell ref="AH5:AH8"/>
    <mergeCell ref="A5:A7"/>
    <mergeCell ref="B5:B7"/>
    <mergeCell ref="C5:H5"/>
    <mergeCell ref="K5:L5"/>
    <mergeCell ref="H6:H7"/>
    <mergeCell ref="I6:I7"/>
    <mergeCell ref="J6:J7"/>
    <mergeCell ref="K6:K7"/>
    <mergeCell ref="S6:S7"/>
    <mergeCell ref="T6:T7"/>
    <mergeCell ref="V6:V7"/>
    <mergeCell ref="W6:W7"/>
    <mergeCell ref="X6:X7"/>
    <mergeCell ref="L6:L7"/>
    <mergeCell ref="AI227:AI230"/>
    <mergeCell ref="C228:C229"/>
    <mergeCell ref="D228:D229"/>
    <mergeCell ref="E228:E229"/>
    <mergeCell ref="F228:F229"/>
    <mergeCell ref="G228:G229"/>
    <mergeCell ref="P227:P229"/>
    <mergeCell ref="Q227:Q229"/>
    <mergeCell ref="T227:U227"/>
    <mergeCell ref="AC228:AC229"/>
    <mergeCell ref="AA227:AG227"/>
    <mergeCell ref="AH227:AH230"/>
    <mergeCell ref="M228:M229"/>
    <mergeCell ref="N228:N229"/>
    <mergeCell ref="O228:O229"/>
    <mergeCell ref="AF228:AF229"/>
    <mergeCell ref="AD228:AD229"/>
    <mergeCell ref="AE228:AE229"/>
    <mergeCell ref="R228:R229"/>
    <mergeCell ref="AG228:AG229"/>
    <mergeCell ref="AA228:AA229"/>
    <mergeCell ref="T228:T229"/>
    <mergeCell ref="U228:U229"/>
    <mergeCell ref="V228:V229"/>
    <mergeCell ref="AF155:AF156"/>
    <mergeCell ref="AG155:AG156"/>
    <mergeCell ref="A227:A229"/>
    <mergeCell ref="B227:B229"/>
    <mergeCell ref="C227:H227"/>
    <mergeCell ref="K227:L227"/>
    <mergeCell ref="H228:H229"/>
    <mergeCell ref="I228:I229"/>
    <mergeCell ref="J228:J229"/>
    <mergeCell ref="K228:K229"/>
    <mergeCell ref="L228:L229"/>
    <mergeCell ref="S228:S229"/>
    <mergeCell ref="U154:U155"/>
    <mergeCell ref="V154:V155"/>
    <mergeCell ref="W154:W155"/>
    <mergeCell ref="X154:X155"/>
    <mergeCell ref="AE155:AE156"/>
    <mergeCell ref="W228:W229"/>
    <mergeCell ref="X228:X229"/>
    <mergeCell ref="Y228:Y229"/>
    <mergeCell ref="AB228:AB229"/>
    <mergeCell ref="Z227:Z229"/>
    <mergeCell ref="AI153:AI156"/>
    <mergeCell ref="C154:C155"/>
    <mergeCell ref="D154:D155"/>
    <mergeCell ref="E154:E155"/>
    <mergeCell ref="F154:F155"/>
    <mergeCell ref="G154:G155"/>
    <mergeCell ref="T153:U153"/>
    <mergeCell ref="Z153:Z155"/>
    <mergeCell ref="AA153:AG153"/>
    <mergeCell ref="AH153:AH156"/>
    <mergeCell ref="Y154:Y155"/>
    <mergeCell ref="M154:M155"/>
    <mergeCell ref="N154:N155"/>
    <mergeCell ref="O154:O155"/>
    <mergeCell ref="R154:R155"/>
    <mergeCell ref="P153:P155"/>
    <mergeCell ref="Q153:Q155"/>
    <mergeCell ref="S154:S155"/>
    <mergeCell ref="T154:T155"/>
    <mergeCell ref="AA154:AG154"/>
    <mergeCell ref="AA155:AA156"/>
    <mergeCell ref="AB155:AB156"/>
    <mergeCell ref="AC155:AC156"/>
    <mergeCell ref="AD155:AD156"/>
    <mergeCell ref="AI79:AI82"/>
    <mergeCell ref="AA79:AG79"/>
    <mergeCell ref="AA81:AA82"/>
    <mergeCell ref="AB81:AB82"/>
    <mergeCell ref="AD81:AD82"/>
    <mergeCell ref="AA80:AG80"/>
    <mergeCell ref="AE81:AE82"/>
    <mergeCell ref="AF81:AF82"/>
    <mergeCell ref="AG81:AG82"/>
    <mergeCell ref="Z79:Z81"/>
    <mergeCell ref="AH79:AH82"/>
    <mergeCell ref="AC81:AC82"/>
    <mergeCell ref="T79:U79"/>
    <mergeCell ref="W80:W81"/>
    <mergeCell ref="X80:X81"/>
    <mergeCell ref="Y80:Y81"/>
    <mergeCell ref="U80:U81"/>
    <mergeCell ref="A79:A81"/>
    <mergeCell ref="B79:B81"/>
    <mergeCell ref="C79:H79"/>
    <mergeCell ref="C80:C81"/>
    <mergeCell ref="D80:D81"/>
    <mergeCell ref="E80:E81"/>
    <mergeCell ref="F80:F81"/>
    <mergeCell ref="K79:L79"/>
    <mergeCell ref="N80:N81"/>
    <mergeCell ref="O80:O81"/>
    <mergeCell ref="G80:G81"/>
    <mergeCell ref="H80:H81"/>
    <mergeCell ref="L80:L81"/>
    <mergeCell ref="M80:M81"/>
    <mergeCell ref="J80:J81"/>
    <mergeCell ref="I80:I81"/>
    <mergeCell ref="A303:A305"/>
    <mergeCell ref="B303:B305"/>
    <mergeCell ref="C303:H303"/>
    <mergeCell ref="K303:L303"/>
    <mergeCell ref="J304:J305"/>
    <mergeCell ref="K304:K305"/>
    <mergeCell ref="L304:L305"/>
    <mergeCell ref="P79:P81"/>
    <mergeCell ref="V80:V81"/>
    <mergeCell ref="R80:R81"/>
    <mergeCell ref="S80:S81"/>
    <mergeCell ref="Q79:Q81"/>
    <mergeCell ref="T80:T81"/>
    <mergeCell ref="K80:K81"/>
    <mergeCell ref="A153:A155"/>
    <mergeCell ref="B153:B155"/>
    <mergeCell ref="C153:H153"/>
    <mergeCell ref="K153:L153"/>
    <mergeCell ref="H154:H155"/>
    <mergeCell ref="I154:I155"/>
    <mergeCell ref="J154:J155"/>
    <mergeCell ref="K154:K155"/>
    <mergeCell ref="L154:L155"/>
    <mergeCell ref="M304:M305"/>
    <mergeCell ref="AI303:AI306"/>
    <mergeCell ref="C304:C305"/>
    <mergeCell ref="D304:D305"/>
    <mergeCell ref="E304:E305"/>
    <mergeCell ref="F304:F305"/>
    <mergeCell ref="G304:G305"/>
    <mergeCell ref="H304:H305"/>
    <mergeCell ref="I304:I305"/>
    <mergeCell ref="T303:U303"/>
    <mergeCell ref="Z303:Z305"/>
    <mergeCell ref="S304:S305"/>
    <mergeCell ref="T304:T305"/>
    <mergeCell ref="U304:U305"/>
    <mergeCell ref="V304:V305"/>
    <mergeCell ref="W304:W305"/>
    <mergeCell ref="X304:X305"/>
    <mergeCell ref="Y304:Y305"/>
    <mergeCell ref="AE304:AE305"/>
    <mergeCell ref="AF304:AF305"/>
    <mergeCell ref="AG304:AG305"/>
    <mergeCell ref="AA304:AA305"/>
    <mergeCell ref="AB304:AB305"/>
    <mergeCell ref="AC304:AC305"/>
    <mergeCell ref="AD304:AD305"/>
    <mergeCell ref="Q530:Q532"/>
    <mergeCell ref="AA530:AG530"/>
    <mergeCell ref="AH303:AH306"/>
    <mergeCell ref="AA379:AG379"/>
    <mergeCell ref="AA380:AA381"/>
    <mergeCell ref="AB380:AB381"/>
    <mergeCell ref="U380:U381"/>
    <mergeCell ref="N304:N305"/>
    <mergeCell ref="O304:O305"/>
    <mergeCell ref="R304:R305"/>
    <mergeCell ref="P303:P305"/>
    <mergeCell ref="Q303:Q305"/>
    <mergeCell ref="AA303:AG303"/>
    <mergeCell ref="AH530:AH533"/>
    <mergeCell ref="AB531:AB532"/>
    <mergeCell ref="AC531:AC532"/>
    <mergeCell ref="AD531:AD532"/>
    <mergeCell ref="Z379:Z381"/>
    <mergeCell ref="T379:U379"/>
    <mergeCell ref="Y380:Y381"/>
    <mergeCell ref="S380:S381"/>
    <mergeCell ref="O380:O381"/>
    <mergeCell ref="N380:N381"/>
    <mergeCell ref="V380:V381"/>
    <mergeCell ref="AI530:AI533"/>
    <mergeCell ref="C531:C532"/>
    <mergeCell ref="D531:D532"/>
    <mergeCell ref="E531:E532"/>
    <mergeCell ref="F531:F532"/>
    <mergeCell ref="G531:G532"/>
    <mergeCell ref="H531:H532"/>
    <mergeCell ref="I531:I532"/>
    <mergeCell ref="T530:U530"/>
    <mergeCell ref="Z530:Z532"/>
    <mergeCell ref="S531:S532"/>
    <mergeCell ref="T531:T532"/>
    <mergeCell ref="U531:U532"/>
    <mergeCell ref="V531:V532"/>
    <mergeCell ref="W531:W532"/>
    <mergeCell ref="X531:X532"/>
    <mergeCell ref="Y531:Y532"/>
    <mergeCell ref="C530:H530"/>
    <mergeCell ref="K530:L530"/>
    <mergeCell ref="J531:J532"/>
    <mergeCell ref="K531:K532"/>
    <mergeCell ref="L531:L532"/>
    <mergeCell ref="AG531:AG532"/>
    <mergeCell ref="AA531:AA532"/>
    <mergeCell ref="A607:A609"/>
    <mergeCell ref="B607:B609"/>
    <mergeCell ref="C607:H607"/>
    <mergeCell ref="K607:L607"/>
    <mergeCell ref="J608:J609"/>
    <mergeCell ref="K608:K609"/>
    <mergeCell ref="L608:L609"/>
    <mergeCell ref="AE531:AE532"/>
    <mergeCell ref="AF531:AF532"/>
    <mergeCell ref="A530:A532"/>
    <mergeCell ref="B530:B532"/>
    <mergeCell ref="AD608:AD609"/>
    <mergeCell ref="M608:M609"/>
    <mergeCell ref="N608:N609"/>
    <mergeCell ref="O608:O609"/>
    <mergeCell ref="R608:R609"/>
    <mergeCell ref="P607:P609"/>
    <mergeCell ref="Q607:Q609"/>
    <mergeCell ref="AA607:AG607"/>
    <mergeCell ref="M531:M532"/>
    <mergeCell ref="N531:N532"/>
    <mergeCell ref="O531:O532"/>
    <mergeCell ref="R531:R532"/>
    <mergeCell ref="P530:P532"/>
    <mergeCell ref="AH607:AH610"/>
    <mergeCell ref="AI607:AI610"/>
    <mergeCell ref="C608:C609"/>
    <mergeCell ref="D608:D609"/>
    <mergeCell ref="E608:E609"/>
    <mergeCell ref="F608:F609"/>
    <mergeCell ref="G608:G609"/>
    <mergeCell ref="H608:H609"/>
    <mergeCell ref="I608:I609"/>
    <mergeCell ref="T607:U607"/>
    <mergeCell ref="Z607:Z609"/>
    <mergeCell ref="S608:S609"/>
    <mergeCell ref="T608:T609"/>
    <mergeCell ref="U608:U609"/>
    <mergeCell ref="V608:V609"/>
    <mergeCell ref="W608:W609"/>
    <mergeCell ref="X608:X609"/>
    <mergeCell ref="Y608:Y609"/>
    <mergeCell ref="AE608:AE609"/>
    <mergeCell ref="AF608:AF609"/>
    <mergeCell ref="AG608:AG609"/>
    <mergeCell ref="AA608:AA609"/>
    <mergeCell ref="AB608:AB609"/>
    <mergeCell ref="AC608:AC609"/>
  </mergeCells>
  <phoneticPr fontId="0" type="noConversion"/>
  <pageMargins left="3.937007874015748E-2" right="0" top="0" bottom="0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0"/>
  <sheetViews>
    <sheetView zoomScale="71" zoomScaleNormal="7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76" sqref="A76"/>
    </sheetView>
  </sheetViews>
  <sheetFormatPr defaultRowHeight="15" x14ac:dyDescent="0.25"/>
  <cols>
    <col min="1" max="1" width="7.28515625" customWidth="1"/>
    <col min="2" max="2" width="13" customWidth="1"/>
    <col min="7" max="8" width="7.42578125" customWidth="1"/>
    <col min="9" max="9" width="12.42578125" customWidth="1"/>
    <col min="10" max="10" width="11.85546875" customWidth="1"/>
    <col min="11" max="11" width="14.28515625" customWidth="1"/>
    <col min="12" max="12" width="11.42578125" customWidth="1"/>
    <col min="13" max="13" width="10.85546875" customWidth="1"/>
    <col min="14" max="14" width="13.28515625" customWidth="1"/>
    <col min="15" max="15" width="10.28515625" customWidth="1"/>
    <col min="16" max="16" width="10" customWidth="1"/>
    <col min="17" max="17" width="14.140625" customWidth="1"/>
    <col min="18" max="18" width="13" customWidth="1"/>
    <col min="19" max="19" width="13.140625" customWidth="1"/>
    <col min="20" max="20" width="13" customWidth="1"/>
    <col min="21" max="21" width="12.140625" customWidth="1"/>
    <col min="22" max="22" width="13.140625" customWidth="1"/>
    <col min="23" max="23" width="10.28515625" customWidth="1"/>
    <col min="24" max="24" width="11.28515625" customWidth="1"/>
    <col min="25" max="25" width="7" customWidth="1"/>
    <col min="26" max="26" width="12.5703125" customWidth="1"/>
    <col min="27" max="27" width="12" customWidth="1"/>
    <col min="28" max="28" width="12.7109375" customWidth="1"/>
    <col min="29" max="29" width="11.85546875" customWidth="1"/>
    <col min="30" max="30" width="12.140625" customWidth="1"/>
    <col min="32" max="32" width="15.5703125" customWidth="1"/>
    <col min="34" max="34" width="13.140625" customWidth="1"/>
    <col min="35" max="35" width="11.140625" customWidth="1"/>
    <col min="36" max="36" width="14.140625" customWidth="1"/>
  </cols>
  <sheetData>
    <row r="1" spans="1:35" ht="18.75" x14ac:dyDescent="0.3">
      <c r="A1" s="8"/>
      <c r="B1" s="72" t="s">
        <v>81</v>
      </c>
      <c r="C1" s="9"/>
      <c r="D1" s="9"/>
      <c r="E1" s="10" t="s">
        <v>95</v>
      </c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2"/>
      <c r="S1" s="13"/>
      <c r="T1" s="13"/>
      <c r="U1" s="13"/>
      <c r="V1" s="13"/>
      <c r="W1" s="13"/>
      <c r="X1" s="13"/>
      <c r="Y1" s="13"/>
      <c r="Z1" s="12"/>
      <c r="AA1" s="12"/>
      <c r="AB1" s="12"/>
      <c r="AC1" s="12"/>
      <c r="AD1" s="12"/>
      <c r="AE1" s="12"/>
      <c r="AF1" s="12"/>
      <c r="AG1" s="12"/>
      <c r="AH1" s="11"/>
    </row>
    <row r="2" spans="1:35" ht="18.75" x14ac:dyDescent="0.3">
      <c r="A2" s="8"/>
      <c r="B2" s="72"/>
      <c r="C2" s="9"/>
      <c r="D2" s="9"/>
      <c r="E2" s="10"/>
      <c r="F2" s="153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2"/>
      <c r="S2" s="13"/>
      <c r="T2" s="13"/>
      <c r="U2" s="13"/>
      <c r="V2" s="13"/>
      <c r="W2" s="13"/>
      <c r="X2" s="13"/>
      <c r="Y2" s="13"/>
      <c r="Z2" s="12"/>
      <c r="AA2" s="12"/>
      <c r="AB2" s="12"/>
      <c r="AC2" s="12"/>
      <c r="AD2" s="12"/>
      <c r="AE2" s="12"/>
      <c r="AF2" s="12"/>
      <c r="AG2" s="12"/>
      <c r="AH2" s="11"/>
    </row>
    <row r="3" spans="1:35" ht="18.75" x14ac:dyDescent="0.3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1" t="s">
        <v>52</v>
      </c>
      <c r="N3" s="11"/>
      <c r="O3" s="11"/>
      <c r="P3" s="11"/>
      <c r="Q3" s="11"/>
      <c r="R3" s="12"/>
      <c r="S3" s="13"/>
      <c r="T3" s="14" t="s">
        <v>53</v>
      </c>
      <c r="U3" s="13"/>
      <c r="V3" s="13"/>
      <c r="W3" s="13"/>
      <c r="X3" s="13"/>
      <c r="Y3" s="13"/>
      <c r="Z3" s="12"/>
      <c r="AA3" s="12"/>
      <c r="AB3" s="12"/>
      <c r="AC3" s="12"/>
      <c r="AD3" s="12"/>
      <c r="AE3" s="12"/>
      <c r="AF3" s="12"/>
      <c r="AG3" s="12"/>
      <c r="AH3" s="11"/>
    </row>
    <row r="4" spans="1:35" ht="21.75" x14ac:dyDescent="0.25">
      <c r="A4" s="206" t="s">
        <v>1</v>
      </c>
      <c r="B4" s="206" t="s">
        <v>39</v>
      </c>
      <c r="C4" s="215" t="s">
        <v>2</v>
      </c>
      <c r="D4" s="216"/>
      <c r="E4" s="216"/>
      <c r="F4" s="216"/>
      <c r="G4" s="216"/>
      <c r="H4" s="217"/>
      <c r="I4" s="44" t="s">
        <v>91</v>
      </c>
      <c r="J4" s="44" t="s">
        <v>55</v>
      </c>
      <c r="K4" s="218" t="s">
        <v>46</v>
      </c>
      <c r="L4" s="211"/>
      <c r="M4" s="46" t="s">
        <v>47</v>
      </c>
      <c r="N4" s="46"/>
      <c r="O4" s="47"/>
      <c r="P4" s="231" t="s">
        <v>54</v>
      </c>
      <c r="Q4" s="212" t="s">
        <v>74</v>
      </c>
      <c r="R4" s="45" t="s">
        <v>91</v>
      </c>
      <c r="S4" s="48" t="s">
        <v>55</v>
      </c>
      <c r="T4" s="210" t="s">
        <v>46</v>
      </c>
      <c r="U4" s="211"/>
      <c r="V4" s="49" t="s">
        <v>47</v>
      </c>
      <c r="W4" s="49"/>
      <c r="X4" s="50" t="s">
        <v>49</v>
      </c>
      <c r="Y4" s="45"/>
      <c r="Z4" s="212" t="s">
        <v>42</v>
      </c>
      <c r="AA4" s="222" t="s">
        <v>3</v>
      </c>
      <c r="AB4" s="223"/>
      <c r="AC4" s="223"/>
      <c r="AD4" s="223"/>
      <c r="AE4" s="223"/>
      <c r="AF4" s="223"/>
      <c r="AG4" s="224"/>
      <c r="AH4" s="200" t="s">
        <v>44</v>
      </c>
      <c r="AI4" s="203" t="s">
        <v>65</v>
      </c>
    </row>
    <row r="5" spans="1:35" ht="15" customHeight="1" x14ac:dyDescent="0.25">
      <c r="A5" s="214"/>
      <c r="B5" s="214"/>
      <c r="C5" s="206" t="s">
        <v>4</v>
      </c>
      <c r="D5" s="206" t="s">
        <v>5</v>
      </c>
      <c r="E5" s="206" t="s">
        <v>6</v>
      </c>
      <c r="F5" s="206" t="s">
        <v>7</v>
      </c>
      <c r="G5" s="206" t="s">
        <v>94</v>
      </c>
      <c r="H5" s="206"/>
      <c r="I5" s="208"/>
      <c r="J5" s="208" t="s">
        <v>4</v>
      </c>
      <c r="K5" s="208" t="s">
        <v>5</v>
      </c>
      <c r="L5" s="208" t="s">
        <v>6</v>
      </c>
      <c r="M5" s="208" t="s">
        <v>7</v>
      </c>
      <c r="N5" s="208" t="s">
        <v>94</v>
      </c>
      <c r="O5" s="208"/>
      <c r="P5" s="232"/>
      <c r="Q5" s="212"/>
      <c r="R5" s="208"/>
      <c r="S5" s="208" t="s">
        <v>4</v>
      </c>
      <c r="T5" s="208" t="s">
        <v>5</v>
      </c>
      <c r="U5" s="208" t="s">
        <v>6</v>
      </c>
      <c r="V5" s="208" t="s">
        <v>7</v>
      </c>
      <c r="W5" s="208"/>
      <c r="X5" s="208" t="s">
        <v>94</v>
      </c>
      <c r="Y5" s="208"/>
      <c r="Z5" s="212"/>
      <c r="AA5" s="213" t="s">
        <v>4</v>
      </c>
      <c r="AB5" s="213" t="s">
        <v>5</v>
      </c>
      <c r="AC5" s="213" t="s">
        <v>6</v>
      </c>
      <c r="AD5" s="213" t="s">
        <v>7</v>
      </c>
      <c r="AE5" s="213" t="s">
        <v>8</v>
      </c>
      <c r="AF5" s="213" t="s">
        <v>9</v>
      </c>
      <c r="AG5" s="213" t="s">
        <v>10</v>
      </c>
      <c r="AH5" s="201"/>
      <c r="AI5" s="204"/>
    </row>
    <row r="6" spans="1:35" x14ac:dyDescent="0.25">
      <c r="A6" s="207"/>
      <c r="B6" s="207"/>
      <c r="C6" s="207"/>
      <c r="D6" s="207"/>
      <c r="E6" s="207"/>
      <c r="F6" s="207"/>
      <c r="G6" s="207"/>
      <c r="H6" s="207"/>
      <c r="I6" s="209"/>
      <c r="J6" s="209"/>
      <c r="K6" s="209"/>
      <c r="L6" s="209"/>
      <c r="M6" s="209"/>
      <c r="N6" s="209"/>
      <c r="O6" s="209"/>
      <c r="P6" s="233"/>
      <c r="Q6" s="212"/>
      <c r="R6" s="209"/>
      <c r="S6" s="209"/>
      <c r="T6" s="209"/>
      <c r="U6" s="209"/>
      <c r="V6" s="209"/>
      <c r="W6" s="209"/>
      <c r="X6" s="209"/>
      <c r="Y6" s="209"/>
      <c r="Z6" s="212"/>
      <c r="AA6" s="213"/>
      <c r="AB6" s="213"/>
      <c r="AC6" s="213"/>
      <c r="AD6" s="213"/>
      <c r="AE6" s="213"/>
      <c r="AF6" s="213"/>
      <c r="AG6" s="213"/>
      <c r="AH6" s="201"/>
      <c r="AI6" s="204"/>
    </row>
    <row r="7" spans="1:35" x14ac:dyDescent="0.25">
      <c r="A7" s="19" t="s">
        <v>11</v>
      </c>
      <c r="B7" s="19">
        <v>2</v>
      </c>
      <c r="C7" s="20">
        <v>3</v>
      </c>
      <c r="D7" s="21" t="s">
        <v>12</v>
      </c>
      <c r="E7" s="21" t="s">
        <v>13</v>
      </c>
      <c r="F7" s="21" t="s">
        <v>14</v>
      </c>
      <c r="G7" s="21" t="s">
        <v>15</v>
      </c>
      <c r="H7" s="21" t="s">
        <v>16</v>
      </c>
      <c r="I7" s="22" t="s">
        <v>17</v>
      </c>
      <c r="J7" s="22" t="s">
        <v>18</v>
      </c>
      <c r="K7" s="22" t="s">
        <v>19</v>
      </c>
      <c r="L7" s="22" t="s">
        <v>20</v>
      </c>
      <c r="M7" s="22" t="s">
        <v>21</v>
      </c>
      <c r="N7" s="22" t="s">
        <v>22</v>
      </c>
      <c r="O7" s="22" t="s">
        <v>23</v>
      </c>
      <c r="P7" s="22" t="s">
        <v>24</v>
      </c>
      <c r="Q7" s="23" t="s">
        <v>25</v>
      </c>
      <c r="R7" s="22" t="s">
        <v>26</v>
      </c>
      <c r="S7" s="22" t="s">
        <v>27</v>
      </c>
      <c r="T7" s="22" t="s">
        <v>28</v>
      </c>
      <c r="U7" s="22" t="s">
        <v>29</v>
      </c>
      <c r="V7" s="22" t="s">
        <v>30</v>
      </c>
      <c r="W7" s="22" t="s">
        <v>31</v>
      </c>
      <c r="X7" s="22" t="s">
        <v>32</v>
      </c>
      <c r="Y7" s="22" t="s">
        <v>33</v>
      </c>
      <c r="Z7" s="23" t="s">
        <v>34</v>
      </c>
      <c r="AA7" s="66">
        <v>36</v>
      </c>
      <c r="AB7" s="66">
        <v>37</v>
      </c>
      <c r="AC7" s="66">
        <v>38</v>
      </c>
      <c r="AD7" s="66">
        <v>39</v>
      </c>
      <c r="AE7" s="66">
        <v>40</v>
      </c>
      <c r="AF7" s="66">
        <v>41</v>
      </c>
      <c r="AG7" s="66">
        <v>42</v>
      </c>
      <c r="AH7" s="202"/>
      <c r="AI7" s="205"/>
    </row>
    <row r="8" spans="1:35" x14ac:dyDescent="0.25">
      <c r="A8" s="6" t="s">
        <v>35</v>
      </c>
      <c r="B8" s="37"/>
      <c r="C8" s="7"/>
      <c r="D8" s="24"/>
      <c r="E8" s="24"/>
      <c r="F8" s="24"/>
      <c r="G8" s="25"/>
      <c r="H8" s="25"/>
      <c r="I8" s="26"/>
      <c r="J8" s="26"/>
      <c r="K8" s="26"/>
      <c r="L8" s="26"/>
      <c r="M8" s="26"/>
      <c r="N8" s="26"/>
      <c r="O8" s="27"/>
      <c r="P8" s="27"/>
      <c r="Q8" s="28"/>
      <c r="R8" s="26"/>
      <c r="S8" s="26"/>
      <c r="T8" s="26"/>
      <c r="U8" s="26"/>
      <c r="V8" s="26"/>
      <c r="W8" s="26"/>
      <c r="X8" s="27"/>
      <c r="Y8" s="27"/>
      <c r="Z8" s="28"/>
      <c r="AA8" s="29"/>
      <c r="AB8" s="29"/>
      <c r="AC8" s="29"/>
      <c r="AD8" s="29"/>
      <c r="AE8" s="29"/>
      <c r="AF8" s="29"/>
      <c r="AG8" s="29"/>
      <c r="AH8" s="30"/>
      <c r="AI8" s="36"/>
    </row>
    <row r="9" spans="1:35" x14ac:dyDescent="0.25">
      <c r="A9" s="31">
        <v>1</v>
      </c>
      <c r="B9" s="52">
        <v>562</v>
      </c>
      <c r="C9" s="33">
        <v>2.2999999999999998</v>
      </c>
      <c r="D9" s="33">
        <v>8.81</v>
      </c>
      <c r="E9" s="33">
        <v>3.34</v>
      </c>
      <c r="F9" s="35">
        <v>0.77</v>
      </c>
      <c r="G9" s="35"/>
      <c r="H9" s="35"/>
      <c r="I9" s="51">
        <f>I86+I160+I234+I307+I384+I461+I537+I614+I687+I760+I833+I906</f>
        <v>107431.92000000003</v>
      </c>
      <c r="J9" s="51">
        <f>J86+J160+J234+J307+J384+J461+J537+J614+J687+J760+J833+J906</f>
        <v>20299.439999999991</v>
      </c>
      <c r="K9" s="51">
        <f>K86+K160+K234+K307+K384+K461+K537+K614+K687+K760+K833+K906</f>
        <v>59414.640000000007</v>
      </c>
      <c r="L9" s="51">
        <f t="shared" ref="L9:N9" si="0">L86+L160+L234+L307+L384+L461+L537+L614+L687+L760+L833+L906</f>
        <v>22524.960000000006</v>
      </c>
      <c r="M9" s="51">
        <f t="shared" si="0"/>
        <v>5192.8799999999983</v>
      </c>
      <c r="N9" s="51">
        <f t="shared" si="0"/>
        <v>0</v>
      </c>
      <c r="O9" s="41">
        <f>O86+O160+O234+O307+O384+O461</f>
        <v>0</v>
      </c>
      <c r="P9" s="41">
        <f t="shared" ref="P9:P73" si="1">R9/I9</f>
        <v>1.0017792663483998</v>
      </c>
      <c r="Q9" s="40">
        <f>J9+K9+L9+M9</f>
        <v>107431.92000000001</v>
      </c>
      <c r="R9" s="51">
        <f t="shared" ref="R9:X9" si="2">R86+R160+R234+R307+R384+R461+R537+R614+R687+R760+R833+R906</f>
        <v>107623.07</v>
      </c>
      <c r="S9" s="51">
        <f t="shared" si="2"/>
        <v>20335.558110483365</v>
      </c>
      <c r="T9" s="51">
        <f t="shared" si="2"/>
        <v>59520.35446955431</v>
      </c>
      <c r="U9" s="51">
        <f t="shared" si="2"/>
        <v>22565.037903327051</v>
      </c>
      <c r="V9" s="51">
        <f t="shared" si="2"/>
        <v>5202.1195166352809</v>
      </c>
      <c r="W9" s="51">
        <f t="shared" si="2"/>
        <v>0</v>
      </c>
      <c r="X9" s="51">
        <f t="shared" si="2"/>
        <v>0</v>
      </c>
      <c r="Y9" s="41"/>
      <c r="Z9" s="40">
        <f t="shared" ref="Z9:Z19" si="3">S9+T9+U9+V9+W9+X9</f>
        <v>107623.07</v>
      </c>
      <c r="AA9" s="54">
        <f>Z9-AB9-AC9-AD9-AE9-AF9</f>
        <v>20344.797627118649</v>
      </c>
      <c r="AB9" s="54">
        <f t="shared" ref="AB9:AC12" si="4">T9</f>
        <v>59520.35446955431</v>
      </c>
      <c r="AC9" s="54">
        <f t="shared" si="4"/>
        <v>22565.037903327051</v>
      </c>
      <c r="AD9" s="54">
        <f t="shared" ref="AD9:AD19" si="5">M9</f>
        <v>5192.8799999999983</v>
      </c>
      <c r="AE9" s="54">
        <f t="shared" ref="AE9:AF12" si="6">W9</f>
        <v>0</v>
      </c>
      <c r="AF9" s="54">
        <f t="shared" si="6"/>
        <v>0</v>
      </c>
      <c r="AG9" s="54"/>
      <c r="AH9" s="42">
        <f t="shared" ref="AH9:AH19" si="7">SUM(AA9:AG9)</f>
        <v>107623.07</v>
      </c>
      <c r="AI9" s="56">
        <f>I9-Z9</f>
        <v>-191.14999999997963</v>
      </c>
    </row>
    <row r="10" spans="1:35" x14ac:dyDescent="0.25">
      <c r="A10" s="31">
        <v>2</v>
      </c>
      <c r="B10" s="52">
        <v>401.9</v>
      </c>
      <c r="C10" s="33">
        <v>2.2999999999999998</v>
      </c>
      <c r="D10" s="33">
        <v>7.58</v>
      </c>
      <c r="E10" s="33">
        <v>3.42</v>
      </c>
      <c r="F10" s="35">
        <v>0.77</v>
      </c>
      <c r="G10" s="35"/>
      <c r="H10" s="35"/>
      <c r="I10" s="51">
        <f t="shared" ref="I10:M72" si="8">I87+I161+I235+I308+I385+I462+I538+I615+I688+I761+I834+I907</f>
        <v>72824.280000000013</v>
      </c>
      <c r="J10" s="51">
        <f t="shared" si="8"/>
        <v>16059.923999999994</v>
      </c>
      <c r="K10" s="51">
        <f t="shared" si="8"/>
        <v>36556.824000000008</v>
      </c>
      <c r="L10" s="51">
        <f t="shared" si="8"/>
        <v>16493.975999999999</v>
      </c>
      <c r="M10" s="51">
        <f t="shared" si="8"/>
        <v>3713.5559999999987</v>
      </c>
      <c r="N10" s="51">
        <f t="shared" ref="N10" si="9">N87+N161+N235+N308+N385+N462+N538+N615+N688+N761+N834+N907</f>
        <v>0</v>
      </c>
      <c r="O10" s="41"/>
      <c r="P10" s="41">
        <f t="shared" si="1"/>
        <v>0.94921679967175765</v>
      </c>
      <c r="Q10" s="40">
        <f t="shared" ref="Q10:Q16" si="10">J10+K10+L10+M10</f>
        <v>72824.28</v>
      </c>
      <c r="R10" s="51">
        <f t="shared" ref="R10:V12" si="11">R87+R161+R235+R308+R385+R462+R538+R615+R688+R761+R834+R907</f>
        <v>69126.03</v>
      </c>
      <c r="S10" s="51">
        <f t="shared" si="11"/>
        <v>15244.349662251654</v>
      </c>
      <c r="T10" s="51">
        <f t="shared" si="11"/>
        <v>34700.351483443701</v>
      </c>
      <c r="U10" s="51">
        <f t="shared" si="11"/>
        <v>15656.359112582777</v>
      </c>
      <c r="V10" s="51">
        <f t="shared" si="11"/>
        <v>3524.969741721854</v>
      </c>
      <c r="W10" s="51"/>
      <c r="X10" s="51"/>
      <c r="Y10" s="41"/>
      <c r="Z10" s="40">
        <f t="shared" si="3"/>
        <v>69126.029999999984</v>
      </c>
      <c r="AA10" s="54">
        <f t="shared" ref="AA10:AA19" si="12">Z10-AB10-AC10-AD10-AE10-AF10</f>
        <v>15055.763403973508</v>
      </c>
      <c r="AB10" s="54">
        <f t="shared" si="4"/>
        <v>34700.351483443701</v>
      </c>
      <c r="AC10" s="54">
        <f t="shared" si="4"/>
        <v>15656.359112582777</v>
      </c>
      <c r="AD10" s="54">
        <f t="shared" si="5"/>
        <v>3713.5559999999987</v>
      </c>
      <c r="AE10" s="54">
        <f t="shared" si="6"/>
        <v>0</v>
      </c>
      <c r="AF10" s="54">
        <f t="shared" si="6"/>
        <v>0</v>
      </c>
      <c r="AG10" s="54"/>
      <c r="AH10" s="42">
        <f t="shared" si="7"/>
        <v>69126.029999999984</v>
      </c>
      <c r="AI10" s="56">
        <f>I10-Z10</f>
        <v>3698.2500000000291</v>
      </c>
    </row>
    <row r="11" spans="1:35" x14ac:dyDescent="0.25">
      <c r="A11" s="31">
        <v>5</v>
      </c>
      <c r="B11" s="52">
        <v>329.8</v>
      </c>
      <c r="C11" s="33">
        <v>2.2999999999999998</v>
      </c>
      <c r="D11" s="33">
        <v>8.16</v>
      </c>
      <c r="E11" s="33">
        <v>3</v>
      </c>
      <c r="F11" s="35">
        <v>0.77</v>
      </c>
      <c r="G11" s="35"/>
      <c r="H11" s="35"/>
      <c r="I11" s="51">
        <f t="shared" si="8"/>
        <v>60076.32</v>
      </c>
      <c r="J11" s="51">
        <f t="shared" si="8"/>
        <v>12862.151999999995</v>
      </c>
      <c r="K11" s="51">
        <f t="shared" si="8"/>
        <v>32294.016000000007</v>
      </c>
      <c r="L11" s="51">
        <f t="shared" si="8"/>
        <v>11872.799999999997</v>
      </c>
      <c r="M11" s="51">
        <f t="shared" si="8"/>
        <v>3047.3519999999994</v>
      </c>
      <c r="N11" s="51">
        <f t="shared" ref="N11" si="13">N88+N162+N236+N309+N386+N463+N539+N616+N689+N762+N835+N908</f>
        <v>0</v>
      </c>
      <c r="O11" s="41">
        <f>H11*B11</f>
        <v>0</v>
      </c>
      <c r="P11" s="41">
        <f t="shared" si="1"/>
        <v>1.1515605483158755</v>
      </c>
      <c r="Q11" s="40">
        <f t="shared" si="10"/>
        <v>60076.32</v>
      </c>
      <c r="R11" s="51">
        <f t="shared" si="11"/>
        <v>69181.52</v>
      </c>
      <c r="S11" s="51">
        <f t="shared" si="11"/>
        <v>14811.546809642128</v>
      </c>
      <c r="T11" s="51">
        <f t="shared" si="11"/>
        <v>37188.514772281655</v>
      </c>
      <c r="U11" s="51">
        <f t="shared" si="11"/>
        <v>13672.248078044729</v>
      </c>
      <c r="V11" s="51">
        <f t="shared" si="11"/>
        <v>3509.2103400314804</v>
      </c>
      <c r="W11" s="51"/>
      <c r="X11" s="51"/>
      <c r="Y11" s="41"/>
      <c r="Z11" s="40">
        <f t="shared" si="3"/>
        <v>69181.51999999999</v>
      </c>
      <c r="AA11" s="54">
        <f t="shared" si="12"/>
        <v>15273.405149673607</v>
      </c>
      <c r="AB11" s="54">
        <f t="shared" si="4"/>
        <v>37188.514772281655</v>
      </c>
      <c r="AC11" s="54">
        <f t="shared" si="4"/>
        <v>13672.248078044729</v>
      </c>
      <c r="AD11" s="54">
        <f t="shared" si="5"/>
        <v>3047.3519999999994</v>
      </c>
      <c r="AE11" s="54">
        <f t="shared" si="6"/>
        <v>0</v>
      </c>
      <c r="AF11" s="54">
        <f t="shared" si="6"/>
        <v>0</v>
      </c>
      <c r="AG11" s="54"/>
      <c r="AH11" s="42">
        <f t="shared" si="7"/>
        <v>69181.51999999999</v>
      </c>
      <c r="AI11" s="56">
        <f>I11-Z11</f>
        <v>-9105.1999999999898</v>
      </c>
    </row>
    <row r="12" spans="1:35" x14ac:dyDescent="0.25">
      <c r="A12" s="31">
        <v>7</v>
      </c>
      <c r="B12" s="52">
        <v>264.10000000000002</v>
      </c>
      <c r="C12" s="33">
        <v>2.2999999999999998</v>
      </c>
      <c r="D12" s="33">
        <v>8.26</v>
      </c>
      <c r="E12" s="33">
        <v>2.84</v>
      </c>
      <c r="F12" s="35">
        <v>0.77</v>
      </c>
      <c r="G12" s="35"/>
      <c r="H12" s="35"/>
      <c r="I12" s="51">
        <f t="shared" si="8"/>
        <v>47981.640000000007</v>
      </c>
      <c r="J12" s="51">
        <f t="shared" si="8"/>
        <v>10363.235999999992</v>
      </c>
      <c r="K12" s="51">
        <f t="shared" si="8"/>
        <v>26177.592000000004</v>
      </c>
      <c r="L12" s="51">
        <f t="shared" si="8"/>
        <v>9000.5280000000002</v>
      </c>
      <c r="M12" s="51">
        <f t="shared" si="8"/>
        <v>2440.2840000000001</v>
      </c>
      <c r="N12" s="51">
        <f t="shared" ref="N12" si="14">N89+N163+N237+N310+N387+N464+N540+N617+N690+N763+N836+N909</f>
        <v>0</v>
      </c>
      <c r="O12" s="41">
        <f>H12*B12</f>
        <v>0</v>
      </c>
      <c r="P12" s="41">
        <f t="shared" si="1"/>
        <v>0.99466045762504152</v>
      </c>
      <c r="Q12" s="40">
        <f t="shared" si="10"/>
        <v>47981.639999999992</v>
      </c>
      <c r="R12" s="51">
        <f t="shared" si="11"/>
        <v>47725.440000000002</v>
      </c>
      <c r="S12" s="51">
        <f t="shared" si="11"/>
        <v>10147.821062236302</v>
      </c>
      <c r="T12" s="51">
        <f t="shared" si="11"/>
        <v>26037.815638241635</v>
      </c>
      <c r="U12" s="51">
        <f t="shared" si="11"/>
        <v>8952.4692993469998</v>
      </c>
      <c r="V12" s="51">
        <f t="shared" si="11"/>
        <v>2427.2540001750676</v>
      </c>
      <c r="W12" s="51"/>
      <c r="X12" s="51"/>
      <c r="Y12" s="41"/>
      <c r="Z12" s="40">
        <f t="shared" si="3"/>
        <v>47565.360000000008</v>
      </c>
      <c r="AA12" s="54">
        <f t="shared" si="12"/>
        <v>10134.791062411374</v>
      </c>
      <c r="AB12" s="54">
        <f t="shared" si="4"/>
        <v>26037.815638241635</v>
      </c>
      <c r="AC12" s="54">
        <f t="shared" si="4"/>
        <v>8952.4692993469998</v>
      </c>
      <c r="AD12" s="54">
        <f t="shared" si="5"/>
        <v>2440.2840000000001</v>
      </c>
      <c r="AE12" s="54">
        <f t="shared" si="6"/>
        <v>0</v>
      </c>
      <c r="AF12" s="54">
        <f t="shared" si="6"/>
        <v>0</v>
      </c>
      <c r="AG12" s="54"/>
      <c r="AH12" s="42">
        <f t="shared" si="7"/>
        <v>47565.360000000008</v>
      </c>
      <c r="AI12" s="56">
        <f>I12-Z12</f>
        <v>416.27999999999884</v>
      </c>
    </row>
    <row r="13" spans="1:35" x14ac:dyDescent="0.25">
      <c r="A13" s="31"/>
      <c r="B13" s="52"/>
      <c r="C13" s="33"/>
      <c r="D13" s="33"/>
      <c r="E13" s="33"/>
      <c r="F13" s="35"/>
      <c r="G13" s="35"/>
      <c r="H13" s="35"/>
      <c r="I13" s="51">
        <f t="shared" si="8"/>
        <v>0</v>
      </c>
      <c r="J13" s="51">
        <f t="shared" si="8"/>
        <v>0</v>
      </c>
      <c r="K13" s="51">
        <f t="shared" si="8"/>
        <v>0</v>
      </c>
      <c r="L13" s="51">
        <f t="shared" si="8"/>
        <v>0</v>
      </c>
      <c r="M13" s="51">
        <f t="shared" si="8"/>
        <v>0</v>
      </c>
      <c r="N13" s="51">
        <f t="shared" ref="N13" si="15">N90+N164+N238+N311+N388+N465+N541+N618+N691+N764+N837+N910</f>
        <v>0</v>
      </c>
      <c r="O13" s="41"/>
      <c r="P13" s="41">
        <v>0</v>
      </c>
      <c r="Q13" s="40">
        <f t="shared" si="10"/>
        <v>0</v>
      </c>
      <c r="R13" s="51">
        <f t="shared" ref="R13:T19" si="16">R90+R164+R238+R311+R388+R465+R541+R618+R691+R764+R837+R910</f>
        <v>8176.64</v>
      </c>
      <c r="S13" s="51">
        <f t="shared" si="16"/>
        <v>8176.64</v>
      </c>
      <c r="T13" s="51">
        <f t="shared" si="16"/>
        <v>0</v>
      </c>
      <c r="U13" s="51">
        <f>U90+U164+U238+U311+U388+U465+U541+U618+U691+U764+U910</f>
        <v>0</v>
      </c>
      <c r="V13" s="51">
        <f>V90+V164+V238+V311+V388+V465+V541+V618+V691+V764+V910</f>
        <v>0</v>
      </c>
      <c r="W13" s="51"/>
      <c r="X13" s="51"/>
      <c r="Y13" s="41"/>
      <c r="Z13" s="40">
        <f t="shared" si="3"/>
        <v>8176.64</v>
      </c>
      <c r="AA13" s="54">
        <f t="shared" si="12"/>
        <v>8176.64</v>
      </c>
      <c r="AB13" s="54"/>
      <c r="AC13" s="54"/>
      <c r="AD13" s="54">
        <f t="shared" si="5"/>
        <v>0</v>
      </c>
      <c r="AE13" s="54"/>
      <c r="AF13" s="54"/>
      <c r="AG13" s="54"/>
      <c r="AH13" s="42"/>
      <c r="AI13" s="56"/>
    </row>
    <row r="14" spans="1:35" x14ac:dyDescent="0.25">
      <c r="A14" s="31">
        <v>8</v>
      </c>
      <c r="B14" s="52">
        <v>320.39999999999998</v>
      </c>
      <c r="C14" s="33">
        <v>2.2999999999999998</v>
      </c>
      <c r="D14" s="33">
        <v>8.14</v>
      </c>
      <c r="E14" s="33">
        <v>2.54</v>
      </c>
      <c r="F14" s="35">
        <v>0.77</v>
      </c>
      <c r="G14" s="35"/>
      <c r="H14" s="35"/>
      <c r="I14" s="51">
        <f t="shared" si="8"/>
        <v>56941.44000000001</v>
      </c>
      <c r="J14" s="51">
        <f t="shared" si="8"/>
        <v>12918.480000000003</v>
      </c>
      <c r="K14" s="51">
        <f t="shared" si="8"/>
        <v>31296.672000000002</v>
      </c>
      <c r="L14" s="51">
        <f t="shared" si="8"/>
        <v>9765.7919999999995</v>
      </c>
      <c r="M14" s="51">
        <f t="shared" si="8"/>
        <v>2960.4960000000005</v>
      </c>
      <c r="N14" s="51">
        <f t="shared" ref="N14" si="17">N91+N165+N239+N312+N389+N466+N542+N619+N692+N765+N838+N911</f>
        <v>0</v>
      </c>
      <c r="O14" s="41">
        <f>H14*B14</f>
        <v>0</v>
      </c>
      <c r="P14" s="41">
        <f t="shared" si="1"/>
        <v>0.40605225298130848</v>
      </c>
      <c r="Q14" s="40">
        <f t="shared" si="10"/>
        <v>56941.440000000002</v>
      </c>
      <c r="R14" s="51">
        <f t="shared" si="16"/>
        <v>23121.200000000001</v>
      </c>
      <c r="S14" s="51">
        <f t="shared" si="16"/>
        <v>5245.5779090939741</v>
      </c>
      <c r="T14" s="51">
        <f t="shared" si="16"/>
        <v>12708.084176417036</v>
      </c>
      <c r="U14" s="51">
        <f>U91+U165+U239+U312+U389+U466+U542+U619+U692+U765+U838+U911</f>
        <v>3965.4218437468389</v>
      </c>
      <c r="V14" s="51">
        <f>V91+V165+V239+V312+V389+V466+V542+V619+V692+V765+V838+V911</f>
        <v>1202.116070742152</v>
      </c>
      <c r="W14" s="51"/>
      <c r="X14" s="51"/>
      <c r="Y14" s="41"/>
      <c r="Z14" s="40">
        <f t="shared" si="3"/>
        <v>23121.199999999997</v>
      </c>
      <c r="AA14" s="54">
        <f t="shared" si="12"/>
        <v>3487.1979798361212</v>
      </c>
      <c r="AB14" s="54">
        <f>T14</f>
        <v>12708.084176417036</v>
      </c>
      <c r="AC14" s="54">
        <f>U14</f>
        <v>3965.4218437468389</v>
      </c>
      <c r="AD14" s="54">
        <f t="shared" si="5"/>
        <v>2960.4960000000005</v>
      </c>
      <c r="AE14" s="54">
        <f>W14</f>
        <v>0</v>
      </c>
      <c r="AF14" s="54">
        <f>X14</f>
        <v>0</v>
      </c>
      <c r="AG14" s="54"/>
      <c r="AH14" s="42">
        <f t="shared" si="7"/>
        <v>23121.199999999997</v>
      </c>
      <c r="AI14" s="56">
        <f>I14-Z14</f>
        <v>33820.240000000013</v>
      </c>
    </row>
    <row r="15" spans="1:35" x14ac:dyDescent="0.25">
      <c r="A15" s="31"/>
      <c r="B15" s="52"/>
      <c r="C15" s="33"/>
      <c r="D15" s="33"/>
      <c r="E15" s="33"/>
      <c r="F15" s="35"/>
      <c r="G15" s="35"/>
      <c r="H15" s="35"/>
      <c r="I15" s="51">
        <f t="shared" si="8"/>
        <v>0</v>
      </c>
      <c r="J15" s="51">
        <f t="shared" si="8"/>
        <v>0</v>
      </c>
      <c r="K15" s="51">
        <f t="shared" si="8"/>
        <v>0</v>
      </c>
      <c r="L15" s="51">
        <f t="shared" si="8"/>
        <v>0</v>
      </c>
      <c r="M15" s="51">
        <f t="shared" si="8"/>
        <v>0</v>
      </c>
      <c r="N15" s="51">
        <f t="shared" ref="N15" si="18">N92+N166+N240+N313+N390+N467+N543+N620+N693+N766+N839+N912</f>
        <v>0</v>
      </c>
      <c r="O15" s="41"/>
      <c r="P15" s="41">
        <v>0</v>
      </c>
      <c r="Q15" s="40">
        <f t="shared" si="10"/>
        <v>0</v>
      </c>
      <c r="R15" s="51">
        <f t="shared" si="16"/>
        <v>0</v>
      </c>
      <c r="S15" s="51">
        <f t="shared" si="16"/>
        <v>0</v>
      </c>
      <c r="T15" s="51">
        <f t="shared" si="16"/>
        <v>0</v>
      </c>
      <c r="U15" s="51">
        <f>U92+U166+U240+U313+U390+U467+U543+U620+U693+U766+U912</f>
        <v>0</v>
      </c>
      <c r="V15" s="51">
        <f>V92+V166+V240+V313+V390+V467+V543+V620+V693+V766+V912</f>
        <v>0</v>
      </c>
      <c r="W15" s="51"/>
      <c r="X15" s="51"/>
      <c r="Y15" s="41"/>
      <c r="Z15" s="40">
        <f t="shared" si="3"/>
        <v>0</v>
      </c>
      <c r="AA15" s="54">
        <f t="shared" si="12"/>
        <v>0</v>
      </c>
      <c r="AB15" s="54"/>
      <c r="AC15" s="54"/>
      <c r="AD15" s="54">
        <f t="shared" si="5"/>
        <v>0</v>
      </c>
      <c r="AE15" s="54"/>
      <c r="AF15" s="54"/>
      <c r="AG15" s="54"/>
      <c r="AH15" s="42"/>
      <c r="AI15" s="56"/>
    </row>
    <row r="16" spans="1:35" x14ac:dyDescent="0.25">
      <c r="A16" s="31"/>
      <c r="B16" s="52"/>
      <c r="C16" s="33"/>
      <c r="D16" s="33"/>
      <c r="E16" s="33"/>
      <c r="F16" s="35"/>
      <c r="G16" s="35"/>
      <c r="H16" s="35"/>
      <c r="I16" s="51">
        <f t="shared" si="8"/>
        <v>0</v>
      </c>
      <c r="J16" s="51">
        <f t="shared" si="8"/>
        <v>0</v>
      </c>
      <c r="K16" s="51">
        <f t="shared" si="8"/>
        <v>0</v>
      </c>
      <c r="L16" s="51">
        <f t="shared" si="8"/>
        <v>0</v>
      </c>
      <c r="M16" s="51">
        <f t="shared" si="8"/>
        <v>0</v>
      </c>
      <c r="N16" s="51">
        <f t="shared" ref="N16" si="19">N93+N167+N241+N314+N391+N468+N544+N621+N694+N767+N840+N913</f>
        <v>0</v>
      </c>
      <c r="O16" s="41"/>
      <c r="P16" s="41">
        <v>0</v>
      </c>
      <c r="Q16" s="40">
        <f t="shared" si="10"/>
        <v>0</v>
      </c>
      <c r="R16" s="51">
        <f t="shared" si="16"/>
        <v>0</v>
      </c>
      <c r="S16" s="51">
        <f t="shared" si="16"/>
        <v>0</v>
      </c>
      <c r="T16" s="51">
        <f t="shared" si="16"/>
        <v>0</v>
      </c>
      <c r="U16" s="51">
        <f>U93+U167+U241+U314+U391+U468+U544+U621+U694+U767+U913</f>
        <v>0</v>
      </c>
      <c r="V16" s="51">
        <f>V93+V167+V241+V314+V391+V468+V544+V621+V694+V767+V913</f>
        <v>0</v>
      </c>
      <c r="W16" s="51"/>
      <c r="X16" s="51"/>
      <c r="Y16" s="41"/>
      <c r="Z16" s="40">
        <f t="shared" si="3"/>
        <v>0</v>
      </c>
      <c r="AA16" s="54">
        <f t="shared" si="12"/>
        <v>0</v>
      </c>
      <c r="AB16" s="54"/>
      <c r="AC16" s="54"/>
      <c r="AD16" s="54">
        <f t="shared" si="5"/>
        <v>0</v>
      </c>
      <c r="AE16" s="54"/>
      <c r="AF16" s="54"/>
      <c r="AG16" s="54"/>
      <c r="AH16" s="42"/>
      <c r="AI16" s="56"/>
    </row>
    <row r="17" spans="1:35" x14ac:dyDescent="0.25">
      <c r="A17" s="31">
        <v>11</v>
      </c>
      <c r="B17" s="52">
        <v>27.6</v>
      </c>
      <c r="C17" s="33">
        <v>2.48</v>
      </c>
      <c r="D17" s="33">
        <v>7.92</v>
      </c>
      <c r="E17" s="33">
        <v>4</v>
      </c>
      <c r="F17" s="35">
        <v>0.77</v>
      </c>
      <c r="G17" s="35">
        <v>5.51</v>
      </c>
      <c r="H17" s="35"/>
      <c r="I17" s="51">
        <f t="shared" si="8"/>
        <v>7402.3199999999988</v>
      </c>
      <c r="J17" s="51">
        <f t="shared" si="8"/>
        <v>1374.4799999999998</v>
      </c>
      <c r="K17" s="51">
        <f t="shared" si="8"/>
        <v>2623.1040000000007</v>
      </c>
      <c r="L17" s="51">
        <f t="shared" si="8"/>
        <v>1252.7639999999999</v>
      </c>
      <c r="M17" s="51">
        <f t="shared" si="8"/>
        <v>255.02400000000009</v>
      </c>
      <c r="N17" s="51">
        <f t="shared" ref="N17" si="20">N94+N168+N242+N315+N392+N469+N545+N622+N695+N768+N841+N914</f>
        <v>1896.9479999999996</v>
      </c>
      <c r="O17" s="51">
        <f>O94+O168+O242+O315+O392+O469+O545+O622+O695+O768+O841+O914</f>
        <v>0</v>
      </c>
      <c r="P17" s="41">
        <f t="shared" si="1"/>
        <v>1.0158869111305648</v>
      </c>
      <c r="Q17" s="40">
        <f>J17+K17+L17+M17+N17</f>
        <v>7402.3200000000006</v>
      </c>
      <c r="R17" s="51">
        <f t="shared" si="16"/>
        <v>7519.920000000001</v>
      </c>
      <c r="S17" s="51">
        <f t="shared" si="16"/>
        <v>2547.394362416107</v>
      </c>
      <c r="T17" s="51">
        <f t="shared" si="16"/>
        <v>2664.7770201342287</v>
      </c>
      <c r="U17" s="51">
        <f>U94+U168+U242+U315+U392+U469+U545+U622+U695+U768+U841+U914</f>
        <v>1248.2730738255036</v>
      </c>
      <c r="V17" s="51">
        <f>V94+V168+V242+V315+V392+V469+V545+V622+V695+V768+V841+V914</f>
        <v>259.07554362416113</v>
      </c>
      <c r="W17" s="51">
        <f>W94+W168+W242+W315+W392+W469+W545+W622+W695+W768+W841+W914</f>
        <v>0</v>
      </c>
      <c r="X17" s="51">
        <f>X94+X168+X242+X315+X392+X469+X545+X622+X695+X768+X841+X914</f>
        <v>800.40000000000009</v>
      </c>
      <c r="Y17" s="41"/>
      <c r="Z17" s="40">
        <f t="shared" si="3"/>
        <v>7519.92</v>
      </c>
      <c r="AA17" s="54">
        <f t="shared" si="12"/>
        <v>2551.4459060402683</v>
      </c>
      <c r="AB17" s="54">
        <f t="shared" ref="AB17:AC19" si="21">T17</f>
        <v>2664.7770201342287</v>
      </c>
      <c r="AC17" s="54">
        <f t="shared" si="21"/>
        <v>1248.2730738255036</v>
      </c>
      <c r="AD17" s="54">
        <f t="shared" si="5"/>
        <v>255.02400000000009</v>
      </c>
      <c r="AE17" s="54">
        <f t="shared" ref="AE17:AF19" si="22">W17</f>
        <v>0</v>
      </c>
      <c r="AF17" s="54">
        <f t="shared" si="22"/>
        <v>800.40000000000009</v>
      </c>
      <c r="AG17" s="54"/>
      <c r="AH17" s="42">
        <f t="shared" si="7"/>
        <v>7519.9200000000019</v>
      </c>
      <c r="AI17" s="56">
        <f>I17-Z17</f>
        <v>-117.60000000000127</v>
      </c>
    </row>
    <row r="18" spans="1:35" x14ac:dyDescent="0.25">
      <c r="A18" s="31">
        <v>12</v>
      </c>
      <c r="B18" s="52">
        <v>132.1</v>
      </c>
      <c r="C18" s="33">
        <v>2.2999999999999998</v>
      </c>
      <c r="D18" s="33">
        <v>7.42</v>
      </c>
      <c r="E18" s="33">
        <v>3.16</v>
      </c>
      <c r="F18" s="35">
        <v>0.77</v>
      </c>
      <c r="G18" s="35"/>
      <c r="H18" s="35"/>
      <c r="I18" s="51">
        <f t="shared" si="8"/>
        <v>23096.400000000005</v>
      </c>
      <c r="J18" s="51">
        <f t="shared" si="8"/>
        <v>5104.380000000001</v>
      </c>
      <c r="K18" s="51">
        <f t="shared" si="8"/>
        <v>11762.184000000001</v>
      </c>
      <c r="L18" s="51">
        <f t="shared" si="8"/>
        <v>5009.232</v>
      </c>
      <c r="M18" s="51">
        <f t="shared" si="8"/>
        <v>1220.604</v>
      </c>
      <c r="N18" s="51">
        <f t="shared" ref="N18" si="23">N95+N169+N243+N316+N393+N470+N546+N623+N696+N769+N842+N915</f>
        <v>0</v>
      </c>
      <c r="O18" s="41"/>
      <c r="P18" s="41">
        <f t="shared" si="1"/>
        <v>0.8392433452832474</v>
      </c>
      <c r="Q18" s="40">
        <f t="shared" ref="Q18:Q72" si="24">J18+K18+L18+M18+N18</f>
        <v>23096.400000000001</v>
      </c>
      <c r="R18" s="51">
        <f t="shared" si="16"/>
        <v>19383.5</v>
      </c>
      <c r="S18" s="51">
        <f t="shared" si="16"/>
        <v>4283.8169467969046</v>
      </c>
      <c r="T18" s="51">
        <f t="shared" si="16"/>
        <v>9871.3346479970896</v>
      </c>
      <c r="U18" s="51">
        <f>U95+U169+U243+U316+U393+U470+U546+U623+U696+U769+U842+U915</f>
        <v>4203.964620979893</v>
      </c>
      <c r="V18" s="51">
        <f>V95+V169+V243+V316+V393+V470+V546+V623+V696+V769+V842+V915</f>
        <v>1024.383784226113</v>
      </c>
      <c r="W18" s="51"/>
      <c r="X18" s="51"/>
      <c r="Y18" s="41"/>
      <c r="Z18" s="40">
        <f t="shared" si="3"/>
        <v>19383.5</v>
      </c>
      <c r="AA18" s="54">
        <f t="shared" si="12"/>
        <v>4087.5967310230171</v>
      </c>
      <c r="AB18" s="54">
        <f t="shared" si="21"/>
        <v>9871.3346479970896</v>
      </c>
      <c r="AC18" s="54">
        <f t="shared" si="21"/>
        <v>4203.964620979893</v>
      </c>
      <c r="AD18" s="54">
        <f t="shared" si="5"/>
        <v>1220.604</v>
      </c>
      <c r="AE18" s="54">
        <f t="shared" si="22"/>
        <v>0</v>
      </c>
      <c r="AF18" s="54">
        <f t="shared" si="22"/>
        <v>0</v>
      </c>
      <c r="AG18" s="54"/>
      <c r="AH18" s="42">
        <f t="shared" si="7"/>
        <v>19383.5</v>
      </c>
      <c r="AI18" s="56">
        <f>I18-Z18</f>
        <v>3712.9000000000051</v>
      </c>
    </row>
    <row r="19" spans="1:35" x14ac:dyDescent="0.25">
      <c r="A19" s="31">
        <v>16</v>
      </c>
      <c r="B19" s="52">
        <v>116.9</v>
      </c>
      <c r="C19" s="33">
        <v>2.2999999999999998</v>
      </c>
      <c r="D19" s="33">
        <v>8.32</v>
      </c>
      <c r="E19" s="33">
        <v>3.14</v>
      </c>
      <c r="F19" s="35">
        <v>0.77</v>
      </c>
      <c r="G19" s="35"/>
      <c r="H19" s="35"/>
      <c r="I19" s="51">
        <f t="shared" si="8"/>
        <v>21519</v>
      </c>
      <c r="J19" s="51">
        <f t="shared" si="8"/>
        <v>4362.7559999999994</v>
      </c>
      <c r="K19" s="51">
        <f t="shared" si="8"/>
        <v>11671.296</v>
      </c>
      <c r="L19" s="51">
        <f t="shared" si="8"/>
        <v>4404.7919999999995</v>
      </c>
      <c r="M19" s="51">
        <f t="shared" si="8"/>
        <v>1080.1560000000002</v>
      </c>
      <c r="N19" s="51">
        <f t="shared" ref="N19" si="25">N96+N170+N244+N317+N394+N471+N547+N624+N697+N770+N843+N916</f>
        <v>0</v>
      </c>
      <c r="O19" s="41"/>
      <c r="P19" s="41">
        <f t="shared" si="1"/>
        <v>0.91883870068311735</v>
      </c>
      <c r="Q19" s="40">
        <f t="shared" si="24"/>
        <v>21518.999999999996</v>
      </c>
      <c r="R19" s="51">
        <f t="shared" si="16"/>
        <v>19772.490000000002</v>
      </c>
      <c r="S19" s="51">
        <f t="shared" si="16"/>
        <v>4008.6690544374715</v>
      </c>
      <c r="T19" s="51">
        <f t="shared" si="16"/>
        <v>10724.038451928063</v>
      </c>
      <c r="U19" s="51">
        <f>U96+U170+U244+U317+U394+U471+U547+U624+U697+U770+U843+U916</f>
        <v>4047.2933580593899</v>
      </c>
      <c r="V19" s="51">
        <f>V96+V170+V244+V317+V394+V471+V547+V624+V697+V770+V843+V916</f>
        <v>992.48913557507331</v>
      </c>
      <c r="W19" s="51"/>
      <c r="X19" s="51"/>
      <c r="Y19" s="41"/>
      <c r="Z19" s="40">
        <f t="shared" si="3"/>
        <v>19772.489999999998</v>
      </c>
      <c r="AA19" s="54">
        <f t="shared" si="12"/>
        <v>3921.0021900125448</v>
      </c>
      <c r="AB19" s="54">
        <f t="shared" si="21"/>
        <v>10724.038451928063</v>
      </c>
      <c r="AC19" s="54">
        <f t="shared" si="21"/>
        <v>4047.2933580593899</v>
      </c>
      <c r="AD19" s="54">
        <f t="shared" si="5"/>
        <v>1080.1560000000002</v>
      </c>
      <c r="AE19" s="54">
        <f t="shared" si="22"/>
        <v>0</v>
      </c>
      <c r="AF19" s="54">
        <f t="shared" si="22"/>
        <v>0</v>
      </c>
      <c r="AG19" s="54"/>
      <c r="AH19" s="42">
        <f t="shared" si="7"/>
        <v>19772.489999999998</v>
      </c>
      <c r="AI19" s="56">
        <f>I19-Z19</f>
        <v>1746.510000000002</v>
      </c>
    </row>
    <row r="20" spans="1:35" x14ac:dyDescent="0.25">
      <c r="A20" s="31"/>
      <c r="B20" s="52"/>
      <c r="C20" s="33"/>
      <c r="D20" s="33"/>
      <c r="E20" s="33"/>
      <c r="F20" s="35"/>
      <c r="G20" s="35"/>
      <c r="H20" s="35"/>
      <c r="I20" s="51">
        <f t="shared" si="8"/>
        <v>0</v>
      </c>
      <c r="J20" s="51">
        <f t="shared" si="8"/>
        <v>0</v>
      </c>
      <c r="K20" s="51">
        <f t="shared" si="8"/>
        <v>0</v>
      </c>
      <c r="L20" s="51">
        <f t="shared" si="8"/>
        <v>0</v>
      </c>
      <c r="M20" s="51">
        <f t="shared" si="8"/>
        <v>0</v>
      </c>
      <c r="N20" s="51">
        <f t="shared" ref="N20" si="26">N97+N171+N245+N318+N395+N472+N548+N625+N698+N771+N844+N917</f>
        <v>0</v>
      </c>
      <c r="O20" s="41"/>
      <c r="P20" s="41"/>
      <c r="Q20" s="40"/>
      <c r="R20" s="51"/>
      <c r="S20" s="51"/>
      <c r="T20" s="51"/>
      <c r="U20" s="51"/>
      <c r="V20" s="51"/>
      <c r="W20" s="51"/>
      <c r="X20" s="51"/>
      <c r="Y20" s="41"/>
      <c r="Z20" s="40"/>
      <c r="AA20" s="54"/>
      <c r="AB20" s="54"/>
      <c r="AC20" s="54"/>
      <c r="AD20" s="54"/>
      <c r="AE20" s="54"/>
      <c r="AF20" s="54"/>
      <c r="AG20" s="54"/>
      <c r="AH20" s="42"/>
      <c r="AI20" s="56"/>
    </row>
    <row r="21" spans="1:35" x14ac:dyDescent="0.25">
      <c r="A21" s="70" t="s">
        <v>37</v>
      </c>
      <c r="B21" s="71">
        <f>SUM(B9:B20)</f>
        <v>2154.8000000000002</v>
      </c>
      <c r="C21" s="33"/>
      <c r="D21" s="34"/>
      <c r="E21" s="34"/>
      <c r="F21" s="35"/>
      <c r="G21" s="35"/>
      <c r="H21" s="35"/>
      <c r="I21" s="51">
        <f t="shared" si="8"/>
        <v>397273.31999999989</v>
      </c>
      <c r="J21" s="51">
        <f t="shared" si="8"/>
        <v>83344.847999999954</v>
      </c>
      <c r="K21" s="51">
        <f t="shared" si="8"/>
        <v>211796.3280000001</v>
      </c>
      <c r="L21" s="51">
        <f t="shared" si="8"/>
        <v>80324.843999999983</v>
      </c>
      <c r="M21" s="51">
        <f t="shared" si="8"/>
        <v>19910.352000000003</v>
      </c>
      <c r="N21" s="51">
        <f t="shared" ref="N21:O21" si="27">N98+N172+N246+N319+N396+N473+N549+N626+N699+N772+N845+N918</f>
        <v>1896.9479999999996</v>
      </c>
      <c r="O21" s="51">
        <f t="shared" si="27"/>
        <v>0</v>
      </c>
      <c r="P21" s="41">
        <f t="shared" si="1"/>
        <v>0.93545121529933106</v>
      </c>
      <c r="Q21" s="40">
        <f t="shared" si="24"/>
        <v>397273.32</v>
      </c>
      <c r="R21" s="137">
        <f t="shared" ref="R21:X21" si="28">R98+R172+R246+R319+R396+R473+R549+R626+R699+R772+R845+R918</f>
        <v>371629.80999999994</v>
      </c>
      <c r="S21" s="137">
        <f t="shared" si="28"/>
        <v>85028.906224455495</v>
      </c>
      <c r="T21" s="137">
        <f t="shared" si="28"/>
        <v>193561.12208883013</v>
      </c>
      <c r="U21" s="137">
        <f t="shared" si="28"/>
        <v>74095.020298398595</v>
      </c>
      <c r="V21" s="137">
        <f t="shared" si="28"/>
        <v>18144.361388315781</v>
      </c>
      <c r="W21" s="137">
        <f t="shared" si="28"/>
        <v>0</v>
      </c>
      <c r="X21" s="137">
        <f t="shared" si="28"/>
        <v>800.40000000000009</v>
      </c>
      <c r="Y21" s="41"/>
      <c r="Z21" s="40">
        <f t="shared" ref="Z21:Z52" si="29">S21+T21+U21+V21+W21+X21</f>
        <v>371629.81000000006</v>
      </c>
      <c r="AA21" s="55">
        <f t="shared" ref="AA21:AF21" si="30">SUM(AA9:AA19)</f>
        <v>83032.640050089103</v>
      </c>
      <c r="AB21" s="55">
        <f t="shared" si="30"/>
        <v>193415.27065999771</v>
      </c>
      <c r="AC21" s="55">
        <f t="shared" si="30"/>
        <v>74311.06728991319</v>
      </c>
      <c r="AD21" s="55">
        <f t="shared" si="30"/>
        <v>19910.351999999995</v>
      </c>
      <c r="AE21" s="55">
        <f t="shared" si="30"/>
        <v>0</v>
      </c>
      <c r="AF21" s="55">
        <f t="shared" si="30"/>
        <v>800.40000000000009</v>
      </c>
      <c r="AG21" s="54"/>
      <c r="AH21" s="42">
        <f>SUM(AH9:AH19)</f>
        <v>363293.08999999997</v>
      </c>
      <c r="AI21" s="56">
        <f>SUM(AI9:AI19)</f>
        <v>33980.230000000076</v>
      </c>
    </row>
    <row r="22" spans="1:35" x14ac:dyDescent="0.25">
      <c r="A22" s="6" t="s">
        <v>56</v>
      </c>
      <c r="B22" s="37"/>
      <c r="C22" s="7"/>
      <c r="D22" s="24"/>
      <c r="E22" s="24"/>
      <c r="F22" s="24"/>
      <c r="G22" s="25"/>
      <c r="H22" s="25"/>
      <c r="I22" s="51"/>
      <c r="J22" s="51"/>
      <c r="K22" s="51"/>
      <c r="L22" s="51"/>
      <c r="M22" s="51"/>
      <c r="N22" s="51"/>
      <c r="O22" s="86"/>
      <c r="P22" s="41">
        <v>0</v>
      </c>
      <c r="Q22" s="40">
        <f t="shared" si="24"/>
        <v>0</v>
      </c>
      <c r="R22" s="51">
        <f t="shared" ref="R22:T46" si="31">R99+R173+R247+R320+R397+R474+R550+R627+R700+R773+R846+R919</f>
        <v>0</v>
      </c>
      <c r="S22" s="51">
        <f t="shared" si="31"/>
        <v>0</v>
      </c>
      <c r="T22" s="51">
        <f t="shared" si="31"/>
        <v>0</v>
      </c>
      <c r="U22" s="51">
        <f>U99+U173+U247+U320+U397+U474+U550+U627+U700+U773+U919</f>
        <v>0</v>
      </c>
      <c r="V22" s="51">
        <f>V99+V173+V247+V320+V397+V474+V550+V627+V700+V773+V919</f>
        <v>0</v>
      </c>
      <c r="W22" s="85"/>
      <c r="X22" s="86"/>
      <c r="Y22" s="86"/>
      <c r="Z22" s="40">
        <f t="shared" si="29"/>
        <v>0</v>
      </c>
      <c r="AA22" s="29"/>
      <c r="AB22" s="29"/>
      <c r="AC22" s="29"/>
      <c r="AD22" s="29"/>
      <c r="AE22" s="29"/>
      <c r="AF22" s="29"/>
      <c r="AG22" s="29"/>
      <c r="AH22" s="85"/>
      <c r="AI22" s="88"/>
    </row>
    <row r="23" spans="1:35" x14ac:dyDescent="0.25">
      <c r="A23" s="31">
        <v>1</v>
      </c>
      <c r="B23" s="52">
        <v>18.8</v>
      </c>
      <c r="C23" s="33">
        <v>2.2999999999999998</v>
      </c>
      <c r="D23" s="33">
        <v>8.6199999999999992</v>
      </c>
      <c r="E23" s="33">
        <v>9.98</v>
      </c>
      <c r="F23" s="35">
        <v>0.77</v>
      </c>
      <c r="G23" s="35"/>
      <c r="H23" s="35"/>
      <c r="I23" s="51">
        <f t="shared" si="8"/>
        <v>5204.6400000000021</v>
      </c>
      <c r="J23" s="51">
        <f t="shared" si="8"/>
        <v>834.76800000000048</v>
      </c>
      <c r="K23" s="51">
        <f t="shared" si="8"/>
        <v>1944.6720000000003</v>
      </c>
      <c r="L23" s="51">
        <f t="shared" si="8"/>
        <v>2251.4880000000003</v>
      </c>
      <c r="M23" s="51">
        <f t="shared" si="8"/>
        <v>173.71200000000002</v>
      </c>
      <c r="N23" s="51">
        <f t="shared" ref="N23" si="32">N100+N174+N248+N321+N398+N475+N551+N628+N701+N774+N847+N920</f>
        <v>0</v>
      </c>
      <c r="O23" s="41"/>
      <c r="P23" s="41">
        <f t="shared" si="1"/>
        <v>1.033593101540164</v>
      </c>
      <c r="Q23" s="40">
        <f t="shared" si="24"/>
        <v>5204.6400000000012</v>
      </c>
      <c r="R23" s="51">
        <f t="shared" si="31"/>
        <v>5379.4800000000014</v>
      </c>
      <c r="S23" s="51">
        <f t="shared" si="31"/>
        <v>714.3292230932401</v>
      </c>
      <c r="T23" s="51">
        <f t="shared" si="31"/>
        <v>2009.999563958314</v>
      </c>
      <c r="U23" s="51">
        <f>U100+U174+U248+U321+U398+U475+U551+U628+U701+U774+U847+U920</f>
        <v>2327.1224650004615</v>
      </c>
      <c r="V23" s="51">
        <f>V100+V174+V248+V321+V398+V475+V551+V628+V701+V774+V847+V920</f>
        <v>179.54752485474501</v>
      </c>
      <c r="W23" s="51"/>
      <c r="X23" s="51"/>
      <c r="Y23" s="41"/>
      <c r="Z23" s="40">
        <f t="shared" si="29"/>
        <v>5230.9987769067611</v>
      </c>
      <c r="AA23" s="54">
        <f t="shared" ref="AA23:AA38" si="33">Z23-AB23-AC23-AD23-AE23-AF23</f>
        <v>720.16474794798569</v>
      </c>
      <c r="AB23" s="54">
        <f>T23</f>
        <v>2009.999563958314</v>
      </c>
      <c r="AC23" s="54">
        <f>U23</f>
        <v>2327.1224650004615</v>
      </c>
      <c r="AD23" s="54">
        <f t="shared" ref="AD23:AD38" si="34">M23</f>
        <v>173.71200000000002</v>
      </c>
      <c r="AE23" s="54">
        <f>W23</f>
        <v>0</v>
      </c>
      <c r="AF23" s="54">
        <f>X23</f>
        <v>0</v>
      </c>
      <c r="AG23" s="54"/>
      <c r="AH23" s="42">
        <f t="shared" ref="AH23:AH38" si="35">SUM(AA23:AG23)</f>
        <v>5230.998776906762</v>
      </c>
      <c r="AI23" s="56">
        <f>I23-Z23</f>
        <v>-26.358776906758976</v>
      </c>
    </row>
    <row r="24" spans="1:35" x14ac:dyDescent="0.25">
      <c r="A24" s="31"/>
      <c r="B24" s="52"/>
      <c r="C24" s="33"/>
      <c r="D24" s="33"/>
      <c r="E24" s="33"/>
      <c r="F24" s="35"/>
      <c r="G24" s="35"/>
      <c r="H24" s="35"/>
      <c r="I24" s="51">
        <f t="shared" si="8"/>
        <v>0</v>
      </c>
      <c r="J24" s="51">
        <f t="shared" si="8"/>
        <v>0</v>
      </c>
      <c r="K24" s="51">
        <f t="shared" si="8"/>
        <v>0</v>
      </c>
      <c r="L24" s="51">
        <f t="shared" si="8"/>
        <v>0</v>
      </c>
      <c r="M24" s="51">
        <f t="shared" si="8"/>
        <v>0</v>
      </c>
      <c r="N24" s="51">
        <f t="shared" ref="N24" si="36">N101+N175+N249+N322+N399+N476+N552+N629+N702+N775+N848+N921</f>
        <v>0</v>
      </c>
      <c r="O24" s="41"/>
      <c r="P24" s="41">
        <v>0</v>
      </c>
      <c r="Q24" s="40">
        <f t="shared" si="24"/>
        <v>0</v>
      </c>
      <c r="R24" s="51">
        <f t="shared" si="31"/>
        <v>0</v>
      </c>
      <c r="S24" s="51">
        <f t="shared" si="31"/>
        <v>0</v>
      </c>
      <c r="T24" s="51">
        <f t="shared" si="31"/>
        <v>0</v>
      </c>
      <c r="U24" s="51">
        <f t="shared" ref="U24:V26" si="37">U101+U175+U249+U322+U399+U476+U552+U629+U702+U775+U921</f>
        <v>0</v>
      </c>
      <c r="V24" s="51">
        <f t="shared" si="37"/>
        <v>0</v>
      </c>
      <c r="W24" s="51"/>
      <c r="X24" s="51"/>
      <c r="Y24" s="41"/>
      <c r="Z24" s="40">
        <f t="shared" si="29"/>
        <v>0</v>
      </c>
      <c r="AA24" s="54">
        <f t="shared" si="33"/>
        <v>0</v>
      </c>
      <c r="AB24" s="54"/>
      <c r="AC24" s="54"/>
      <c r="AD24" s="54">
        <f t="shared" si="34"/>
        <v>0</v>
      </c>
      <c r="AE24" s="54"/>
      <c r="AF24" s="54"/>
      <c r="AG24" s="54"/>
      <c r="AH24" s="42"/>
      <c r="AI24" s="56"/>
    </row>
    <row r="25" spans="1:35" x14ac:dyDescent="0.25">
      <c r="A25" s="31"/>
      <c r="B25" s="52"/>
      <c r="C25" s="33"/>
      <c r="D25" s="33"/>
      <c r="E25" s="33"/>
      <c r="F25" s="35"/>
      <c r="G25" s="35"/>
      <c r="H25" s="35"/>
      <c r="I25" s="51">
        <f t="shared" si="8"/>
        <v>0</v>
      </c>
      <c r="J25" s="51">
        <f t="shared" si="8"/>
        <v>0</v>
      </c>
      <c r="K25" s="51">
        <f t="shared" si="8"/>
        <v>0</v>
      </c>
      <c r="L25" s="51">
        <f t="shared" si="8"/>
        <v>0</v>
      </c>
      <c r="M25" s="51">
        <f t="shared" si="8"/>
        <v>0</v>
      </c>
      <c r="N25" s="51">
        <f t="shared" ref="N25" si="38">N102+N176+N250+N323+N400+N477+N553+N630+N703+N776+N849+N922</f>
        <v>0</v>
      </c>
      <c r="O25" s="41"/>
      <c r="P25" s="41">
        <v>0</v>
      </c>
      <c r="Q25" s="40">
        <f t="shared" si="24"/>
        <v>0</v>
      </c>
      <c r="R25" s="51">
        <f t="shared" si="31"/>
        <v>0</v>
      </c>
      <c r="S25" s="51">
        <f t="shared" si="31"/>
        <v>0</v>
      </c>
      <c r="T25" s="51">
        <f t="shared" si="31"/>
        <v>0</v>
      </c>
      <c r="U25" s="51">
        <f t="shared" si="37"/>
        <v>0</v>
      </c>
      <c r="V25" s="51">
        <f t="shared" si="37"/>
        <v>0</v>
      </c>
      <c r="W25" s="51"/>
      <c r="X25" s="51"/>
      <c r="Y25" s="41"/>
      <c r="Z25" s="40">
        <f t="shared" si="29"/>
        <v>0</v>
      </c>
      <c r="AA25" s="54">
        <f t="shared" si="33"/>
        <v>0</v>
      </c>
      <c r="AB25" s="54"/>
      <c r="AC25" s="54"/>
      <c r="AD25" s="54">
        <f t="shared" si="34"/>
        <v>0</v>
      </c>
      <c r="AE25" s="54"/>
      <c r="AF25" s="54"/>
      <c r="AG25" s="54"/>
      <c r="AH25" s="42"/>
      <c r="AI25" s="56"/>
    </row>
    <row r="26" spans="1:35" x14ac:dyDescent="0.25">
      <c r="A26" s="31"/>
      <c r="B26" s="52"/>
      <c r="C26" s="33"/>
      <c r="D26" s="33"/>
      <c r="E26" s="33"/>
      <c r="F26" s="35"/>
      <c r="G26" s="35"/>
      <c r="H26" s="35"/>
      <c r="I26" s="51">
        <f t="shared" si="8"/>
        <v>0</v>
      </c>
      <c r="J26" s="51">
        <f t="shared" si="8"/>
        <v>0</v>
      </c>
      <c r="K26" s="51">
        <f t="shared" si="8"/>
        <v>0</v>
      </c>
      <c r="L26" s="51">
        <f t="shared" si="8"/>
        <v>0</v>
      </c>
      <c r="M26" s="51">
        <f t="shared" si="8"/>
        <v>0</v>
      </c>
      <c r="N26" s="51">
        <f t="shared" ref="N26" si="39">N103+N177+N251+N324+N401+N478+N554+N631+N704+N777+N850+N923</f>
        <v>0</v>
      </c>
      <c r="O26" s="41"/>
      <c r="P26" s="41">
        <v>0</v>
      </c>
      <c r="Q26" s="40">
        <f t="shared" si="24"/>
        <v>0</v>
      </c>
      <c r="R26" s="51">
        <f t="shared" si="31"/>
        <v>0</v>
      </c>
      <c r="S26" s="51">
        <f t="shared" si="31"/>
        <v>0</v>
      </c>
      <c r="T26" s="51">
        <f t="shared" si="31"/>
        <v>0</v>
      </c>
      <c r="U26" s="51">
        <f t="shared" si="37"/>
        <v>0</v>
      </c>
      <c r="V26" s="51">
        <f t="shared" si="37"/>
        <v>0</v>
      </c>
      <c r="W26" s="51"/>
      <c r="X26" s="51"/>
      <c r="Y26" s="41"/>
      <c r="Z26" s="40">
        <f t="shared" si="29"/>
        <v>0</v>
      </c>
      <c r="AA26" s="54">
        <f t="shared" si="33"/>
        <v>0</v>
      </c>
      <c r="AB26" s="54"/>
      <c r="AC26" s="54"/>
      <c r="AD26" s="54">
        <f t="shared" si="34"/>
        <v>0</v>
      </c>
      <c r="AE26" s="54"/>
      <c r="AF26" s="54"/>
      <c r="AG26" s="54"/>
      <c r="AH26" s="42"/>
      <c r="AI26" s="56"/>
    </row>
    <row r="27" spans="1:35" x14ac:dyDescent="0.25">
      <c r="A27" s="31">
        <v>5</v>
      </c>
      <c r="B27" s="52">
        <v>288</v>
      </c>
      <c r="C27" s="33">
        <v>2.2999999999999998</v>
      </c>
      <c r="D27" s="33">
        <v>7.94</v>
      </c>
      <c r="E27" s="33">
        <v>3.6</v>
      </c>
      <c r="F27" s="35">
        <v>0.77</v>
      </c>
      <c r="G27" s="35"/>
      <c r="H27" s="35"/>
      <c r="I27" s="51">
        <f t="shared" si="8"/>
        <v>53084.160000000003</v>
      </c>
      <c r="J27" s="51">
        <f t="shared" si="8"/>
        <v>10540.799999999997</v>
      </c>
      <c r="K27" s="51">
        <f t="shared" si="8"/>
        <v>27440.64000000001</v>
      </c>
      <c r="L27" s="51">
        <f t="shared" si="8"/>
        <v>12441.599999999997</v>
      </c>
      <c r="M27" s="51">
        <f t="shared" si="8"/>
        <v>2661.12</v>
      </c>
      <c r="N27" s="51">
        <f t="shared" ref="N27" si="40">N104+N178+N252+N325+N402+N479+N555+N632+N705+N778+N851+N924</f>
        <v>0</v>
      </c>
      <c r="O27" s="41"/>
      <c r="P27" s="41">
        <f t="shared" si="1"/>
        <v>0.80685763888888884</v>
      </c>
      <c r="Q27" s="40">
        <f t="shared" si="24"/>
        <v>53084.160000000011</v>
      </c>
      <c r="R27" s="51">
        <f t="shared" si="31"/>
        <v>42831.360000000001</v>
      </c>
      <c r="S27" s="51">
        <f t="shared" si="31"/>
        <v>8504.9250000000011</v>
      </c>
      <c r="T27" s="51">
        <f t="shared" si="31"/>
        <v>22140.690000000002</v>
      </c>
      <c r="U27" s="51">
        <f t="shared" ref="U27:V34" si="41">U104+U178+U252+U325+U402+U479+U555+U632+U705+U778+U851+U924</f>
        <v>10038.599999999999</v>
      </c>
      <c r="V27" s="51">
        <f t="shared" si="41"/>
        <v>2147.145</v>
      </c>
      <c r="W27" s="51"/>
      <c r="X27" s="51"/>
      <c r="Y27" s="41"/>
      <c r="Z27" s="40">
        <f t="shared" si="29"/>
        <v>42831.360000000001</v>
      </c>
      <c r="AA27" s="54">
        <f t="shared" si="33"/>
        <v>7990.95</v>
      </c>
      <c r="AB27" s="54">
        <f t="shared" ref="AB27:AB36" si="42">T27</f>
        <v>22140.690000000002</v>
      </c>
      <c r="AC27" s="54">
        <f t="shared" ref="AC27:AC36" si="43">U27</f>
        <v>10038.599999999999</v>
      </c>
      <c r="AD27" s="54">
        <f t="shared" si="34"/>
        <v>2661.12</v>
      </c>
      <c r="AE27" s="54">
        <f t="shared" ref="AE27:AE36" si="44">W27</f>
        <v>0</v>
      </c>
      <c r="AF27" s="54">
        <f t="shared" ref="AF27:AF36" si="45">X27</f>
        <v>0</v>
      </c>
      <c r="AG27" s="54"/>
      <c r="AH27" s="42">
        <f t="shared" si="35"/>
        <v>42831.360000000008</v>
      </c>
      <c r="AI27" s="56">
        <f>I27-Z27</f>
        <v>10252.800000000003</v>
      </c>
    </row>
    <row r="28" spans="1:35" x14ac:dyDescent="0.25">
      <c r="A28" s="31">
        <v>6</v>
      </c>
      <c r="B28" s="52">
        <v>252.7</v>
      </c>
      <c r="C28" s="33">
        <v>2.2999999999999998</v>
      </c>
      <c r="D28" s="33">
        <v>8.17</v>
      </c>
      <c r="E28" s="33">
        <v>2.39</v>
      </c>
      <c r="F28" s="35">
        <v>0.77</v>
      </c>
      <c r="G28" s="35"/>
      <c r="H28" s="35"/>
      <c r="I28" s="51">
        <f t="shared" si="8"/>
        <v>43666.559999999998</v>
      </c>
      <c r="J28" s="51">
        <f t="shared" si="8"/>
        <v>9309.4680000000062</v>
      </c>
      <c r="K28" s="51">
        <f t="shared" si="8"/>
        <v>24774.708000000002</v>
      </c>
      <c r="L28" s="51">
        <f t="shared" si="8"/>
        <v>7247.4359999999979</v>
      </c>
      <c r="M28" s="51">
        <f t="shared" ref="M28" si="46">M105+M179+M253+M326+M403+M480+M556+M633+M706+M779+M852+M925</f>
        <v>2334.9479999999999</v>
      </c>
      <c r="N28" s="51">
        <f t="shared" ref="N28" si="47">N105+N179+N253+N326+N403+N480+N556+N633+N706+N779+N852+N925</f>
        <v>0</v>
      </c>
      <c r="O28" s="41"/>
      <c r="P28" s="41">
        <f t="shared" si="1"/>
        <v>1.3497747475413682</v>
      </c>
      <c r="Q28" s="40">
        <f t="shared" si="24"/>
        <v>43666.560000000005</v>
      </c>
      <c r="R28" s="51">
        <f t="shared" si="31"/>
        <v>58940.020000000004</v>
      </c>
      <c r="S28" s="51">
        <f t="shared" si="31"/>
        <v>12565.684819444454</v>
      </c>
      <c r="T28" s="51">
        <f t="shared" si="31"/>
        <v>33440.275236111105</v>
      </c>
      <c r="U28" s="51">
        <f t="shared" si="41"/>
        <v>9782.4060972222214</v>
      </c>
      <c r="V28" s="51">
        <f t="shared" si="41"/>
        <v>3151.6538472222219</v>
      </c>
      <c r="W28" s="51"/>
      <c r="X28" s="51"/>
      <c r="Y28" s="41"/>
      <c r="Z28" s="40">
        <f t="shared" si="29"/>
        <v>58940.020000000004</v>
      </c>
      <c r="AA28" s="54">
        <f t="shared" si="33"/>
        <v>13382.390666666677</v>
      </c>
      <c r="AB28" s="54">
        <f t="shared" si="42"/>
        <v>33440.275236111105</v>
      </c>
      <c r="AC28" s="54">
        <f t="shared" si="43"/>
        <v>9782.4060972222214</v>
      </c>
      <c r="AD28" s="54">
        <f t="shared" si="34"/>
        <v>2334.9479999999999</v>
      </c>
      <c r="AE28" s="54">
        <f t="shared" si="44"/>
        <v>0</v>
      </c>
      <c r="AF28" s="54">
        <f t="shared" si="45"/>
        <v>0</v>
      </c>
      <c r="AG28" s="54"/>
      <c r="AH28" s="42">
        <f t="shared" si="35"/>
        <v>58940.02</v>
      </c>
      <c r="AI28" s="56">
        <f>I28-Z28</f>
        <v>-15273.460000000006</v>
      </c>
    </row>
    <row r="29" spans="1:35" x14ac:dyDescent="0.25">
      <c r="A29" s="31">
        <v>7</v>
      </c>
      <c r="B29" s="52">
        <v>121.7</v>
      </c>
      <c r="C29" s="33">
        <v>2.2999999999999998</v>
      </c>
      <c r="D29" s="33">
        <v>8.5399999999999991</v>
      </c>
      <c r="E29" s="33">
        <v>3.33</v>
      </c>
      <c r="F29" s="35">
        <v>0.77</v>
      </c>
      <c r="G29" s="35"/>
      <c r="H29" s="35"/>
      <c r="I29" s="51">
        <f t="shared" si="8"/>
        <v>23351.759999999998</v>
      </c>
      <c r="J29" s="51">
        <f t="shared" si="8"/>
        <v>4892.3040000000001</v>
      </c>
      <c r="K29" s="51">
        <f t="shared" si="8"/>
        <v>12471.815999999997</v>
      </c>
      <c r="L29" s="51">
        <f t="shared" si="8"/>
        <v>4863.1320000000005</v>
      </c>
      <c r="M29" s="51">
        <f t="shared" ref="M29" si="48">M106+M180+M254+M327+M404+M481+M557+M634+M707+M780+M853+M926</f>
        <v>1124.5080000000003</v>
      </c>
      <c r="N29" s="51">
        <f t="shared" ref="N29" si="49">N106+N180+N254+N327+N404+N481+N557+N634+N707+N780+N853+N926</f>
        <v>0</v>
      </c>
      <c r="O29" s="41">
        <f>H29*B29</f>
        <v>0</v>
      </c>
      <c r="P29" s="41">
        <f t="shared" si="1"/>
        <v>0.66116643884657944</v>
      </c>
      <c r="Q29" s="40">
        <f t="shared" si="24"/>
        <v>23351.759999999998</v>
      </c>
      <c r="R29" s="51">
        <f t="shared" si="31"/>
        <v>15439.4</v>
      </c>
      <c r="S29" s="51">
        <f t="shared" si="31"/>
        <v>3234.627213434876</v>
      </c>
      <c r="T29" s="51">
        <f t="shared" si="31"/>
        <v>8245.9461706697912</v>
      </c>
      <c r="U29" s="51">
        <f t="shared" si="41"/>
        <v>3215.3396660808439</v>
      </c>
      <c r="V29" s="51">
        <f t="shared" si="41"/>
        <v>743.48694981448944</v>
      </c>
      <c r="W29" s="51"/>
      <c r="X29" s="51"/>
      <c r="Y29" s="41"/>
      <c r="Z29" s="40">
        <f t="shared" si="29"/>
        <v>15439.4</v>
      </c>
      <c r="AA29" s="54">
        <f t="shared" si="33"/>
        <v>2853.6061632493643</v>
      </c>
      <c r="AB29" s="54">
        <f t="shared" si="42"/>
        <v>8245.9461706697912</v>
      </c>
      <c r="AC29" s="54">
        <f t="shared" si="43"/>
        <v>3215.3396660808439</v>
      </c>
      <c r="AD29" s="54">
        <f t="shared" si="34"/>
        <v>1124.5080000000003</v>
      </c>
      <c r="AE29" s="54">
        <f t="shared" si="44"/>
        <v>0</v>
      </c>
      <c r="AF29" s="54">
        <f t="shared" si="45"/>
        <v>0</v>
      </c>
      <c r="AG29" s="54"/>
      <c r="AH29" s="42">
        <f t="shared" si="35"/>
        <v>15439.4</v>
      </c>
      <c r="AI29" s="56">
        <f>I29-Z29</f>
        <v>7912.3599999999988</v>
      </c>
    </row>
    <row r="30" spans="1:35" x14ac:dyDescent="0.25">
      <c r="A30" s="31">
        <v>8</v>
      </c>
      <c r="B30" s="52">
        <v>537</v>
      </c>
      <c r="C30" s="33">
        <v>2.2999999999999998</v>
      </c>
      <c r="D30" s="33">
        <v>7.92</v>
      </c>
      <c r="E30" s="33">
        <v>2.95</v>
      </c>
      <c r="F30" s="35">
        <v>0.77</v>
      </c>
      <c r="G30" s="35"/>
      <c r="H30" s="35"/>
      <c r="I30" s="51">
        <f t="shared" si="8"/>
        <v>95242.319999999992</v>
      </c>
      <c r="J30" s="51">
        <f t="shared" si="8"/>
        <v>20234.16</v>
      </c>
      <c r="K30" s="51">
        <f t="shared" si="8"/>
        <v>51036.480000000003</v>
      </c>
      <c r="L30" s="51">
        <f t="shared" si="8"/>
        <v>19009.8</v>
      </c>
      <c r="M30" s="51">
        <f t="shared" ref="M30" si="50">M107+M181+M255+M328+M405+M482+M558+M635+M708+M781+M854+M927</f>
        <v>4961.8799999999983</v>
      </c>
      <c r="N30" s="51">
        <f t="shared" ref="N30" si="51">N107+N181+N255+N328+N405+N482+N558+N635+N708+N781+N854+N927</f>
        <v>0</v>
      </c>
      <c r="O30" s="41">
        <f>H30*B30</f>
        <v>0</v>
      </c>
      <c r="P30" s="41"/>
      <c r="Q30" s="40">
        <f t="shared" si="24"/>
        <v>95242.32</v>
      </c>
      <c r="R30" s="51">
        <f t="shared" si="31"/>
        <v>0</v>
      </c>
      <c r="S30" s="51">
        <f t="shared" si="31"/>
        <v>0</v>
      </c>
      <c r="T30" s="51">
        <f t="shared" si="31"/>
        <v>0</v>
      </c>
      <c r="U30" s="51">
        <f t="shared" si="41"/>
        <v>0</v>
      </c>
      <c r="V30" s="51">
        <f t="shared" si="41"/>
        <v>0</v>
      </c>
      <c r="W30" s="51"/>
      <c r="X30" s="51"/>
      <c r="Y30" s="41"/>
      <c r="Z30" s="40">
        <f t="shared" si="29"/>
        <v>0</v>
      </c>
      <c r="AA30" s="54">
        <f t="shared" si="33"/>
        <v>-4961.8799999999983</v>
      </c>
      <c r="AB30" s="54">
        <f t="shared" si="42"/>
        <v>0</v>
      </c>
      <c r="AC30" s="54">
        <f t="shared" si="43"/>
        <v>0</v>
      </c>
      <c r="AD30" s="54">
        <f t="shared" si="34"/>
        <v>4961.8799999999983</v>
      </c>
      <c r="AE30" s="54">
        <f t="shared" si="44"/>
        <v>0</v>
      </c>
      <c r="AF30" s="54">
        <f t="shared" si="45"/>
        <v>0</v>
      </c>
      <c r="AG30" s="54"/>
      <c r="AH30" s="42"/>
      <c r="AI30" s="56"/>
    </row>
    <row r="31" spans="1:35" x14ac:dyDescent="0.25">
      <c r="A31" s="31">
        <v>9</v>
      </c>
      <c r="B31" s="52">
        <v>281.60000000000002</v>
      </c>
      <c r="C31" s="33">
        <v>2.2999999999999998</v>
      </c>
      <c r="D31" s="33">
        <v>8.1999999999999993</v>
      </c>
      <c r="E31" s="33">
        <v>3.14</v>
      </c>
      <c r="F31" s="35">
        <v>0.77</v>
      </c>
      <c r="G31" s="35"/>
      <c r="H31" s="35"/>
      <c r="I31" s="51">
        <f t="shared" si="8"/>
        <v>52168.19999999999</v>
      </c>
      <c r="J31" s="51">
        <f t="shared" si="8"/>
        <v>11246.088000000005</v>
      </c>
      <c r="K31" s="51">
        <f t="shared" si="8"/>
        <v>27709.439999999991</v>
      </c>
      <c r="L31" s="51">
        <f t="shared" si="8"/>
        <v>10610.688000000002</v>
      </c>
      <c r="M31" s="51">
        <f t="shared" ref="M31" si="52">M108+M182+M256+M329+M406+M483+M559+M636+M709+M782+M855+M928</f>
        <v>2601.9840000000004</v>
      </c>
      <c r="N31" s="51">
        <f t="shared" ref="N31" si="53">N108+N182+N256+N329+N406+N483+N559+N636+N709+N782+N855+N928</f>
        <v>0</v>
      </c>
      <c r="O31" s="41">
        <f>H31*B31</f>
        <v>0</v>
      </c>
      <c r="P31" s="41">
        <f t="shared" si="1"/>
        <v>0.98578406002123875</v>
      </c>
      <c r="Q31" s="40">
        <f t="shared" si="24"/>
        <v>52168.2</v>
      </c>
      <c r="R31" s="51">
        <f t="shared" si="31"/>
        <v>51426.57999999998</v>
      </c>
      <c r="S31" s="51">
        <f t="shared" si="31"/>
        <v>11086.214287996139</v>
      </c>
      <c r="T31" s="51">
        <f t="shared" si="31"/>
        <v>27315.524264114927</v>
      </c>
      <c r="U31" s="51">
        <f t="shared" si="41"/>
        <v>10459.84709625864</v>
      </c>
      <c r="V31" s="51">
        <f t="shared" si="41"/>
        <v>2564.9943516303033</v>
      </c>
      <c r="W31" s="51"/>
      <c r="X31" s="51"/>
      <c r="Y31" s="41"/>
      <c r="Z31" s="40">
        <f t="shared" si="29"/>
        <v>51426.580000000016</v>
      </c>
      <c r="AA31" s="54">
        <f t="shared" si="33"/>
        <v>11049.224639626449</v>
      </c>
      <c r="AB31" s="54">
        <f t="shared" si="42"/>
        <v>27315.524264114927</v>
      </c>
      <c r="AC31" s="54">
        <f t="shared" si="43"/>
        <v>10459.84709625864</v>
      </c>
      <c r="AD31" s="54">
        <f t="shared" si="34"/>
        <v>2601.9840000000004</v>
      </c>
      <c r="AE31" s="54">
        <f t="shared" si="44"/>
        <v>0</v>
      </c>
      <c r="AF31" s="54">
        <f t="shared" si="45"/>
        <v>0</v>
      </c>
      <c r="AG31" s="54"/>
      <c r="AH31" s="42">
        <f t="shared" si="35"/>
        <v>51426.580000000016</v>
      </c>
      <c r="AI31" s="56">
        <f t="shared" ref="AI31:AI36" si="54">I31-Z31</f>
        <v>741.61999999997352</v>
      </c>
    </row>
    <row r="32" spans="1:35" x14ac:dyDescent="0.25">
      <c r="A32" s="31">
        <v>10</v>
      </c>
      <c r="B32" s="52">
        <v>387.7</v>
      </c>
      <c r="C32" s="33">
        <v>2.2999999999999998</v>
      </c>
      <c r="D32" s="33">
        <v>7.95</v>
      </c>
      <c r="E32" s="33">
        <v>3.85</v>
      </c>
      <c r="F32" s="35">
        <v>0.77</v>
      </c>
      <c r="G32" s="35"/>
      <c r="H32" s="35"/>
      <c r="I32" s="51">
        <f t="shared" si="8"/>
        <v>73833.48</v>
      </c>
      <c r="J32" s="51">
        <f t="shared" si="8"/>
        <v>15352.811999999998</v>
      </c>
      <c r="K32" s="51">
        <f t="shared" si="8"/>
        <v>36986.58</v>
      </c>
      <c r="L32" s="51">
        <f t="shared" si="8"/>
        <v>17911.740000000002</v>
      </c>
      <c r="M32" s="51">
        <f t="shared" ref="M32" si="55">M109+M183+M257+M330+M407+M484+M560+M637+M710+M783+M856+M929</f>
        <v>3582.348</v>
      </c>
      <c r="N32" s="51">
        <f t="shared" ref="N32" si="56">N109+N183+N257+N330+N407+N484+N560+N637+N710+N783+N856+N929</f>
        <v>0</v>
      </c>
      <c r="O32" s="41"/>
      <c r="P32" s="41">
        <f t="shared" si="1"/>
        <v>1.0291706418280704</v>
      </c>
      <c r="Q32" s="40">
        <f t="shared" si="24"/>
        <v>73833.48</v>
      </c>
      <c r="R32" s="51">
        <f t="shared" si="31"/>
        <v>75987.25</v>
      </c>
      <c r="S32" s="51">
        <f t="shared" si="31"/>
        <v>15800.663379905702</v>
      </c>
      <c r="T32" s="51">
        <f t="shared" si="31"/>
        <v>38065.502277625274</v>
      </c>
      <c r="U32" s="51">
        <f t="shared" si="41"/>
        <v>18434.236952057523</v>
      </c>
      <c r="V32" s="51">
        <f t="shared" si="41"/>
        <v>3686.847390411504</v>
      </c>
      <c r="W32" s="51"/>
      <c r="X32" s="51"/>
      <c r="Y32" s="41"/>
      <c r="Z32" s="40">
        <f t="shared" si="29"/>
        <v>75987.25</v>
      </c>
      <c r="AA32" s="54">
        <f t="shared" si="33"/>
        <v>15905.162770317203</v>
      </c>
      <c r="AB32" s="54">
        <f t="shared" si="42"/>
        <v>38065.502277625274</v>
      </c>
      <c r="AC32" s="54">
        <f t="shared" si="43"/>
        <v>18434.236952057523</v>
      </c>
      <c r="AD32" s="54">
        <f t="shared" si="34"/>
        <v>3582.348</v>
      </c>
      <c r="AE32" s="54">
        <f t="shared" si="44"/>
        <v>0</v>
      </c>
      <c r="AF32" s="54">
        <f t="shared" si="45"/>
        <v>0</v>
      </c>
      <c r="AG32" s="54"/>
      <c r="AH32" s="42">
        <f t="shared" si="35"/>
        <v>75987.25</v>
      </c>
      <c r="AI32" s="56">
        <f t="shared" si="54"/>
        <v>-2153.7700000000041</v>
      </c>
    </row>
    <row r="33" spans="1:35" x14ac:dyDescent="0.25">
      <c r="A33" s="31">
        <v>11</v>
      </c>
      <c r="B33" s="52">
        <v>495</v>
      </c>
      <c r="C33" s="33">
        <v>2.2999999999999998</v>
      </c>
      <c r="D33" s="33">
        <v>7.66</v>
      </c>
      <c r="E33" s="33">
        <v>3.18</v>
      </c>
      <c r="F33" s="35">
        <v>0.77</v>
      </c>
      <c r="G33" s="35"/>
      <c r="H33" s="35"/>
      <c r="I33" s="51">
        <f t="shared" si="8"/>
        <v>89100</v>
      </c>
      <c r="J33" s="51">
        <f t="shared" si="8"/>
        <v>20136.599999999995</v>
      </c>
      <c r="K33" s="51">
        <f t="shared" si="8"/>
        <v>45500.399999999994</v>
      </c>
      <c r="L33" s="51">
        <f t="shared" si="8"/>
        <v>18889.2</v>
      </c>
      <c r="M33" s="51">
        <f t="shared" ref="M33" si="57">M110+M184+M258+M331+M408+M485+M561+M638+M711+M784+M857+M930</f>
        <v>4573.8</v>
      </c>
      <c r="N33" s="51">
        <f t="shared" ref="N33" si="58">N110+N184+N258+N331+N408+N485+N561+N638+N711+N784+N857+N930</f>
        <v>0</v>
      </c>
      <c r="O33" s="41"/>
      <c r="P33" s="41">
        <f t="shared" si="1"/>
        <v>1.0438687991021325</v>
      </c>
      <c r="Q33" s="40">
        <f t="shared" si="24"/>
        <v>89099.999999999985</v>
      </c>
      <c r="R33" s="51">
        <f t="shared" si="31"/>
        <v>93008.71</v>
      </c>
      <c r="S33" s="51">
        <f t="shared" si="31"/>
        <v>20059.488459999993</v>
      </c>
      <c r="T33" s="51">
        <f t="shared" si="31"/>
        <v>47496.447906666675</v>
      </c>
      <c r="U33" s="51">
        <f t="shared" si="41"/>
        <v>19717.846519999999</v>
      </c>
      <c r="V33" s="51">
        <f t="shared" si="41"/>
        <v>4774.4471133333336</v>
      </c>
      <c r="W33" s="51"/>
      <c r="X33" s="51"/>
      <c r="Y33" s="41"/>
      <c r="Z33" s="40">
        <f t="shared" si="29"/>
        <v>92048.229999999981</v>
      </c>
      <c r="AA33" s="54">
        <f t="shared" si="33"/>
        <v>20260.135573333308</v>
      </c>
      <c r="AB33" s="54">
        <f t="shared" si="42"/>
        <v>47496.447906666675</v>
      </c>
      <c r="AC33" s="54">
        <f t="shared" si="43"/>
        <v>19717.846519999999</v>
      </c>
      <c r="AD33" s="54">
        <f t="shared" si="34"/>
        <v>4573.8</v>
      </c>
      <c r="AE33" s="54">
        <f t="shared" si="44"/>
        <v>0</v>
      </c>
      <c r="AF33" s="54">
        <f t="shared" si="45"/>
        <v>0</v>
      </c>
      <c r="AG33" s="54"/>
      <c r="AH33" s="42">
        <f t="shared" si="35"/>
        <v>92048.23</v>
      </c>
      <c r="AI33" s="56">
        <f t="shared" si="54"/>
        <v>-2948.2299999999814</v>
      </c>
    </row>
    <row r="34" spans="1:35" x14ac:dyDescent="0.25">
      <c r="A34" s="31">
        <v>12</v>
      </c>
      <c r="B34" s="52">
        <v>70.3</v>
      </c>
      <c r="C34" s="33">
        <v>2.2999999999999998</v>
      </c>
      <c r="D34" s="33">
        <v>8</v>
      </c>
      <c r="E34" s="33">
        <v>2.83</v>
      </c>
      <c r="F34" s="35">
        <v>0.77</v>
      </c>
      <c r="G34" s="35"/>
      <c r="H34" s="35"/>
      <c r="I34" s="51">
        <f t="shared" si="8"/>
        <v>12662.400000000003</v>
      </c>
      <c r="J34" s="51">
        <f t="shared" si="8"/>
        <v>2876.6400000000017</v>
      </c>
      <c r="K34" s="51">
        <f t="shared" si="8"/>
        <v>6748.7999999999984</v>
      </c>
      <c r="L34" s="51">
        <f t="shared" si="8"/>
        <v>2387.3880000000004</v>
      </c>
      <c r="M34" s="51">
        <f t="shared" ref="M34" si="59">M111+M185+M259+M332+M409+M486+M562+M639+M712+M785+M858+M931</f>
        <v>649.57199999999978</v>
      </c>
      <c r="N34" s="51">
        <f t="shared" ref="N34" si="60">N111+N185+N259+N332+N409+N486+N562+N639+N712+N785+N858+N931</f>
        <v>0</v>
      </c>
      <c r="O34" s="41"/>
      <c r="P34" s="41">
        <f t="shared" si="1"/>
        <v>1.1820697498104624</v>
      </c>
      <c r="Q34" s="40">
        <f t="shared" si="24"/>
        <v>12662.400000000001</v>
      </c>
      <c r="R34" s="51">
        <f t="shared" si="31"/>
        <v>14967.840000000002</v>
      </c>
      <c r="S34" s="51">
        <f t="shared" si="31"/>
        <v>3400.3891250947704</v>
      </c>
      <c r="T34" s="51">
        <f t="shared" si="31"/>
        <v>7977.5523275208498</v>
      </c>
      <c r="U34" s="51">
        <f t="shared" si="41"/>
        <v>2822.0591358605002</v>
      </c>
      <c r="V34" s="51">
        <f t="shared" si="41"/>
        <v>767.83941152388172</v>
      </c>
      <c r="W34" s="51"/>
      <c r="X34" s="51"/>
      <c r="Y34" s="41"/>
      <c r="Z34" s="40">
        <f t="shared" si="29"/>
        <v>14967.840000000002</v>
      </c>
      <c r="AA34" s="54">
        <f t="shared" si="33"/>
        <v>3518.6565366186519</v>
      </c>
      <c r="AB34" s="54">
        <f t="shared" si="42"/>
        <v>7977.5523275208498</v>
      </c>
      <c r="AC34" s="54">
        <f t="shared" si="43"/>
        <v>2822.0591358605002</v>
      </c>
      <c r="AD34" s="54">
        <f t="shared" si="34"/>
        <v>649.57199999999978</v>
      </c>
      <c r="AE34" s="54">
        <f t="shared" si="44"/>
        <v>0</v>
      </c>
      <c r="AF34" s="54">
        <f t="shared" si="45"/>
        <v>0</v>
      </c>
      <c r="AG34" s="54"/>
      <c r="AH34" s="42">
        <f t="shared" si="35"/>
        <v>14967.840000000002</v>
      </c>
      <c r="AI34" s="56">
        <f t="shared" si="54"/>
        <v>-2305.4399999999987</v>
      </c>
    </row>
    <row r="35" spans="1:35" x14ac:dyDescent="0.25">
      <c r="A35" s="31">
        <v>13</v>
      </c>
      <c r="B35" s="52">
        <v>121.2</v>
      </c>
      <c r="C35" s="33">
        <v>2.2999999999999998</v>
      </c>
      <c r="D35" s="33">
        <v>8.1</v>
      </c>
      <c r="E35" s="33">
        <v>2.69</v>
      </c>
      <c r="F35" s="35">
        <v>0.77</v>
      </c>
      <c r="G35" s="35"/>
      <c r="H35" s="35"/>
      <c r="I35" s="51">
        <f t="shared" si="8"/>
        <v>21714.240000000002</v>
      </c>
      <c r="J35" s="51">
        <f t="shared" si="8"/>
        <v>408.44799999999992</v>
      </c>
      <c r="K35" s="51">
        <f t="shared" si="8"/>
        <v>981.72</v>
      </c>
      <c r="L35" s="51">
        <f t="shared" si="8"/>
        <v>326.02800000000002</v>
      </c>
      <c r="M35" s="51">
        <f t="shared" ref="M35" si="61">M112+M186+M260+M333+M410+M487+M563+M640+M713+M786+M859+M932</f>
        <v>93.323999999999998</v>
      </c>
      <c r="N35" s="51">
        <f t="shared" ref="N35" si="62">N112+N186+N260+N333+N410+N487+N563+N640+N713+N786+N859+N932</f>
        <v>0</v>
      </c>
      <c r="O35" s="41"/>
      <c r="P35" s="41">
        <v>0</v>
      </c>
      <c r="Q35" s="40">
        <f t="shared" si="24"/>
        <v>1809.52</v>
      </c>
      <c r="R35" s="51">
        <f t="shared" si="31"/>
        <v>0</v>
      </c>
      <c r="S35" s="51">
        <f t="shared" si="31"/>
        <v>0</v>
      </c>
      <c r="T35" s="51">
        <f t="shared" si="31"/>
        <v>0</v>
      </c>
      <c r="U35" s="51">
        <f>U112+U186+U260+U333+U410+U487+U563+U640+U713+U786+U932</f>
        <v>0</v>
      </c>
      <c r="V35" s="51">
        <f>V112+V186+V260+V333+V410+V487+V563+V640+V713+V786+V932</f>
        <v>0</v>
      </c>
      <c r="W35" s="51"/>
      <c r="X35" s="51"/>
      <c r="Y35" s="41"/>
      <c r="Z35" s="40">
        <f t="shared" si="29"/>
        <v>0</v>
      </c>
      <c r="AA35" s="54">
        <f t="shared" si="33"/>
        <v>-93.323999999999998</v>
      </c>
      <c r="AB35" s="54">
        <f t="shared" si="42"/>
        <v>0</v>
      </c>
      <c r="AC35" s="54">
        <f t="shared" si="43"/>
        <v>0</v>
      </c>
      <c r="AD35" s="54">
        <f t="shared" si="34"/>
        <v>93.323999999999998</v>
      </c>
      <c r="AE35" s="54">
        <f t="shared" si="44"/>
        <v>0</v>
      </c>
      <c r="AF35" s="54">
        <f t="shared" si="45"/>
        <v>0</v>
      </c>
      <c r="AG35" s="54"/>
      <c r="AH35" s="42">
        <f t="shared" si="35"/>
        <v>0</v>
      </c>
      <c r="AI35" s="56">
        <f t="shared" si="54"/>
        <v>21714.240000000002</v>
      </c>
    </row>
    <row r="36" spans="1:35" x14ac:dyDescent="0.25">
      <c r="A36" s="31">
        <v>14</v>
      </c>
      <c r="B36" s="52">
        <v>369.4</v>
      </c>
      <c r="C36" s="33">
        <v>2.2999999999999998</v>
      </c>
      <c r="D36" s="33">
        <v>8.31</v>
      </c>
      <c r="E36" s="33">
        <v>2.7</v>
      </c>
      <c r="F36" s="35">
        <v>0.77</v>
      </c>
      <c r="G36" s="35"/>
      <c r="H36" s="35"/>
      <c r="I36" s="51">
        <f t="shared" si="8"/>
        <v>67023.960000000006</v>
      </c>
      <c r="J36" s="51">
        <f t="shared" si="8"/>
        <v>14805.575999999994</v>
      </c>
      <c r="K36" s="51">
        <f t="shared" si="8"/>
        <v>36836.567999999999</v>
      </c>
      <c r="L36" s="51">
        <f t="shared" si="8"/>
        <v>11968.559999999998</v>
      </c>
      <c r="M36" s="51">
        <f t="shared" ref="M36" si="63">M113+M187+M261+M334+M411+M488+M564+M641+M714+M787+M860+M933</f>
        <v>3413.2560000000008</v>
      </c>
      <c r="N36" s="51">
        <f t="shared" ref="N36" si="64">N113+N187+N261+N334+N411+N488+N564+N641+N714+N787+N860+N933</f>
        <v>0</v>
      </c>
      <c r="O36" s="41"/>
      <c r="P36" s="41">
        <f t="shared" si="1"/>
        <v>0.22651794970037581</v>
      </c>
      <c r="Q36" s="40">
        <f t="shared" si="24"/>
        <v>67023.959999999992</v>
      </c>
      <c r="R36" s="51">
        <f t="shared" si="31"/>
        <v>15182.130000000001</v>
      </c>
      <c r="S36" s="51">
        <f t="shared" si="31"/>
        <v>3353.7287196530915</v>
      </c>
      <c r="T36" s="51">
        <f t="shared" si="31"/>
        <v>8344.1438573584728</v>
      </c>
      <c r="U36" s="51">
        <f>U113+U187+U261+U334+U411+U488+U564+U641+U714+U787+U860+U933</f>
        <v>2711.0936720659297</v>
      </c>
      <c r="V36" s="51">
        <f>V113+V187+V261+V334+V411+V488+V564+V641+V714+V787+V860+V933</f>
        <v>773.16375092250587</v>
      </c>
      <c r="W36" s="51"/>
      <c r="X36" s="51"/>
      <c r="Y36" s="41"/>
      <c r="Z36" s="40">
        <f t="shared" si="29"/>
        <v>15182.13</v>
      </c>
      <c r="AA36" s="54">
        <f t="shared" si="33"/>
        <v>713.63647057559547</v>
      </c>
      <c r="AB36" s="54">
        <f t="shared" si="42"/>
        <v>8344.1438573584728</v>
      </c>
      <c r="AC36" s="54">
        <f t="shared" si="43"/>
        <v>2711.0936720659297</v>
      </c>
      <c r="AD36" s="54">
        <f t="shared" si="34"/>
        <v>3413.2560000000008</v>
      </c>
      <c r="AE36" s="54">
        <f t="shared" si="44"/>
        <v>0</v>
      </c>
      <c r="AF36" s="54">
        <f t="shared" si="45"/>
        <v>0</v>
      </c>
      <c r="AG36" s="54"/>
      <c r="AH36" s="42">
        <f t="shared" si="35"/>
        <v>15182.13</v>
      </c>
      <c r="AI36" s="56">
        <f t="shared" si="54"/>
        <v>51841.830000000009</v>
      </c>
    </row>
    <row r="37" spans="1:35" x14ac:dyDescent="0.25">
      <c r="A37" s="31"/>
      <c r="B37" s="52"/>
      <c r="C37" s="33"/>
      <c r="D37" s="33"/>
      <c r="E37" s="33"/>
      <c r="F37" s="35"/>
      <c r="G37" s="35"/>
      <c r="H37" s="35"/>
      <c r="I37" s="51">
        <f t="shared" si="8"/>
        <v>0</v>
      </c>
      <c r="J37" s="51">
        <f t="shared" si="8"/>
        <v>0</v>
      </c>
      <c r="K37" s="51">
        <f t="shared" si="8"/>
        <v>0</v>
      </c>
      <c r="L37" s="51">
        <f t="shared" si="8"/>
        <v>0</v>
      </c>
      <c r="M37" s="51">
        <f t="shared" ref="M37" si="65">M114+M188+M262+M335+M412+M489+M565+M642+M715+M788+M861+M934</f>
        <v>0</v>
      </c>
      <c r="N37" s="51">
        <f t="shared" ref="N37" si="66">N114+N188+N262+N335+N412+N489+N565+N642+N715+N788+N861+N934</f>
        <v>0</v>
      </c>
      <c r="O37" s="41"/>
      <c r="P37" s="41"/>
      <c r="Q37" s="40">
        <f t="shared" si="24"/>
        <v>0</v>
      </c>
      <c r="R37" s="51">
        <f t="shared" si="31"/>
        <v>0</v>
      </c>
      <c r="S37" s="51">
        <f t="shared" si="31"/>
        <v>0</v>
      </c>
      <c r="T37" s="51">
        <f t="shared" si="31"/>
        <v>0</v>
      </c>
      <c r="U37" s="51">
        <f>U114+U188+U262+U335+U412+U489+U565+U642+U715+U788+U934</f>
        <v>0</v>
      </c>
      <c r="V37" s="51">
        <f>V114+V188+V262+V335+V412+V489+V565+V642+V715+V788+V934</f>
        <v>0</v>
      </c>
      <c r="W37" s="51"/>
      <c r="X37" s="51"/>
      <c r="Y37" s="41"/>
      <c r="Z37" s="40">
        <f t="shared" si="29"/>
        <v>0</v>
      </c>
      <c r="AA37" s="54">
        <f t="shared" si="33"/>
        <v>0</v>
      </c>
      <c r="AB37" s="54"/>
      <c r="AC37" s="54"/>
      <c r="AD37" s="54">
        <f t="shared" si="34"/>
        <v>0</v>
      </c>
      <c r="AE37" s="54"/>
      <c r="AF37" s="54"/>
      <c r="AG37" s="54"/>
      <c r="AH37" s="42"/>
      <c r="AI37" s="56"/>
    </row>
    <row r="38" spans="1:35" x14ac:dyDescent="0.25">
      <c r="A38" s="31">
        <v>32</v>
      </c>
      <c r="B38" s="52">
        <v>54.9</v>
      </c>
      <c r="C38" s="33">
        <v>2.2999999999999998</v>
      </c>
      <c r="D38" s="33">
        <v>8.06</v>
      </c>
      <c r="E38" s="33">
        <v>1.9</v>
      </c>
      <c r="F38" s="35">
        <v>0.77</v>
      </c>
      <c r="G38" s="35"/>
      <c r="H38" s="35"/>
      <c r="I38" s="51">
        <f t="shared" si="8"/>
        <v>8999.1600000000017</v>
      </c>
      <c r="J38" s="51">
        <f t="shared" si="8"/>
        <v>1930.2359999999987</v>
      </c>
      <c r="K38" s="51">
        <f t="shared" si="8"/>
        <v>5309.9279999999999</v>
      </c>
      <c r="L38" s="51">
        <f t="shared" si="8"/>
        <v>1251.7199999999996</v>
      </c>
      <c r="M38" s="51">
        <f t="shared" ref="M38" si="67">M115+M189+M263+M336+M413+M490+M566+M643+M716+M789+M862+M935</f>
        <v>507.27600000000012</v>
      </c>
      <c r="N38" s="51">
        <f t="shared" ref="N38" si="68">N115+N189+N263+N336+N413+N490+N566+N643+N716+N789+N862+N935</f>
        <v>0</v>
      </c>
      <c r="O38" s="41"/>
      <c r="P38" s="41">
        <f t="shared" si="1"/>
        <v>0.83337555949666398</v>
      </c>
      <c r="Q38" s="40">
        <f t="shared" si="24"/>
        <v>8999.159999999998</v>
      </c>
      <c r="R38" s="51">
        <f t="shared" si="31"/>
        <v>7499.68</v>
      </c>
      <c r="S38" s="51">
        <f t="shared" si="31"/>
        <v>1608.6115064606024</v>
      </c>
      <c r="T38" s="51">
        <f t="shared" si="31"/>
        <v>4425.1642178870034</v>
      </c>
      <c r="U38" s="51">
        <f>U115+U189+U263+U336+U413+U490+U566+U643+U716+U789+U862+U935</f>
        <v>1043.1528553331643</v>
      </c>
      <c r="V38" s="51">
        <f>V115+V189+V263+V336+V413+V490+V566+V643+V716+V789+V862+V935</f>
        <v>422.75142031922985</v>
      </c>
      <c r="W38" s="51"/>
      <c r="X38" s="51"/>
      <c r="Y38" s="41"/>
      <c r="Z38" s="40">
        <f t="shared" si="29"/>
        <v>7499.68</v>
      </c>
      <c r="AA38" s="54">
        <f t="shared" si="33"/>
        <v>1524.0869267798325</v>
      </c>
      <c r="AB38" s="54">
        <f>T38</f>
        <v>4425.1642178870034</v>
      </c>
      <c r="AC38" s="54">
        <f>U38</f>
        <v>1043.1528553331643</v>
      </c>
      <c r="AD38" s="54">
        <f t="shared" si="34"/>
        <v>507.27600000000012</v>
      </c>
      <c r="AE38" s="54">
        <f>W38</f>
        <v>0</v>
      </c>
      <c r="AF38" s="54">
        <f>X38</f>
        <v>0</v>
      </c>
      <c r="AG38" s="54"/>
      <c r="AH38" s="42">
        <f t="shared" si="35"/>
        <v>7499.68</v>
      </c>
      <c r="AI38" s="56">
        <f>I38-Z38</f>
        <v>1499.4800000000014</v>
      </c>
    </row>
    <row r="39" spans="1:35" x14ac:dyDescent="0.25">
      <c r="A39" s="32" t="s">
        <v>37</v>
      </c>
      <c r="B39" s="53">
        <f>SUM(B23:B38)</f>
        <v>2998.3</v>
      </c>
      <c r="C39" s="33"/>
      <c r="D39" s="34"/>
      <c r="E39" s="34"/>
      <c r="F39" s="35"/>
      <c r="G39" s="35"/>
      <c r="H39" s="35"/>
      <c r="I39" s="51">
        <f t="shared" si="8"/>
        <v>546050.88</v>
      </c>
      <c r="J39" s="51">
        <f t="shared" si="8"/>
        <v>112567.9</v>
      </c>
      <c r="K39" s="51">
        <f t="shared" si="8"/>
        <v>277741.75200000004</v>
      </c>
      <c r="L39" s="51">
        <f t="shared" si="8"/>
        <v>109158.78000000003</v>
      </c>
      <c r="M39" s="51">
        <f t="shared" ref="M39" si="69">M116+M190+M264+M337+M414+M491+M567+M644+M717+M790+M863+M936</f>
        <v>26677.727999999996</v>
      </c>
      <c r="N39" s="51">
        <f t="shared" ref="N39" si="70">N116+N190+N264+N337+N414+N491+N567+N644+N717+N790+N863+N936</f>
        <v>0</v>
      </c>
      <c r="O39" s="43">
        <f>SUM(O28:O38)</f>
        <v>0</v>
      </c>
      <c r="P39" s="41">
        <f t="shared" si="1"/>
        <v>0.69711901205982862</v>
      </c>
      <c r="Q39" s="40">
        <f t="shared" si="24"/>
        <v>526146.16</v>
      </c>
      <c r="R39" s="137">
        <f t="shared" si="31"/>
        <v>380662.45</v>
      </c>
      <c r="S39" s="137">
        <f t="shared" si="31"/>
        <v>80328.661735082875</v>
      </c>
      <c r="T39" s="137">
        <f t="shared" si="31"/>
        <v>199461.24582191239</v>
      </c>
      <c r="U39" s="137">
        <f>U116+U190+U264+U337+U414+U491+U567+U644+U717+U790+U863+U936</f>
        <v>80551.7044598793</v>
      </c>
      <c r="V39" s="137">
        <f>V116+V190+V264+V337+V414+V491+V567+V644+V717+V790+V863+V936</f>
        <v>19211.876760032213</v>
      </c>
      <c r="W39" s="138"/>
      <c r="X39" s="43"/>
      <c r="Y39" s="41"/>
      <c r="Z39" s="40">
        <f t="shared" si="29"/>
        <v>379553.4887769068</v>
      </c>
      <c r="AA39" s="55">
        <f>SUM(AA23:AA38)</f>
        <v>72862.810495115074</v>
      </c>
      <c r="AB39" s="55">
        <f>SUM(AB23:AB38)</f>
        <v>199461.24582191239</v>
      </c>
      <c r="AC39" s="55">
        <f>SUM(AC23:AC38)</f>
        <v>80551.704459879271</v>
      </c>
      <c r="AD39" s="55">
        <f>SUM(AD23:AD38)</f>
        <v>26677.728000000003</v>
      </c>
      <c r="AE39" s="55">
        <f>SUM(AE23:AE38)</f>
        <v>0</v>
      </c>
      <c r="AF39" s="55">
        <f>SUM(AF28:AF38)</f>
        <v>0</v>
      </c>
      <c r="AG39" s="54"/>
      <c r="AH39" s="42">
        <f>SUM(AH23:AH38)</f>
        <v>379553.4887769068</v>
      </c>
      <c r="AI39" s="56">
        <f>SUM(AI23:AI38)</f>
        <v>71255.07122309324</v>
      </c>
    </row>
    <row r="40" spans="1:35" x14ac:dyDescent="0.25">
      <c r="A40" s="6" t="s">
        <v>45</v>
      </c>
      <c r="B40" s="37"/>
      <c r="H40" s="65"/>
      <c r="I40" s="51"/>
      <c r="J40" s="51"/>
      <c r="K40" s="51"/>
      <c r="L40" s="51"/>
      <c r="M40" s="51"/>
      <c r="N40" s="51"/>
      <c r="O40" s="65"/>
      <c r="P40" s="41">
        <v>0</v>
      </c>
      <c r="Q40" s="40">
        <f t="shared" si="24"/>
        <v>0</v>
      </c>
      <c r="R40" s="51">
        <f t="shared" si="31"/>
        <v>0</v>
      </c>
      <c r="S40" s="51">
        <f t="shared" si="31"/>
        <v>0</v>
      </c>
      <c r="T40" s="51">
        <f t="shared" si="31"/>
        <v>0</v>
      </c>
      <c r="U40" s="51">
        <f>U117+U191+U265+U338+U415+U492+U568+U645+U718+U791+U937</f>
        <v>0</v>
      </c>
      <c r="V40" s="51">
        <f>V117+V191+V265+V338+V415+V492+V568+V645+V718+V791+V937</f>
        <v>0</v>
      </c>
      <c r="W40" s="65"/>
      <c r="X40" s="65"/>
      <c r="Y40" s="65"/>
      <c r="Z40" s="40">
        <f t="shared" si="29"/>
        <v>0</v>
      </c>
      <c r="AA40" s="65"/>
      <c r="AB40" s="65"/>
      <c r="AC40" s="65"/>
      <c r="AD40" s="65"/>
      <c r="AE40" s="65"/>
      <c r="AF40" s="65"/>
      <c r="AG40" s="65"/>
      <c r="AH40" s="65"/>
      <c r="AI40" s="65"/>
    </row>
    <row r="41" spans="1:35" x14ac:dyDescent="0.25">
      <c r="A41" s="31">
        <v>5</v>
      </c>
      <c r="B41" s="52">
        <v>212.7</v>
      </c>
      <c r="C41" s="33">
        <v>2.48</v>
      </c>
      <c r="D41" s="33">
        <v>8.0399999999999991</v>
      </c>
      <c r="E41" s="33">
        <v>4.17</v>
      </c>
      <c r="F41" s="35">
        <v>0.77</v>
      </c>
      <c r="G41" s="35">
        <v>5.51</v>
      </c>
      <c r="H41" s="35"/>
      <c r="I41" s="51">
        <f t="shared" si="8"/>
        <v>56357.039999999986</v>
      </c>
      <c r="J41" s="51">
        <f t="shared" si="8"/>
        <v>9163.1640000000079</v>
      </c>
      <c r="K41" s="51">
        <f t="shared" si="8"/>
        <v>20521.295999999998</v>
      </c>
      <c r="L41" s="51">
        <f t="shared" si="8"/>
        <v>10088.360999999999</v>
      </c>
      <c r="M41" s="51">
        <f t="shared" ref="M41" si="71">M118+M192+M266+M339+M416+M493+M569+M646+M719+M792+M865+M938</f>
        <v>1965.348</v>
      </c>
      <c r="N41" s="51">
        <f t="shared" ref="N41" si="72">N118+N192+N266+N339+N416+N493+N569+N646+N719+N792+N865+N938</f>
        <v>14618.870999999999</v>
      </c>
      <c r="O41" s="41"/>
      <c r="P41" s="41">
        <f t="shared" si="1"/>
        <v>0.75227158842976871</v>
      </c>
      <c r="Q41" s="40">
        <f t="shared" si="24"/>
        <v>56357.04</v>
      </c>
      <c r="R41" s="51">
        <f t="shared" si="31"/>
        <v>42395.8</v>
      </c>
      <c r="S41" s="51">
        <f t="shared" si="31"/>
        <v>6873.6421581183167</v>
      </c>
      <c r="T41" s="51">
        <f t="shared" si="31"/>
        <v>15437.587938557452</v>
      </c>
      <c r="U41" s="51">
        <f>U118+U192+U266+U339+U416+U493+U569+U646+U719+U792+U865+U938</f>
        <v>7478.0344415469663</v>
      </c>
      <c r="V41" s="51">
        <f>V118+V192+V266+V339+V416+V493+V569+V646+V719+V792+V865+V938</f>
        <v>1478.4754617772687</v>
      </c>
      <c r="W41" s="51">
        <f>W118+W192+W266+W339+W416+W493+W569+W646+W719+W792+W865+W938</f>
        <v>0</v>
      </c>
      <c r="X41" s="51">
        <f>X118+X192+X266+X339+X416+X493+X569+X646+X719+X792+X865+X938</f>
        <v>11128.06</v>
      </c>
      <c r="Y41" s="41"/>
      <c r="Z41" s="40">
        <f t="shared" si="29"/>
        <v>42395.8</v>
      </c>
      <c r="AA41" s="54">
        <f t="shared" ref="AA41:AA46" si="73">Z41-AB41-AC41-AD41-AE41-AF41</f>
        <v>6386.7696198955873</v>
      </c>
      <c r="AB41" s="54">
        <f t="shared" ref="AB41:AC46" si="74">T41</f>
        <v>15437.587938557452</v>
      </c>
      <c r="AC41" s="54">
        <f t="shared" si="74"/>
        <v>7478.0344415469663</v>
      </c>
      <c r="AD41" s="54">
        <f t="shared" ref="AD41:AD46" si="75">M41</f>
        <v>1965.348</v>
      </c>
      <c r="AE41" s="54">
        <f t="shared" ref="AE41:AF46" si="76">W41</f>
        <v>0</v>
      </c>
      <c r="AF41" s="54">
        <f t="shared" si="76"/>
        <v>11128.06</v>
      </c>
      <c r="AG41" s="54"/>
      <c r="AH41" s="42">
        <f t="shared" ref="AH41:AH46" si="77">SUM(AA41:AG41)</f>
        <v>42395.8</v>
      </c>
      <c r="AI41" s="56">
        <f t="shared" ref="AI41:AI46" si="78">I41-Z41</f>
        <v>13961.239999999983</v>
      </c>
    </row>
    <row r="42" spans="1:35" x14ac:dyDescent="0.25">
      <c r="A42" s="31">
        <v>13</v>
      </c>
      <c r="B42" s="52"/>
      <c r="C42" s="33"/>
      <c r="D42" s="33"/>
      <c r="E42" s="33"/>
      <c r="F42" s="35"/>
      <c r="G42" s="35"/>
      <c r="H42" s="35"/>
      <c r="I42" s="51">
        <f t="shared" si="8"/>
        <v>0</v>
      </c>
      <c r="J42" s="51">
        <f t="shared" si="8"/>
        <v>0</v>
      </c>
      <c r="K42" s="51">
        <f t="shared" si="8"/>
        <v>0</v>
      </c>
      <c r="L42" s="51">
        <f t="shared" si="8"/>
        <v>0</v>
      </c>
      <c r="M42" s="51">
        <f t="shared" ref="M42" si="79">M119+M193+M267+M340+M417+M494+M570+M647+M720+M793+M866+M939</f>
        <v>0</v>
      </c>
      <c r="N42" s="51">
        <f t="shared" ref="N42" si="80">N119+N193+N267+N340+N417+N494+N570+N647+N720+N793+N866+N939</f>
        <v>0</v>
      </c>
      <c r="O42" s="41"/>
      <c r="P42" s="41"/>
      <c r="Q42" s="40">
        <f t="shared" si="24"/>
        <v>0</v>
      </c>
      <c r="R42" s="51">
        <f t="shared" si="31"/>
        <v>13364.14</v>
      </c>
      <c r="S42" s="51">
        <f t="shared" si="31"/>
        <v>13364.14</v>
      </c>
      <c r="T42" s="51">
        <f t="shared" si="31"/>
        <v>0</v>
      </c>
      <c r="U42" s="51">
        <f>U119+U193+U267+U340+U417+U494+U570+U647+U720+U793+U939</f>
        <v>0</v>
      </c>
      <c r="V42" s="51">
        <f>V119+V193+V267+V340+V417+V494+V570+V647+V720+V793+V939</f>
        <v>0</v>
      </c>
      <c r="W42" s="51"/>
      <c r="X42" s="51"/>
      <c r="Y42" s="41"/>
      <c r="Z42" s="40">
        <f t="shared" si="29"/>
        <v>13364.14</v>
      </c>
      <c r="AA42" s="54">
        <f t="shared" si="73"/>
        <v>13364.14</v>
      </c>
      <c r="AB42" s="54">
        <f t="shared" si="74"/>
        <v>0</v>
      </c>
      <c r="AC42" s="54">
        <f t="shared" si="74"/>
        <v>0</v>
      </c>
      <c r="AD42" s="54">
        <f t="shared" si="75"/>
        <v>0</v>
      </c>
      <c r="AE42" s="54">
        <f t="shared" si="76"/>
        <v>0</v>
      </c>
      <c r="AF42" s="54">
        <f t="shared" si="76"/>
        <v>0</v>
      </c>
      <c r="AG42" s="54"/>
      <c r="AH42" s="42">
        <f t="shared" si="77"/>
        <v>13364.14</v>
      </c>
      <c r="AI42" s="56">
        <f t="shared" si="78"/>
        <v>-13364.14</v>
      </c>
    </row>
    <row r="43" spans="1:35" x14ac:dyDescent="0.25">
      <c r="A43" s="31">
        <v>15</v>
      </c>
      <c r="B43" s="52">
        <v>603.4</v>
      </c>
      <c r="C43" s="33">
        <v>2.2999999999999998</v>
      </c>
      <c r="D43" s="33">
        <v>8.09</v>
      </c>
      <c r="E43" s="33">
        <v>3.63</v>
      </c>
      <c r="F43" s="35">
        <v>0.77</v>
      </c>
      <c r="G43" s="35"/>
      <c r="H43" s="35"/>
      <c r="I43" s="51">
        <f t="shared" si="8"/>
        <v>113897.75999999997</v>
      </c>
      <c r="J43" s="51">
        <f t="shared" si="8"/>
        <v>23460.168000000005</v>
      </c>
      <c r="K43" s="51">
        <f t="shared" si="8"/>
        <v>58578.072000000007</v>
      </c>
      <c r="L43" s="51">
        <f t="shared" si="8"/>
        <v>26284.104000000003</v>
      </c>
      <c r="M43" s="51">
        <f t="shared" ref="M43" si="81">M120+M194+M268+M341+M418+M495+M571+M648+M721+M794+M867+M940</f>
        <v>5575.4160000000011</v>
      </c>
      <c r="N43" s="51">
        <f t="shared" ref="N43" si="82">N120+N194+N268+N341+N418+N495+N571+N648+N721+N794+N867+N940</f>
        <v>0</v>
      </c>
      <c r="O43" s="41"/>
      <c r="P43" s="41">
        <f t="shared" si="1"/>
        <v>0.98999084793239156</v>
      </c>
      <c r="Q43" s="40">
        <f t="shared" si="24"/>
        <v>113897.76000000002</v>
      </c>
      <c r="R43" s="51">
        <f t="shared" si="31"/>
        <v>112757.73999999999</v>
      </c>
      <c r="S43" s="51">
        <f t="shared" si="31"/>
        <v>28499.077045160509</v>
      </c>
      <c r="T43" s="51">
        <f t="shared" si="31"/>
        <v>54351.444694890575</v>
      </c>
      <c r="U43" s="51">
        <f t="shared" ref="U43:V46" si="83">U120+U194+U268+U341+U418+U495+U571+U648+U721+U794+U867+U940</f>
        <v>24387.607446533104</v>
      </c>
      <c r="V43" s="51">
        <f t="shared" si="83"/>
        <v>5519.6108134158212</v>
      </c>
      <c r="W43" s="51"/>
      <c r="X43" s="51"/>
      <c r="Y43" s="41"/>
      <c r="Z43" s="40">
        <f t="shared" si="29"/>
        <v>112757.74000000002</v>
      </c>
      <c r="AA43" s="54">
        <f t="shared" si="73"/>
        <v>28443.27185857634</v>
      </c>
      <c r="AB43" s="54">
        <f t="shared" si="74"/>
        <v>54351.444694890575</v>
      </c>
      <c r="AC43" s="54">
        <f t="shared" si="74"/>
        <v>24387.607446533104</v>
      </c>
      <c r="AD43" s="54">
        <f t="shared" si="75"/>
        <v>5575.4160000000011</v>
      </c>
      <c r="AE43" s="54">
        <f t="shared" si="76"/>
        <v>0</v>
      </c>
      <c r="AF43" s="54">
        <f t="shared" si="76"/>
        <v>0</v>
      </c>
      <c r="AG43" s="54"/>
      <c r="AH43" s="42">
        <f t="shared" si="77"/>
        <v>112757.74000000002</v>
      </c>
      <c r="AI43" s="56">
        <f t="shared" si="78"/>
        <v>1140.0199999999459</v>
      </c>
    </row>
    <row r="44" spans="1:35" x14ac:dyDescent="0.25">
      <c r="A44" s="31">
        <v>16</v>
      </c>
      <c r="B44" s="52">
        <v>127.5</v>
      </c>
      <c r="C44" s="33">
        <v>2.2999999999999998</v>
      </c>
      <c r="D44" s="33">
        <v>8.0500000000000007</v>
      </c>
      <c r="E44" s="33">
        <v>2.88</v>
      </c>
      <c r="F44" s="35">
        <v>0.77</v>
      </c>
      <c r="G44" s="35"/>
      <c r="H44" s="35"/>
      <c r="I44" s="51">
        <f t="shared" si="8"/>
        <v>23210.039999999994</v>
      </c>
      <c r="J44" s="51">
        <f t="shared" si="8"/>
        <v>5309.04</v>
      </c>
      <c r="K44" s="51">
        <f t="shared" si="8"/>
        <v>12316.5</v>
      </c>
      <c r="L44" s="51">
        <f t="shared" si="8"/>
        <v>4406.3999999999987</v>
      </c>
      <c r="M44" s="51">
        <f t="shared" ref="M44" si="84">M121+M195+M269+M342+M419+M496+M572+M649+M722+M795+M868+M941</f>
        <v>1178.0999999999997</v>
      </c>
      <c r="N44" s="51">
        <f t="shared" ref="N44" si="85">N121+N195+N269+N342+N419+N496+N572+N649+N722+N795+N868+N941</f>
        <v>0</v>
      </c>
      <c r="O44" s="41"/>
      <c r="P44" s="41">
        <f t="shared" si="1"/>
        <v>0.98474970314570809</v>
      </c>
      <c r="Q44" s="40">
        <f t="shared" si="24"/>
        <v>23210.039999999997</v>
      </c>
      <c r="R44" s="51">
        <f t="shared" si="31"/>
        <v>22856.080000000005</v>
      </c>
      <c r="S44" s="51">
        <f t="shared" si="31"/>
        <v>5841.735047513921</v>
      </c>
      <c r="T44" s="51">
        <f t="shared" si="31"/>
        <v>11676.706421229777</v>
      </c>
      <c r="U44" s="51">
        <f t="shared" si="83"/>
        <v>4177.5049059803423</v>
      </c>
      <c r="V44" s="51">
        <f t="shared" si="83"/>
        <v>1160.1336252759579</v>
      </c>
      <c r="W44" s="51"/>
      <c r="X44" s="51"/>
      <c r="Y44" s="41"/>
      <c r="Z44" s="40">
        <f t="shared" si="29"/>
        <v>22856.079999999998</v>
      </c>
      <c r="AA44" s="54">
        <f t="shared" si="73"/>
        <v>5823.768672789879</v>
      </c>
      <c r="AB44" s="54">
        <f t="shared" si="74"/>
        <v>11676.706421229777</v>
      </c>
      <c r="AC44" s="54">
        <f t="shared" si="74"/>
        <v>4177.5049059803423</v>
      </c>
      <c r="AD44" s="54">
        <f t="shared" si="75"/>
        <v>1178.0999999999997</v>
      </c>
      <c r="AE44" s="54">
        <f t="shared" si="76"/>
        <v>0</v>
      </c>
      <c r="AF44" s="54">
        <f t="shared" si="76"/>
        <v>0</v>
      </c>
      <c r="AG44" s="54"/>
      <c r="AH44" s="42">
        <f t="shared" si="77"/>
        <v>22856.079999999998</v>
      </c>
      <c r="AI44" s="56">
        <f t="shared" si="78"/>
        <v>353.95999999999549</v>
      </c>
    </row>
    <row r="45" spans="1:35" x14ac:dyDescent="0.25">
      <c r="A45" s="31">
        <v>17</v>
      </c>
      <c r="B45" s="52">
        <v>130</v>
      </c>
      <c r="C45" s="33">
        <v>2.2999999999999998</v>
      </c>
      <c r="D45" s="33">
        <v>8.4</v>
      </c>
      <c r="E45" s="33">
        <v>3.13</v>
      </c>
      <c r="F45" s="35">
        <v>0.77</v>
      </c>
      <c r="G45" s="35"/>
      <c r="H45" s="35"/>
      <c r="I45" s="51">
        <f t="shared" si="8"/>
        <v>24242.400000000005</v>
      </c>
      <c r="J45" s="51">
        <f t="shared" si="8"/>
        <v>5054.3999999999987</v>
      </c>
      <c r="K45" s="51">
        <f t="shared" si="8"/>
        <v>13104</v>
      </c>
      <c r="L45" s="51">
        <f t="shared" si="8"/>
        <v>4882.8</v>
      </c>
      <c r="M45" s="51">
        <f t="shared" ref="M45" si="86">M122+M196+M270+M343+M420+M497+M573+M650+M723+M796+M869+M942</f>
        <v>1201.2</v>
      </c>
      <c r="N45" s="51">
        <f t="shared" ref="N45" si="87">N122+N196+N270+N343+N420+N497+N573+N650+N723+N796+N869+N942</f>
        <v>0</v>
      </c>
      <c r="O45" s="41"/>
      <c r="P45" s="41">
        <f t="shared" si="1"/>
        <v>1.0279386529386529</v>
      </c>
      <c r="Q45" s="40">
        <f t="shared" si="24"/>
        <v>24242.399999999998</v>
      </c>
      <c r="R45" s="51">
        <f t="shared" si="31"/>
        <v>24919.700000000004</v>
      </c>
      <c r="S45" s="51">
        <f t="shared" si="31"/>
        <v>5195.6131274131276</v>
      </c>
      <c r="T45" s="51">
        <f t="shared" si="31"/>
        <v>13470.108108108107</v>
      </c>
      <c r="U45" s="51">
        <f t="shared" si="83"/>
        <v>5019.218854568855</v>
      </c>
      <c r="V45" s="51">
        <f t="shared" si="83"/>
        <v>1234.7599099099102</v>
      </c>
      <c r="W45" s="51"/>
      <c r="X45" s="51"/>
      <c r="Y45" s="41"/>
      <c r="Z45" s="40">
        <f t="shared" si="29"/>
        <v>24919.699999999997</v>
      </c>
      <c r="AA45" s="54">
        <f t="shared" si="73"/>
        <v>5229.1730373230357</v>
      </c>
      <c r="AB45" s="54">
        <f t="shared" si="74"/>
        <v>13470.108108108107</v>
      </c>
      <c r="AC45" s="54">
        <f t="shared" si="74"/>
        <v>5019.218854568855</v>
      </c>
      <c r="AD45" s="54">
        <f t="shared" si="75"/>
        <v>1201.2</v>
      </c>
      <c r="AE45" s="54">
        <f t="shared" si="76"/>
        <v>0</v>
      </c>
      <c r="AF45" s="54">
        <f t="shared" si="76"/>
        <v>0</v>
      </c>
      <c r="AG45" s="54"/>
      <c r="AH45" s="42">
        <f t="shared" si="77"/>
        <v>24919.699999999997</v>
      </c>
      <c r="AI45" s="56">
        <f t="shared" si="78"/>
        <v>-677.299999999992</v>
      </c>
    </row>
    <row r="46" spans="1:35" x14ac:dyDescent="0.25">
      <c r="A46" s="31" t="s">
        <v>38</v>
      </c>
      <c r="B46" s="52">
        <v>160.30000000000001</v>
      </c>
      <c r="C46" s="33">
        <v>2.2999999999999998</v>
      </c>
      <c r="D46" s="33">
        <v>8.9499999999999993</v>
      </c>
      <c r="E46" s="33">
        <v>1.39</v>
      </c>
      <c r="F46" s="35">
        <v>0.77</v>
      </c>
      <c r="G46" s="35"/>
      <c r="H46" s="35"/>
      <c r="I46" s="51">
        <f t="shared" si="8"/>
        <v>27334.320000000003</v>
      </c>
      <c r="J46" s="51">
        <f t="shared" si="8"/>
        <v>5963.1239999999998</v>
      </c>
      <c r="K46" s="51">
        <f t="shared" si="8"/>
        <v>17216.219999999998</v>
      </c>
      <c r="L46" s="51">
        <f t="shared" si="8"/>
        <v>2673.8040000000001</v>
      </c>
      <c r="M46" s="51">
        <f t="shared" ref="M46" si="88">M123+M197+M271+M344+M421+M498+M574+M651+M724+M797+M870+M943</f>
        <v>1481.1720000000003</v>
      </c>
      <c r="N46" s="51">
        <f t="shared" ref="N46" si="89">N123+N197+N271+N344+N421+N498+N574+N651+N724+N797+N870+N943</f>
        <v>0</v>
      </c>
      <c r="O46" s="41"/>
      <c r="P46" s="41">
        <f t="shared" si="1"/>
        <v>1.004480448022852</v>
      </c>
      <c r="Q46" s="40">
        <f t="shared" si="24"/>
        <v>27334.319999999996</v>
      </c>
      <c r="R46" s="51">
        <f t="shared" si="31"/>
        <v>27456.790000000005</v>
      </c>
      <c r="S46" s="51">
        <f t="shared" si="31"/>
        <v>5989.8414671358241</v>
      </c>
      <c r="T46" s="51">
        <f t="shared" si="31"/>
        <v>17293.356378859982</v>
      </c>
      <c r="U46" s="51">
        <f t="shared" si="83"/>
        <v>2685.7838398452941</v>
      </c>
      <c r="V46" s="51">
        <f t="shared" si="83"/>
        <v>1487.8083141589034</v>
      </c>
      <c r="W46" s="51"/>
      <c r="X46" s="51"/>
      <c r="Y46" s="41"/>
      <c r="Z46" s="40">
        <f t="shared" si="29"/>
        <v>27456.790000000005</v>
      </c>
      <c r="AA46" s="54">
        <f t="shared" si="73"/>
        <v>5996.4777812947277</v>
      </c>
      <c r="AB46" s="54">
        <f t="shared" si="74"/>
        <v>17293.356378859982</v>
      </c>
      <c r="AC46" s="54">
        <f t="shared" si="74"/>
        <v>2685.7838398452941</v>
      </c>
      <c r="AD46" s="54">
        <f t="shared" si="75"/>
        <v>1481.1720000000003</v>
      </c>
      <c r="AE46" s="54">
        <f t="shared" si="76"/>
        <v>0</v>
      </c>
      <c r="AF46" s="54">
        <f t="shared" si="76"/>
        <v>0</v>
      </c>
      <c r="AG46" s="54"/>
      <c r="AH46" s="42">
        <f t="shared" si="77"/>
        <v>27456.790000000005</v>
      </c>
      <c r="AI46" s="56">
        <f t="shared" si="78"/>
        <v>-122.47000000000116</v>
      </c>
    </row>
    <row r="47" spans="1:35" x14ac:dyDescent="0.25">
      <c r="A47" s="32" t="s">
        <v>37</v>
      </c>
      <c r="B47" s="53">
        <f>SUM(B41:B46)</f>
        <v>1233.8999999999999</v>
      </c>
      <c r="C47" s="33"/>
      <c r="D47" s="34"/>
      <c r="E47" s="34"/>
      <c r="F47" s="35"/>
      <c r="G47" s="35"/>
      <c r="H47" s="35"/>
      <c r="I47" s="51">
        <f t="shared" si="8"/>
        <v>245041.56000000003</v>
      </c>
      <c r="J47" s="51">
        <f t="shared" si="8"/>
        <v>48949.89600000003</v>
      </c>
      <c r="K47" s="51">
        <f t="shared" si="8"/>
        <v>121736.08799999999</v>
      </c>
      <c r="L47" s="51">
        <f t="shared" si="8"/>
        <v>48335.468999999983</v>
      </c>
      <c r="M47" s="51">
        <f t="shared" ref="M47" si="90">M124+M198+M272+M345+M422+M499+M575+M652+M725+M798+M871+M944</f>
        <v>11401.235999999997</v>
      </c>
      <c r="N47" s="51">
        <f t="shared" ref="N47" si="91">N124+N198+N272+N345+N422+N499+N575+N652+N725+N798+N871+N944</f>
        <v>14618.870999999999</v>
      </c>
      <c r="O47" s="43">
        <f>SUM(O41:O46)</f>
        <v>0</v>
      </c>
      <c r="P47" s="41">
        <f t="shared" si="1"/>
        <v>0.99473024086199913</v>
      </c>
      <c r="Q47" s="40">
        <f t="shared" si="24"/>
        <v>245041.56</v>
      </c>
      <c r="R47" s="137">
        <f>SUM(R41:R46)</f>
        <v>243750.25000000003</v>
      </c>
      <c r="S47" s="137">
        <f t="shared" ref="S47:Y47" si="92">SUM(S41:S46)</f>
        <v>65764.048845341706</v>
      </c>
      <c r="T47" s="137">
        <f t="shared" si="92"/>
        <v>112229.2035416459</v>
      </c>
      <c r="U47" s="137">
        <f t="shared" si="92"/>
        <v>43748.149488474563</v>
      </c>
      <c r="V47" s="137">
        <f t="shared" si="92"/>
        <v>10880.788124537861</v>
      </c>
      <c r="W47" s="137">
        <f t="shared" si="92"/>
        <v>0</v>
      </c>
      <c r="X47" s="137">
        <f t="shared" si="92"/>
        <v>11128.06</v>
      </c>
      <c r="Y47" s="137">
        <f t="shared" si="92"/>
        <v>0</v>
      </c>
      <c r="Z47" s="40">
        <f t="shared" si="29"/>
        <v>243750.25000000003</v>
      </c>
      <c r="AA47" s="55">
        <f t="shared" ref="AA47:AF47" si="93">SUM(AA41:AA46)</f>
        <v>65243.600969879575</v>
      </c>
      <c r="AB47" s="55">
        <f t="shared" si="93"/>
        <v>112229.2035416459</v>
      </c>
      <c r="AC47" s="55">
        <f t="shared" si="93"/>
        <v>43748.149488474563</v>
      </c>
      <c r="AD47" s="55">
        <f t="shared" si="93"/>
        <v>11401.236000000003</v>
      </c>
      <c r="AE47" s="55">
        <f t="shared" si="93"/>
        <v>0</v>
      </c>
      <c r="AF47" s="55">
        <f t="shared" si="93"/>
        <v>11128.06</v>
      </c>
      <c r="AG47" s="54"/>
      <c r="AH47" s="42">
        <f>SUM(AH41:AH46)</f>
        <v>243750.25000000003</v>
      </c>
      <c r="AI47" s="56">
        <f>SUM(AI41:AI46)</f>
        <v>1291.3099999999322</v>
      </c>
    </row>
    <row r="48" spans="1:35" x14ac:dyDescent="0.25">
      <c r="A48" t="s">
        <v>40</v>
      </c>
      <c r="F48" s="65"/>
      <c r="G48" s="65"/>
      <c r="H48" s="65"/>
      <c r="I48" s="51"/>
      <c r="J48" s="51"/>
      <c r="K48" s="51"/>
      <c r="L48" s="51"/>
      <c r="M48" s="51"/>
      <c r="N48" s="51"/>
      <c r="O48" s="65"/>
      <c r="P48" s="41">
        <v>0</v>
      </c>
      <c r="Q48" s="40">
        <f t="shared" si="24"/>
        <v>0</v>
      </c>
      <c r="R48" s="51">
        <f t="shared" ref="R48:T66" si="94">R125+R199+R273+R346+R423+R500+R576+R653+R726+R799+R872+R945</f>
        <v>0</v>
      </c>
      <c r="S48" s="51">
        <f t="shared" si="94"/>
        <v>0</v>
      </c>
      <c r="T48" s="51">
        <f t="shared" si="94"/>
        <v>0</v>
      </c>
      <c r="U48" s="51">
        <f>U125+U199+U273+U346+U423+U500+U576+U653+U726+U799+U945</f>
        <v>0</v>
      </c>
      <c r="V48" s="51">
        <f>V125+V199+V273+V346+V423+V500+V576+V653+V726+V799+V945</f>
        <v>0</v>
      </c>
      <c r="W48" s="65"/>
      <c r="X48" s="65"/>
      <c r="Y48" s="65"/>
      <c r="Z48" s="40">
        <f t="shared" si="29"/>
        <v>0</v>
      </c>
      <c r="AA48" s="65"/>
      <c r="AB48" s="65"/>
      <c r="AC48" s="65"/>
      <c r="AD48" s="65"/>
      <c r="AE48" s="65"/>
      <c r="AF48" s="65"/>
      <c r="AG48" s="65"/>
      <c r="AH48" s="65"/>
      <c r="AI48" s="65"/>
    </row>
    <row r="49" spans="1:35" x14ac:dyDescent="0.25">
      <c r="A49" s="31">
        <v>2</v>
      </c>
      <c r="B49" s="52">
        <v>418.2</v>
      </c>
      <c r="C49" s="33">
        <v>2.2999999999999998</v>
      </c>
      <c r="D49" s="33">
        <v>8.2100000000000009</v>
      </c>
      <c r="E49" s="33">
        <v>3.03</v>
      </c>
      <c r="F49" s="35">
        <v>0.77</v>
      </c>
      <c r="G49" s="35"/>
      <c r="H49" s="35"/>
      <c r="I49" s="51">
        <f t="shared" si="8"/>
        <v>76681.2</v>
      </c>
      <c r="J49" s="51">
        <f t="shared" si="8"/>
        <v>16410.216</v>
      </c>
      <c r="K49" s="51">
        <f t="shared" si="8"/>
        <v>41201.063999999991</v>
      </c>
      <c r="L49" s="51">
        <f t="shared" si="8"/>
        <v>15205.752000000002</v>
      </c>
      <c r="M49" s="51">
        <f t="shared" ref="M49" si="95">M126+M200+M274+M347+M424+M501+M577+M654+M727+M800+M873+M946</f>
        <v>3864.168000000001</v>
      </c>
      <c r="N49" s="51">
        <f t="shared" ref="N49" si="96">N126+N200+N274+N347+N424+N501+N577+N654+N727+N800+N873+N946</f>
        <v>0</v>
      </c>
      <c r="O49" s="41"/>
      <c r="P49" s="41">
        <f t="shared" si="1"/>
        <v>1.0903726076274236</v>
      </c>
      <c r="Q49" s="40">
        <f t="shared" si="24"/>
        <v>76681.2</v>
      </c>
      <c r="R49" s="51">
        <f t="shared" si="94"/>
        <v>83611.079999999987</v>
      </c>
      <c r="S49" s="51">
        <f t="shared" si="94"/>
        <v>17893.250011649267</v>
      </c>
      <c r="T49" s="51">
        <f t="shared" si="94"/>
        <v>44924.511590704366</v>
      </c>
      <c r="U49" s="51">
        <f t="shared" ref="U49:V53" si="97">U126+U200+U274+U347+U424+U501+U577+U654+U727+U800+U873+U946</f>
        <v>16579.935459175911</v>
      </c>
      <c r="V49" s="51">
        <f t="shared" si="97"/>
        <v>4213.3829384704459</v>
      </c>
      <c r="W49" s="51"/>
      <c r="X49" s="51"/>
      <c r="Y49" s="41"/>
      <c r="Z49" s="40">
        <f t="shared" si="29"/>
        <v>83611.079999999987</v>
      </c>
      <c r="AA49" s="54">
        <f>Z49-AB49-AC49-AD49-AE49-AF49</f>
        <v>18242.464950119709</v>
      </c>
      <c r="AB49" s="54">
        <f t="shared" ref="AB49:AC52" si="98">T49</f>
        <v>44924.511590704366</v>
      </c>
      <c r="AC49" s="54">
        <f t="shared" si="98"/>
        <v>16579.935459175911</v>
      </c>
      <c r="AD49" s="54">
        <f>M49</f>
        <v>3864.168000000001</v>
      </c>
      <c r="AE49" s="54">
        <f t="shared" ref="AE49:AF52" si="99">W49</f>
        <v>0</v>
      </c>
      <c r="AF49" s="54">
        <f t="shared" si="99"/>
        <v>0</v>
      </c>
      <c r="AG49" s="54"/>
      <c r="AH49" s="42">
        <f>SUM(AA49:AG49)</f>
        <v>83611.079999999987</v>
      </c>
      <c r="AI49" s="56">
        <f>I49-Z49</f>
        <v>-6929.8799999999901</v>
      </c>
    </row>
    <row r="50" spans="1:35" x14ac:dyDescent="0.25">
      <c r="A50" s="31">
        <v>6</v>
      </c>
      <c r="B50" s="52">
        <v>124</v>
      </c>
      <c r="C50" s="33">
        <v>2.2999999999999998</v>
      </c>
      <c r="D50" s="33">
        <v>8.25</v>
      </c>
      <c r="E50" s="33">
        <v>2.83</v>
      </c>
      <c r="F50" s="35">
        <v>0.77</v>
      </c>
      <c r="G50" s="35"/>
      <c r="H50" s="35"/>
      <c r="I50" s="51">
        <f t="shared" si="8"/>
        <v>22275.359999999997</v>
      </c>
      <c r="J50" s="51">
        <f t="shared" si="8"/>
        <v>4642.5600000000004</v>
      </c>
      <c r="K50" s="51">
        <f t="shared" si="8"/>
        <v>12276</v>
      </c>
      <c r="L50" s="51">
        <f t="shared" si="8"/>
        <v>4211.04</v>
      </c>
      <c r="M50" s="51">
        <f t="shared" ref="M50" si="100">M127+M201+M275+M348+M425+M502+M578+M655+M728+M801+M874+M947</f>
        <v>1145.76</v>
      </c>
      <c r="N50" s="51">
        <f t="shared" ref="N50" si="101">N127+N201+N275+N348+N425+N502+N578+N655+N728+N801+N874+N947</f>
        <v>0</v>
      </c>
      <c r="O50" s="41"/>
      <c r="P50" s="41">
        <f t="shared" si="1"/>
        <v>0.83333333333333337</v>
      </c>
      <c r="Q50" s="40">
        <f t="shared" si="24"/>
        <v>22275.360000000001</v>
      </c>
      <c r="R50" s="51">
        <f t="shared" si="94"/>
        <v>18562.8</v>
      </c>
      <c r="S50" s="51">
        <f t="shared" si="94"/>
        <v>3868.8</v>
      </c>
      <c r="T50" s="51">
        <f t="shared" si="94"/>
        <v>10230</v>
      </c>
      <c r="U50" s="51">
        <f t="shared" si="97"/>
        <v>3509.2000000000003</v>
      </c>
      <c r="V50" s="51">
        <f t="shared" si="97"/>
        <v>954.80000000000007</v>
      </c>
      <c r="W50" s="51"/>
      <c r="X50" s="51"/>
      <c r="Y50" s="41"/>
      <c r="Z50" s="40">
        <f t="shared" si="29"/>
        <v>18562.8</v>
      </c>
      <c r="AA50" s="54">
        <f>Z50-AB50-AC50-AD50-AE50-AF50</f>
        <v>3677.8399999999983</v>
      </c>
      <c r="AB50" s="54">
        <f t="shared" si="98"/>
        <v>10230</v>
      </c>
      <c r="AC50" s="54">
        <f t="shared" si="98"/>
        <v>3509.2000000000003</v>
      </c>
      <c r="AD50" s="54">
        <f>M50</f>
        <v>1145.76</v>
      </c>
      <c r="AE50" s="54">
        <f t="shared" si="99"/>
        <v>0</v>
      </c>
      <c r="AF50" s="54">
        <f t="shared" si="99"/>
        <v>0</v>
      </c>
      <c r="AG50" s="54"/>
      <c r="AH50" s="42">
        <f>SUM(AA50:AG50)</f>
        <v>18562.799999999996</v>
      </c>
      <c r="AI50" s="56">
        <f>I50-Z50</f>
        <v>3712.5599999999977</v>
      </c>
    </row>
    <row r="51" spans="1:35" x14ac:dyDescent="0.25">
      <c r="A51" s="31">
        <v>14</v>
      </c>
      <c r="B51" s="52">
        <v>277.60000000000002</v>
      </c>
      <c r="C51" s="33">
        <v>2.2999999999999998</v>
      </c>
      <c r="D51" s="33">
        <v>8.5500000000000007</v>
      </c>
      <c r="E51" s="33">
        <v>2.9</v>
      </c>
      <c r="F51" s="35">
        <v>0.77</v>
      </c>
      <c r="G51" s="35"/>
      <c r="H51" s="35"/>
      <c r="I51" s="51">
        <f t="shared" si="8"/>
        <v>50867.399999999987</v>
      </c>
      <c r="J51" s="51">
        <f t="shared" si="8"/>
        <v>10160.135999999997</v>
      </c>
      <c r="K51" s="51">
        <f t="shared" si="8"/>
        <v>28481.759999999998</v>
      </c>
      <c r="L51" s="51">
        <f t="shared" si="8"/>
        <v>9660.4800000000014</v>
      </c>
      <c r="M51" s="51">
        <f t="shared" ref="M51" si="102">M128+M202+M276+M349+M426+M503+M579+M656+M729+M802+M875+M948</f>
        <v>2565.0239999999999</v>
      </c>
      <c r="N51" s="51">
        <f t="shared" ref="N51" si="103">N128+N202+N276+N349+N426+N503+N579+N656+N729+N802+N875+N948</f>
        <v>0</v>
      </c>
      <c r="O51" s="41"/>
      <c r="P51" s="41">
        <f t="shared" si="1"/>
        <v>0.88159489181676309</v>
      </c>
      <c r="Q51" s="40">
        <f t="shared" si="24"/>
        <v>50867.399999999994</v>
      </c>
      <c r="R51" s="51">
        <f t="shared" si="94"/>
        <v>44844.44</v>
      </c>
      <c r="S51" s="51">
        <f t="shared" si="94"/>
        <v>8957.1239977635887</v>
      </c>
      <c r="T51" s="51">
        <f t="shared" si="94"/>
        <v>25109.374125951006</v>
      </c>
      <c r="U51" s="51">
        <f t="shared" si="97"/>
        <v>8516.6298204980012</v>
      </c>
      <c r="V51" s="51">
        <f t="shared" si="97"/>
        <v>2261.3120557873999</v>
      </c>
      <c r="W51" s="51"/>
      <c r="X51" s="51"/>
      <c r="Y51" s="41"/>
      <c r="Z51" s="40">
        <f t="shared" si="29"/>
        <v>44844.439999999995</v>
      </c>
      <c r="AA51" s="54">
        <f>Z51-AB51-AC51-AD51-AE51-AF51</f>
        <v>8653.4120535509883</v>
      </c>
      <c r="AB51" s="54">
        <f t="shared" si="98"/>
        <v>25109.374125951006</v>
      </c>
      <c r="AC51" s="54">
        <f t="shared" si="98"/>
        <v>8516.6298204980012</v>
      </c>
      <c r="AD51" s="54">
        <f>M51</f>
        <v>2565.0239999999999</v>
      </c>
      <c r="AE51" s="54">
        <f t="shared" si="99"/>
        <v>0</v>
      </c>
      <c r="AF51" s="54">
        <f t="shared" si="99"/>
        <v>0</v>
      </c>
      <c r="AG51" s="54"/>
      <c r="AH51" s="42">
        <f>SUM(AA51:AG51)</f>
        <v>44844.439999999995</v>
      </c>
      <c r="AI51" s="56">
        <f>I51-Z51</f>
        <v>6022.9599999999919</v>
      </c>
    </row>
    <row r="52" spans="1:35" x14ac:dyDescent="0.25">
      <c r="A52" s="31">
        <v>24</v>
      </c>
      <c r="B52" s="52"/>
      <c r="C52" s="33"/>
      <c r="D52" s="33"/>
      <c r="E52" s="33"/>
      <c r="F52" s="35"/>
      <c r="G52" s="35"/>
      <c r="H52" s="35"/>
      <c r="I52" s="51">
        <f t="shared" si="8"/>
        <v>0</v>
      </c>
      <c r="J52" s="51">
        <f t="shared" si="8"/>
        <v>0</v>
      </c>
      <c r="K52" s="51">
        <f t="shared" si="8"/>
        <v>0</v>
      </c>
      <c r="L52" s="51">
        <f t="shared" si="8"/>
        <v>0</v>
      </c>
      <c r="M52" s="51">
        <f t="shared" ref="M52" si="104">M129+M203+M277+M350+M427+M504+M580+M657+M730+M803+M876+M949</f>
        <v>0</v>
      </c>
      <c r="N52" s="51">
        <f t="shared" ref="N52" si="105">N129+N203+N277+N350+N427+N504+N580+N657+N730+N803+N876+N949</f>
        <v>0</v>
      </c>
      <c r="O52" s="41"/>
      <c r="P52" s="41">
        <v>0</v>
      </c>
      <c r="Q52" s="40">
        <f t="shared" si="24"/>
        <v>0</v>
      </c>
      <c r="R52" s="51">
        <f t="shared" si="94"/>
        <v>0</v>
      </c>
      <c r="S52" s="51">
        <f t="shared" si="94"/>
        <v>0</v>
      </c>
      <c r="T52" s="51">
        <f t="shared" si="94"/>
        <v>0</v>
      </c>
      <c r="U52" s="51">
        <f t="shared" si="97"/>
        <v>0</v>
      </c>
      <c r="V52" s="51">
        <f t="shared" si="97"/>
        <v>0</v>
      </c>
      <c r="W52" s="51"/>
      <c r="X52" s="51"/>
      <c r="Y52" s="41"/>
      <c r="Z52" s="40">
        <f t="shared" si="29"/>
        <v>0</v>
      </c>
      <c r="AA52" s="54">
        <f>Z52-AB52-AC52-AD52-AE52-AF52</f>
        <v>0</v>
      </c>
      <c r="AB52" s="54">
        <f t="shared" si="98"/>
        <v>0</v>
      </c>
      <c r="AC52" s="54">
        <f t="shared" si="98"/>
        <v>0</v>
      </c>
      <c r="AD52" s="54">
        <f>M52</f>
        <v>0</v>
      </c>
      <c r="AE52" s="54">
        <f t="shared" si="99"/>
        <v>0</v>
      </c>
      <c r="AF52" s="54">
        <f t="shared" si="99"/>
        <v>0</v>
      </c>
      <c r="AG52" s="54"/>
      <c r="AH52" s="42">
        <f>SUM(AA52:AG52)</f>
        <v>0</v>
      </c>
      <c r="AI52" s="56">
        <f>I52-Z52</f>
        <v>0</v>
      </c>
    </row>
    <row r="53" spans="1:35" x14ac:dyDescent="0.25">
      <c r="A53" s="32" t="s">
        <v>37</v>
      </c>
      <c r="B53" s="53">
        <f>SUM(B49:B52)</f>
        <v>819.80000000000007</v>
      </c>
      <c r="C53" s="33"/>
      <c r="D53" s="34"/>
      <c r="E53" s="34"/>
      <c r="F53" s="35"/>
      <c r="G53" s="35"/>
      <c r="H53" s="35"/>
      <c r="I53" s="51">
        <f t="shared" si="8"/>
        <v>149823.96000000002</v>
      </c>
      <c r="J53" s="51">
        <f t="shared" si="8"/>
        <v>31212.911999999997</v>
      </c>
      <c r="K53" s="51">
        <f t="shared" si="8"/>
        <v>81958.824000000008</v>
      </c>
      <c r="L53" s="51">
        <f t="shared" si="8"/>
        <v>29077.272000000001</v>
      </c>
      <c r="M53" s="51">
        <f t="shared" ref="M53" si="106">M130+M204+M278+M351+M428+M505+M581+M658+M731+M804+M877+M950</f>
        <v>7574.9520000000011</v>
      </c>
      <c r="N53" s="51">
        <f t="shared" ref="N53" si="107">N130+N204+N278+N351+N428+N505+N581+N658+N731+N804+N877+N950</f>
        <v>0</v>
      </c>
      <c r="O53" s="43">
        <f>SUM(O49:O52)</f>
        <v>0</v>
      </c>
      <c r="P53" s="41">
        <f t="shared" si="1"/>
        <v>0.98127375621362556</v>
      </c>
      <c r="Q53" s="40">
        <f t="shared" si="24"/>
        <v>149823.96</v>
      </c>
      <c r="R53" s="137">
        <f t="shared" si="94"/>
        <v>147018.32</v>
      </c>
      <c r="S53" s="137">
        <f t="shared" si="94"/>
        <v>30719.174009412862</v>
      </c>
      <c r="T53" s="137">
        <f t="shared" si="94"/>
        <v>80263.885716655379</v>
      </c>
      <c r="U53" s="137">
        <f t="shared" si="97"/>
        <v>28605.765279673913</v>
      </c>
      <c r="V53" s="137">
        <f t="shared" si="97"/>
        <v>7429.494994257846</v>
      </c>
      <c r="W53" s="137">
        <f>W130+W204+W278+W351+W428+W505+W581+W658+W731+W804+W877+W950</f>
        <v>0</v>
      </c>
      <c r="X53" s="137">
        <f>X130+X204+X278+X351+X428+X505+X581+X658+X731+X804+X877+X950</f>
        <v>0</v>
      </c>
      <c r="Y53" s="137">
        <f>Y130+Y204+Y278+Y351+Y428+Y505+Y581+Y658+Y731+Y804+Y877+Y950</f>
        <v>0</v>
      </c>
      <c r="Z53" s="40">
        <f t="shared" ref="Z53:Z73" si="108">S53+T53+U53+V53+W53+X53</f>
        <v>147018.31999999998</v>
      </c>
      <c r="AA53" s="55">
        <f>SUM(AA49:AA52)</f>
        <v>30573.717003670696</v>
      </c>
      <c r="AB53" s="55">
        <f>SUM(AB49:AB52)</f>
        <v>80263.885716655379</v>
      </c>
      <c r="AC53" s="55">
        <f>SUM(AC49:AC52)</f>
        <v>28605.765279673913</v>
      </c>
      <c r="AD53" s="55">
        <f>SUM(AD49:AD52)</f>
        <v>7574.9520000000011</v>
      </c>
      <c r="AE53" s="55">
        <f>SUM(AE51:AE52)</f>
        <v>0</v>
      </c>
      <c r="AF53" s="55">
        <f>SUM(AF49:AF52)</f>
        <v>0</v>
      </c>
      <c r="AG53" s="54"/>
      <c r="AH53" s="42">
        <f>SUM(AH49:AH52)</f>
        <v>147018.31999999998</v>
      </c>
      <c r="AI53" s="56">
        <f>SUM(AI49:AI52)</f>
        <v>2805.6399999999994</v>
      </c>
    </row>
    <row r="54" spans="1:35" x14ac:dyDescent="0.25">
      <c r="A54" t="s">
        <v>41</v>
      </c>
      <c r="F54" s="65"/>
      <c r="G54" s="65"/>
      <c r="H54" s="65"/>
      <c r="I54" s="51"/>
      <c r="J54" s="51"/>
      <c r="K54" s="51"/>
      <c r="L54" s="51"/>
      <c r="M54" s="51"/>
      <c r="N54" s="51"/>
      <c r="O54" s="65"/>
      <c r="P54" s="41">
        <v>0</v>
      </c>
      <c r="Q54" s="40">
        <f t="shared" si="24"/>
        <v>0</v>
      </c>
      <c r="R54" s="51">
        <f t="shared" si="94"/>
        <v>0</v>
      </c>
      <c r="S54" s="51">
        <f t="shared" si="94"/>
        <v>0</v>
      </c>
      <c r="T54" s="51">
        <f t="shared" si="94"/>
        <v>0</v>
      </c>
      <c r="U54" s="51">
        <f>U131+U205+U279+U352+U429+U506+U582+U659+U732+U805+U951</f>
        <v>0</v>
      </c>
      <c r="V54" s="51">
        <f>V131+V205+V279+V352+V429+V506+V582+V659+V732+V805+V951</f>
        <v>0</v>
      </c>
      <c r="W54" s="65"/>
      <c r="X54" s="65"/>
      <c r="Y54" s="65"/>
      <c r="Z54" s="40">
        <f t="shared" si="108"/>
        <v>0</v>
      </c>
      <c r="AA54" s="65"/>
      <c r="AB54" s="65"/>
      <c r="AC54" s="65"/>
      <c r="AD54" s="65"/>
      <c r="AE54" s="65"/>
      <c r="AF54" s="65"/>
      <c r="AG54" s="65"/>
      <c r="AH54" s="65"/>
      <c r="AI54" s="65"/>
    </row>
    <row r="55" spans="1:35" x14ac:dyDescent="0.25">
      <c r="A55" s="31">
        <v>15</v>
      </c>
      <c r="B55" s="52">
        <v>61.8</v>
      </c>
      <c r="C55" s="33">
        <v>2.2999999999999998</v>
      </c>
      <c r="D55" s="33">
        <v>9.0500000000000007</v>
      </c>
      <c r="E55" s="33">
        <v>9.8800000000000008</v>
      </c>
      <c r="F55" s="35">
        <v>0.77</v>
      </c>
      <c r="G55" s="35"/>
      <c r="H55" s="35"/>
      <c r="I55" s="51">
        <f t="shared" si="8"/>
        <v>17435.04</v>
      </c>
      <c r="J55" s="51">
        <f t="shared" si="8"/>
        <v>2825.5200000000004</v>
      </c>
      <c r="K55" s="51">
        <f t="shared" si="8"/>
        <v>6711.48</v>
      </c>
      <c r="L55" s="51">
        <f t="shared" si="8"/>
        <v>7327.0079999999989</v>
      </c>
      <c r="M55" s="51">
        <f t="shared" ref="M55" si="109">M132+M206+M280+M353+M430+M507+M583+M660+M733+M806+M879+M952</f>
        <v>571.03200000000004</v>
      </c>
      <c r="N55" s="51">
        <f t="shared" ref="N55" si="110">N132+N206+N280+N353+N430+N507+N583+N660+N733+N806+N879+N952</f>
        <v>0</v>
      </c>
      <c r="O55" s="41"/>
      <c r="P55" s="41">
        <f t="shared" si="1"/>
        <v>1.0049704503115564</v>
      </c>
      <c r="Q55" s="40">
        <f t="shared" si="24"/>
        <v>17435.039999999997</v>
      </c>
      <c r="R55" s="51">
        <f t="shared" si="94"/>
        <v>17521.7</v>
      </c>
      <c r="S55" s="51">
        <f t="shared" si="94"/>
        <v>2839.5641067643101</v>
      </c>
      <c r="T55" s="51">
        <f t="shared" si="94"/>
        <v>6744.8390778570047</v>
      </c>
      <c r="U55" s="51">
        <f t="shared" ref="U55:V60" si="111">U132+U206+U280+U353+U430+U507+U583+U660+U733+U806+U879+U952</f>
        <v>7363.4265291963775</v>
      </c>
      <c r="V55" s="51">
        <f t="shared" si="111"/>
        <v>573.87028618230875</v>
      </c>
      <c r="W55" s="51"/>
      <c r="X55" s="51"/>
      <c r="Y55" s="41"/>
      <c r="Z55" s="40">
        <f t="shared" si="108"/>
        <v>17521.7</v>
      </c>
      <c r="AA55" s="54">
        <f t="shared" ref="AA55:AA66" si="112">Z55-AB55-AC55-AD55-AE55-AF55</f>
        <v>2842.4023929466184</v>
      </c>
      <c r="AB55" s="54">
        <f t="shared" ref="AB55:AC60" si="113">T55</f>
        <v>6744.8390778570047</v>
      </c>
      <c r="AC55" s="54">
        <f t="shared" si="113"/>
        <v>7363.4265291963775</v>
      </c>
      <c r="AD55" s="54">
        <f t="shared" ref="AD55:AD66" si="114">M55</f>
        <v>571.03200000000004</v>
      </c>
      <c r="AE55" s="54">
        <f t="shared" ref="AE55:AF60" si="115">W55</f>
        <v>0</v>
      </c>
      <c r="AF55" s="54">
        <f t="shared" si="115"/>
        <v>0</v>
      </c>
      <c r="AG55" s="54"/>
      <c r="AH55" s="42">
        <f t="shared" ref="AH55:AH66" si="116">SUM(AA55:AG55)</f>
        <v>17521.7</v>
      </c>
      <c r="AI55" s="56">
        <f t="shared" ref="AI55:AI60" si="117">I55-Z55</f>
        <v>-86.659999999999854</v>
      </c>
    </row>
    <row r="56" spans="1:35" x14ac:dyDescent="0.25">
      <c r="A56" s="31">
        <v>17</v>
      </c>
      <c r="B56" s="52">
        <v>806</v>
      </c>
      <c r="C56" s="33">
        <v>2.2999999999999998</v>
      </c>
      <c r="D56" s="33">
        <v>8.51</v>
      </c>
      <c r="E56" s="33"/>
      <c r="F56" s="35">
        <v>0.77</v>
      </c>
      <c r="G56" s="35"/>
      <c r="H56" s="35"/>
      <c r="I56" s="51">
        <f t="shared" si="8"/>
        <v>125639.28000000001</v>
      </c>
      <c r="J56" s="51">
        <f t="shared" si="8"/>
        <v>35883.120000000017</v>
      </c>
      <c r="K56" s="51">
        <f t="shared" si="8"/>
        <v>82308.719999999987</v>
      </c>
      <c r="L56" s="51">
        <f t="shared" si="8"/>
        <v>0</v>
      </c>
      <c r="M56" s="51">
        <f t="shared" ref="M56" si="118">M133+M207+M281+M354+M431+M508+M584+M661+M734+M807+M880+M953</f>
        <v>7447.44</v>
      </c>
      <c r="N56" s="51">
        <f t="shared" ref="N56" si="119">N133+N207+N281+N354+N431+N508+N584+N661+N734+N807+N880+N953</f>
        <v>0</v>
      </c>
      <c r="O56" s="41"/>
      <c r="P56" s="41">
        <f t="shared" si="1"/>
        <v>1.0873749037721323</v>
      </c>
      <c r="Q56" s="40">
        <f t="shared" si="24"/>
        <v>125639.28</v>
      </c>
      <c r="R56" s="51">
        <f t="shared" si="94"/>
        <v>136617</v>
      </c>
      <c r="S56" s="51">
        <f t="shared" si="94"/>
        <v>39018.4041570439</v>
      </c>
      <c r="T56" s="51">
        <f t="shared" si="94"/>
        <v>89500.436489607382</v>
      </c>
      <c r="U56" s="51">
        <f t="shared" si="111"/>
        <v>0</v>
      </c>
      <c r="V56" s="51">
        <f t="shared" si="111"/>
        <v>8098.1593533487294</v>
      </c>
      <c r="W56" s="51"/>
      <c r="X56" s="51"/>
      <c r="Y56" s="41"/>
      <c r="Z56" s="40">
        <f t="shared" si="108"/>
        <v>136617</v>
      </c>
      <c r="AA56" s="54">
        <f t="shared" si="112"/>
        <v>39669.123510392616</v>
      </c>
      <c r="AB56" s="54">
        <f t="shared" si="113"/>
        <v>89500.436489607382</v>
      </c>
      <c r="AC56" s="54">
        <f t="shared" si="113"/>
        <v>0</v>
      </c>
      <c r="AD56" s="54">
        <f t="shared" si="114"/>
        <v>7447.44</v>
      </c>
      <c r="AE56" s="54">
        <f t="shared" si="115"/>
        <v>0</v>
      </c>
      <c r="AF56" s="54">
        <f t="shared" si="115"/>
        <v>0</v>
      </c>
      <c r="AG56" s="54"/>
      <c r="AH56" s="42">
        <f t="shared" si="116"/>
        <v>136617</v>
      </c>
      <c r="AI56" s="56">
        <f t="shared" si="117"/>
        <v>-10977.719999999987</v>
      </c>
    </row>
    <row r="57" spans="1:35" x14ac:dyDescent="0.25">
      <c r="A57" s="31">
        <v>18</v>
      </c>
      <c r="B57" s="52">
        <v>512.5</v>
      </c>
      <c r="C57" s="33">
        <v>2.48</v>
      </c>
      <c r="D57" s="33">
        <v>7.7</v>
      </c>
      <c r="E57" s="33">
        <v>3.47</v>
      </c>
      <c r="F57" s="35">
        <v>0.77</v>
      </c>
      <c r="G57" s="35">
        <v>5.51</v>
      </c>
      <c r="H57" s="35"/>
      <c r="I57" s="51">
        <f t="shared" si="8"/>
        <v>131302.56000000003</v>
      </c>
      <c r="J57" s="51">
        <f t="shared" si="8"/>
        <v>23985.059999999983</v>
      </c>
      <c r="K57" s="51">
        <f t="shared" si="8"/>
        <v>47355</v>
      </c>
      <c r="L57" s="51">
        <f t="shared" si="8"/>
        <v>20002.875</v>
      </c>
      <c r="M57" s="51">
        <f t="shared" ref="M57" si="120">M134+M208+M282+M355+M432+M509+M585+M662+M735+M808+M881+M954</f>
        <v>4735.5</v>
      </c>
      <c r="N57" s="51">
        <f t="shared" ref="N57" si="121">N134+N208+N282+N355+N432+N509+N585+N662+N735+N808+N881+N954</f>
        <v>35224.125</v>
      </c>
      <c r="O57" s="41"/>
      <c r="P57" s="41">
        <f t="shared" si="1"/>
        <v>1.0056120002534601</v>
      </c>
      <c r="Q57" s="40">
        <f t="shared" si="24"/>
        <v>131302.56</v>
      </c>
      <c r="R57" s="51">
        <f t="shared" si="94"/>
        <v>132039.43</v>
      </c>
      <c r="S57" s="51">
        <f t="shared" si="94"/>
        <v>24470.15961853903</v>
      </c>
      <c r="T57" s="51">
        <f t="shared" si="94"/>
        <v>47620.756272002604</v>
      </c>
      <c r="U57" s="51">
        <f t="shared" si="111"/>
        <v>20110.88848225808</v>
      </c>
      <c r="V57" s="51">
        <f t="shared" si="111"/>
        <v>4762.0756272002618</v>
      </c>
      <c r="W57" s="51">
        <f t="shared" ref="W57:X60" si="122">W134+W208+W282+W355+W432+W509+W585+W662+W735+W808+W881+W954</f>
        <v>0</v>
      </c>
      <c r="X57" s="51">
        <f t="shared" si="122"/>
        <v>35075.550000000003</v>
      </c>
      <c r="Y57" s="41"/>
      <c r="Z57" s="40">
        <f t="shared" si="108"/>
        <v>132039.42999999996</v>
      </c>
      <c r="AA57" s="54">
        <f t="shared" si="112"/>
        <v>24496.735245739277</v>
      </c>
      <c r="AB57" s="54">
        <f t="shared" si="113"/>
        <v>47620.756272002604</v>
      </c>
      <c r="AC57" s="54">
        <f t="shared" si="113"/>
        <v>20110.88848225808</v>
      </c>
      <c r="AD57" s="54">
        <f t="shared" si="114"/>
        <v>4735.5</v>
      </c>
      <c r="AE57" s="54">
        <f t="shared" si="115"/>
        <v>0</v>
      </c>
      <c r="AF57" s="54">
        <f t="shared" si="115"/>
        <v>35075.550000000003</v>
      </c>
      <c r="AG57" s="54"/>
      <c r="AH57" s="42">
        <f t="shared" si="116"/>
        <v>132039.42999999993</v>
      </c>
      <c r="AI57" s="56">
        <f t="shared" si="117"/>
        <v>-736.86999999993714</v>
      </c>
    </row>
    <row r="58" spans="1:35" x14ac:dyDescent="0.25">
      <c r="A58" s="31">
        <v>19</v>
      </c>
      <c r="B58" s="52">
        <v>490.5</v>
      </c>
      <c r="C58" s="33">
        <v>2.48</v>
      </c>
      <c r="D58" s="33">
        <v>8.65</v>
      </c>
      <c r="E58" s="33">
        <v>4.22</v>
      </c>
      <c r="F58" s="35">
        <v>0.77</v>
      </c>
      <c r="G58" s="35">
        <v>5.51</v>
      </c>
      <c r="H58" s="35"/>
      <c r="I58" s="51">
        <f t="shared" si="8"/>
        <v>135599.4</v>
      </c>
      <c r="J58" s="51">
        <f t="shared" si="8"/>
        <v>22882.500000000004</v>
      </c>
      <c r="K58" s="51">
        <f t="shared" si="8"/>
        <v>50913.899999999987</v>
      </c>
      <c r="L58" s="51">
        <f t="shared" si="8"/>
        <v>23558.715000000004</v>
      </c>
      <c r="M58" s="51">
        <f t="shared" ref="M58" si="123">M135+M209+M283+M356+M433+M510+M586+M663+M736+M809+M882+M955</f>
        <v>4532.22</v>
      </c>
      <c r="N58" s="51">
        <f t="shared" ref="N58" si="124">N135+N209+N283+N356+N433+N510+N586+N663+N736+N809+N882+N955</f>
        <v>33712.06500000001</v>
      </c>
      <c r="O58" s="41"/>
      <c r="P58" s="41">
        <f t="shared" si="1"/>
        <v>0.91621990952762333</v>
      </c>
      <c r="Q58" s="40">
        <f t="shared" si="24"/>
        <v>135599.4</v>
      </c>
      <c r="R58" s="51">
        <f t="shared" si="94"/>
        <v>124238.87</v>
      </c>
      <c r="S58" s="51">
        <f t="shared" si="94"/>
        <v>22578.805028513398</v>
      </c>
      <c r="T58" s="51">
        <f t="shared" si="94"/>
        <v>46648.328851698461</v>
      </c>
      <c r="U58" s="51">
        <f t="shared" si="111"/>
        <v>21397.005921428856</v>
      </c>
      <c r="V58" s="51">
        <f t="shared" si="111"/>
        <v>4152.5101983592849</v>
      </c>
      <c r="W58" s="51">
        <f t="shared" si="122"/>
        <v>0</v>
      </c>
      <c r="X58" s="51">
        <f t="shared" si="122"/>
        <v>29462.22</v>
      </c>
      <c r="Y58" s="41"/>
      <c r="Z58" s="40">
        <f t="shared" si="108"/>
        <v>124238.87</v>
      </c>
      <c r="AA58" s="54">
        <f t="shared" si="112"/>
        <v>22199.095226872676</v>
      </c>
      <c r="AB58" s="54">
        <f t="shared" si="113"/>
        <v>46648.328851698461</v>
      </c>
      <c r="AC58" s="54">
        <f t="shared" si="113"/>
        <v>21397.005921428856</v>
      </c>
      <c r="AD58" s="54">
        <f t="shared" si="114"/>
        <v>4532.22</v>
      </c>
      <c r="AE58" s="54">
        <f t="shared" si="115"/>
        <v>0</v>
      </c>
      <c r="AF58" s="54">
        <f t="shared" si="115"/>
        <v>29462.22</v>
      </c>
      <c r="AG58" s="54"/>
      <c r="AH58" s="42">
        <f t="shared" si="116"/>
        <v>124238.87</v>
      </c>
      <c r="AI58" s="56">
        <f t="shared" si="117"/>
        <v>11360.529999999999</v>
      </c>
    </row>
    <row r="59" spans="1:35" x14ac:dyDescent="0.25">
      <c r="A59" s="31">
        <v>20</v>
      </c>
      <c r="B59" s="52">
        <v>714.5</v>
      </c>
      <c r="C59" s="33">
        <v>2.48</v>
      </c>
      <c r="D59" s="33">
        <v>8.1</v>
      </c>
      <c r="E59" s="33">
        <v>3.24</v>
      </c>
      <c r="F59" s="35">
        <v>0.77</v>
      </c>
      <c r="G59" s="35">
        <v>5.51</v>
      </c>
      <c r="H59" s="35"/>
      <c r="I59" s="51">
        <f t="shared" si="8"/>
        <v>183462.84000000005</v>
      </c>
      <c r="J59" s="51">
        <f t="shared" si="8"/>
        <v>33856.424999999988</v>
      </c>
      <c r="K59" s="51">
        <f t="shared" si="8"/>
        <v>69449.39999999998</v>
      </c>
      <c r="L59" s="51">
        <f t="shared" si="8"/>
        <v>25914.915000000005</v>
      </c>
      <c r="M59" s="51">
        <f t="shared" ref="M59" si="125">M136+M210+M284+M357+M434+M511+M587+M664+M737+M810+M883+M956</f>
        <v>6601.98</v>
      </c>
      <c r="N59" s="51">
        <f t="shared" ref="N59" si="126">N136+N210+N284+N357+N434+N511+N587+N664+N737+N810+N883+N956</f>
        <v>47640.120000000017</v>
      </c>
      <c r="O59" s="41"/>
      <c r="P59" s="41">
        <f t="shared" si="1"/>
        <v>0.97650930291932636</v>
      </c>
      <c r="Q59" s="40">
        <f t="shared" si="24"/>
        <v>183462.84</v>
      </c>
      <c r="R59" s="51">
        <f t="shared" si="94"/>
        <v>179153.16999999995</v>
      </c>
      <c r="S59" s="51">
        <f t="shared" si="94"/>
        <v>37641.114540964256</v>
      </c>
      <c r="T59" s="51">
        <f t="shared" si="94"/>
        <v>67817.985182165503</v>
      </c>
      <c r="U59" s="51">
        <f t="shared" si="111"/>
        <v>25372.815389182899</v>
      </c>
      <c r="V59" s="51">
        <f t="shared" si="111"/>
        <v>6446.8948876873374</v>
      </c>
      <c r="W59" s="51">
        <f t="shared" si="122"/>
        <v>0</v>
      </c>
      <c r="X59" s="51">
        <f t="shared" si="122"/>
        <v>41874.36</v>
      </c>
      <c r="Y59" s="41"/>
      <c r="Z59" s="40">
        <f t="shared" si="108"/>
        <v>179153.16999999998</v>
      </c>
      <c r="AA59" s="54">
        <f t="shared" si="112"/>
        <v>37486.029428651585</v>
      </c>
      <c r="AB59" s="54">
        <f t="shared" si="113"/>
        <v>67817.985182165503</v>
      </c>
      <c r="AC59" s="54">
        <f t="shared" si="113"/>
        <v>25372.815389182899</v>
      </c>
      <c r="AD59" s="54">
        <f t="shared" si="114"/>
        <v>6601.98</v>
      </c>
      <c r="AE59" s="54">
        <f t="shared" si="115"/>
        <v>0</v>
      </c>
      <c r="AF59" s="54">
        <f t="shared" si="115"/>
        <v>41874.36</v>
      </c>
      <c r="AG59" s="54"/>
      <c r="AH59" s="42">
        <f t="shared" si="116"/>
        <v>179153.16999999998</v>
      </c>
      <c r="AI59" s="56">
        <f t="shared" si="117"/>
        <v>4309.670000000071</v>
      </c>
    </row>
    <row r="60" spans="1:35" x14ac:dyDescent="0.25">
      <c r="A60" s="31">
        <v>42</v>
      </c>
      <c r="B60" s="52">
        <v>86.3</v>
      </c>
      <c r="C60" s="33">
        <v>2.48</v>
      </c>
      <c r="D60" s="33">
        <v>8.17</v>
      </c>
      <c r="E60" s="33">
        <v>3.86</v>
      </c>
      <c r="F60" s="35">
        <v>0.77</v>
      </c>
      <c r="G60" s="35">
        <v>5.51</v>
      </c>
      <c r="H60" s="35"/>
      <c r="I60" s="51">
        <f t="shared" si="8"/>
        <v>23062.800000000003</v>
      </c>
      <c r="J60" s="51">
        <f t="shared" si="8"/>
        <v>4100.9640000000036</v>
      </c>
      <c r="K60" s="51">
        <f t="shared" si="8"/>
        <v>8460.8520000000008</v>
      </c>
      <c r="L60" s="51">
        <f t="shared" si="8"/>
        <v>3772.1729999999993</v>
      </c>
      <c r="M60" s="51">
        <f t="shared" ref="M60" si="127">M137+M211+M285+M358+M435+M512+M588+M665+M738+M811+M884+M957</f>
        <v>797.41200000000015</v>
      </c>
      <c r="N60" s="51">
        <f t="shared" ref="N60" si="128">N137+N211+N285+N358+N435+N512+N588+N665+N738+N811+N884+N957</f>
        <v>5931.3989999999994</v>
      </c>
      <c r="O60" s="41"/>
      <c r="P60" s="41">
        <f t="shared" si="1"/>
        <v>1.003366893872383</v>
      </c>
      <c r="Q60" s="40">
        <f t="shared" si="24"/>
        <v>23062.800000000003</v>
      </c>
      <c r="R60" s="51">
        <f t="shared" si="94"/>
        <v>23140.449999999997</v>
      </c>
      <c r="S60" s="51">
        <f t="shared" si="94"/>
        <v>4135.5655909776797</v>
      </c>
      <c r="T60" s="51">
        <f t="shared" si="94"/>
        <v>8489.3387907539418</v>
      </c>
      <c r="U60" s="51">
        <f t="shared" si="111"/>
        <v>3784.0588166918151</v>
      </c>
      <c r="V60" s="51">
        <f t="shared" si="111"/>
        <v>800.09680157656476</v>
      </c>
      <c r="W60" s="51">
        <f t="shared" si="122"/>
        <v>0</v>
      </c>
      <c r="X60" s="51">
        <f t="shared" si="122"/>
        <v>5931.39</v>
      </c>
      <c r="Y60" s="41"/>
      <c r="Z60" s="40">
        <f t="shared" si="108"/>
        <v>23140.45</v>
      </c>
      <c r="AA60" s="54">
        <f t="shared" si="112"/>
        <v>4138.2503925542433</v>
      </c>
      <c r="AB60" s="54">
        <f t="shared" si="113"/>
        <v>8489.3387907539418</v>
      </c>
      <c r="AC60" s="54">
        <f t="shared" si="113"/>
        <v>3784.0588166918151</v>
      </c>
      <c r="AD60" s="54">
        <f t="shared" si="114"/>
        <v>797.41200000000015</v>
      </c>
      <c r="AE60" s="54">
        <f t="shared" si="115"/>
        <v>0</v>
      </c>
      <c r="AF60" s="54">
        <f t="shared" si="115"/>
        <v>5931.39</v>
      </c>
      <c r="AG60" s="54"/>
      <c r="AH60" s="42">
        <f t="shared" si="116"/>
        <v>23140.45</v>
      </c>
      <c r="AI60" s="56">
        <f t="shared" si="117"/>
        <v>-77.649999999997817</v>
      </c>
    </row>
    <row r="61" spans="1:35" x14ac:dyDescent="0.25">
      <c r="A61" s="31"/>
      <c r="B61" s="52"/>
      <c r="C61" s="33"/>
      <c r="D61" s="33"/>
      <c r="E61" s="33"/>
      <c r="F61" s="35"/>
      <c r="G61" s="35"/>
      <c r="H61" s="35"/>
      <c r="I61" s="51">
        <f t="shared" si="8"/>
        <v>0</v>
      </c>
      <c r="J61" s="51">
        <f t="shared" si="8"/>
        <v>0</v>
      </c>
      <c r="K61" s="51">
        <f t="shared" si="8"/>
        <v>0</v>
      </c>
      <c r="L61" s="51">
        <f t="shared" si="8"/>
        <v>0</v>
      </c>
      <c r="M61" s="51">
        <f t="shared" ref="M61" si="129">M138+M212+M286+M359+M436+M513+M589+M666+M739+M812+M885+M958</f>
        <v>0</v>
      </c>
      <c r="N61" s="51">
        <f t="shared" ref="N61" si="130">N138+N212+N286+N359+N436+N513+N589+N666+N739+N812+N885+N958</f>
        <v>0</v>
      </c>
      <c r="O61" s="41"/>
      <c r="P61" s="41">
        <v>0</v>
      </c>
      <c r="Q61" s="40">
        <f t="shared" si="24"/>
        <v>0</v>
      </c>
      <c r="R61" s="51">
        <f t="shared" si="94"/>
        <v>0</v>
      </c>
      <c r="S61" s="51">
        <f t="shared" si="94"/>
        <v>0</v>
      </c>
      <c r="T61" s="51">
        <f t="shared" si="94"/>
        <v>0</v>
      </c>
      <c r="U61" s="51">
        <f>U138+U212+U286+U359+U436+U513+U589+U666+U739+U812+U958</f>
        <v>0</v>
      </c>
      <c r="V61" s="51">
        <f>V138+V212+V286+V359+V436+V513+V589+V666+V739+V812+V958</f>
        <v>0</v>
      </c>
      <c r="W61" s="51"/>
      <c r="X61" s="51"/>
      <c r="Y61" s="41"/>
      <c r="Z61" s="40">
        <f t="shared" si="108"/>
        <v>0</v>
      </c>
      <c r="AA61" s="54">
        <f t="shared" si="112"/>
        <v>0</v>
      </c>
      <c r="AB61" s="54"/>
      <c r="AC61" s="54"/>
      <c r="AD61" s="54">
        <f t="shared" si="114"/>
        <v>0</v>
      </c>
      <c r="AE61" s="54"/>
      <c r="AF61" s="54"/>
      <c r="AG61" s="54"/>
      <c r="AH61" s="42"/>
      <c r="AI61" s="56"/>
    </row>
    <row r="62" spans="1:35" x14ac:dyDescent="0.25">
      <c r="A62" s="31"/>
      <c r="B62" s="52"/>
      <c r="C62" s="33"/>
      <c r="D62" s="33"/>
      <c r="E62" s="33"/>
      <c r="F62" s="35"/>
      <c r="G62" s="35"/>
      <c r="H62" s="35"/>
      <c r="I62" s="51">
        <f t="shared" si="8"/>
        <v>0</v>
      </c>
      <c r="J62" s="51">
        <f t="shared" si="8"/>
        <v>0</v>
      </c>
      <c r="K62" s="51">
        <f t="shared" si="8"/>
        <v>0</v>
      </c>
      <c r="L62" s="51">
        <f t="shared" si="8"/>
        <v>0</v>
      </c>
      <c r="M62" s="51">
        <f t="shared" ref="M62" si="131">M139+M213+M287+M360+M437+M514+M590+M667+M740+M813+M886+M959</f>
        <v>0</v>
      </c>
      <c r="N62" s="51">
        <f t="shared" ref="N62" si="132">N139+N213+N287+N360+N437+N514+N590+N667+N740+N813+N886+N959</f>
        <v>0</v>
      </c>
      <c r="O62" s="41"/>
      <c r="P62" s="41">
        <v>0</v>
      </c>
      <c r="Q62" s="40">
        <f t="shared" si="24"/>
        <v>0</v>
      </c>
      <c r="R62" s="51">
        <f t="shared" si="94"/>
        <v>0</v>
      </c>
      <c r="S62" s="51">
        <f t="shared" si="94"/>
        <v>0</v>
      </c>
      <c r="T62" s="51">
        <f t="shared" si="94"/>
        <v>0</v>
      </c>
      <c r="U62" s="51">
        <f>U139+U213+U287+U360+U437+U514+U590+U667+U740+U813+U959</f>
        <v>0</v>
      </c>
      <c r="V62" s="51">
        <f>V139+V213+V287+V360+V437+V514+V590+V667+V740+V813+V959</f>
        <v>0</v>
      </c>
      <c r="W62" s="51"/>
      <c r="X62" s="51"/>
      <c r="Y62" s="41"/>
      <c r="Z62" s="40">
        <f t="shared" si="108"/>
        <v>0</v>
      </c>
      <c r="AA62" s="54">
        <f t="shared" si="112"/>
        <v>0</v>
      </c>
      <c r="AB62" s="54"/>
      <c r="AC62" s="54"/>
      <c r="AD62" s="54">
        <f t="shared" si="114"/>
        <v>0</v>
      </c>
      <c r="AE62" s="54"/>
      <c r="AF62" s="54"/>
      <c r="AG62" s="54"/>
      <c r="AH62" s="42"/>
      <c r="AI62" s="56"/>
    </row>
    <row r="63" spans="1:35" x14ac:dyDescent="0.25">
      <c r="A63" s="31">
        <v>65</v>
      </c>
      <c r="B63" s="52">
        <v>1044.7</v>
      </c>
      <c r="C63" s="33">
        <v>2.2999999999999998</v>
      </c>
      <c r="D63" s="33">
        <v>8.08</v>
      </c>
      <c r="E63" s="33">
        <v>4.32</v>
      </c>
      <c r="F63" s="35">
        <v>0.77</v>
      </c>
      <c r="G63" s="35"/>
      <c r="H63" s="35"/>
      <c r="I63" s="51">
        <f t="shared" si="8"/>
        <v>205220.76000000004</v>
      </c>
      <c r="J63" s="51">
        <f t="shared" si="8"/>
        <v>40116.371999999974</v>
      </c>
      <c r="K63" s="51">
        <f t="shared" si="8"/>
        <v>101294.11200000004</v>
      </c>
      <c r="L63" s="51">
        <f t="shared" si="8"/>
        <v>54157.248</v>
      </c>
      <c r="M63" s="51">
        <f t="shared" ref="M63" si="133">M140+M214+M288+M361+M438+M515+M591+M668+M741+M814+M887+M960</f>
        <v>9653.0280000000002</v>
      </c>
      <c r="N63" s="51">
        <f t="shared" ref="N63" si="134">N140+N214+N288+N361+N438+N515+N591+N668+N741+N814+N887+N960</f>
        <v>0</v>
      </c>
      <c r="O63" s="41">
        <f>H63*B63</f>
        <v>0</v>
      </c>
      <c r="P63" s="41">
        <f t="shared" si="1"/>
        <v>0.97754598511378665</v>
      </c>
      <c r="Q63" s="40">
        <f t="shared" si="24"/>
        <v>205220.75999999998</v>
      </c>
      <c r="R63" s="51">
        <f t="shared" si="94"/>
        <v>200612.73</v>
      </c>
      <c r="S63" s="51">
        <f t="shared" si="94"/>
        <v>39215.598385931109</v>
      </c>
      <c r="T63" s="51">
        <f t="shared" si="94"/>
        <v>99019.652501266261</v>
      </c>
      <c r="U63" s="51">
        <f>U140+U214+U288+U361+U438+U515+U591+U668+U741+U814+U887+U960</f>
        <v>52941.200347211656</v>
      </c>
      <c r="V63" s="51">
        <f>V140+V214+V288+V361+V438+V515+V591+V668+V741+V814+V887+V960</f>
        <v>9436.2787655909669</v>
      </c>
      <c r="W63" s="51"/>
      <c r="X63" s="51"/>
      <c r="Y63" s="41"/>
      <c r="Z63" s="40">
        <f t="shared" si="108"/>
        <v>200612.73</v>
      </c>
      <c r="AA63" s="54">
        <f t="shared" si="112"/>
        <v>38998.849151522096</v>
      </c>
      <c r="AB63" s="54">
        <f>T63</f>
        <v>99019.652501266261</v>
      </c>
      <c r="AC63" s="54">
        <f>U63</f>
        <v>52941.200347211656</v>
      </c>
      <c r="AD63" s="54">
        <f t="shared" si="114"/>
        <v>9653.0280000000002</v>
      </c>
      <c r="AE63" s="54">
        <f>W63</f>
        <v>0</v>
      </c>
      <c r="AF63" s="54">
        <f>X63</f>
        <v>0</v>
      </c>
      <c r="AG63" s="54"/>
      <c r="AH63" s="42">
        <f t="shared" si="116"/>
        <v>200612.73</v>
      </c>
      <c r="AI63" s="56">
        <f>I63-Z63</f>
        <v>4608.0300000000279</v>
      </c>
    </row>
    <row r="64" spans="1:35" x14ac:dyDescent="0.25">
      <c r="A64" s="31"/>
      <c r="B64" s="52"/>
      <c r="C64" s="33"/>
      <c r="D64" s="33"/>
      <c r="E64" s="33"/>
      <c r="F64" s="35"/>
      <c r="G64" s="35"/>
      <c r="H64" s="35"/>
      <c r="I64" s="51">
        <f t="shared" si="8"/>
        <v>0</v>
      </c>
      <c r="J64" s="51">
        <f t="shared" si="8"/>
        <v>0</v>
      </c>
      <c r="K64" s="51">
        <f t="shared" si="8"/>
        <v>0</v>
      </c>
      <c r="L64" s="51">
        <f t="shared" si="8"/>
        <v>0</v>
      </c>
      <c r="M64" s="51">
        <f t="shared" ref="M64" si="135">M141+M215+M289+M362+M439+M516+M592+M669+M742+M815+M888+M961</f>
        <v>0</v>
      </c>
      <c r="N64" s="51">
        <f t="shared" ref="N64" si="136">N141+N215+N289+N362+N439+N516+N592+N669+N742+N815+N888+N961</f>
        <v>0</v>
      </c>
      <c r="O64" s="41"/>
      <c r="P64" s="41">
        <v>0</v>
      </c>
      <c r="Q64" s="40">
        <f t="shared" si="24"/>
        <v>0</v>
      </c>
      <c r="R64" s="51">
        <f t="shared" si="94"/>
        <v>0</v>
      </c>
      <c r="S64" s="51">
        <f t="shared" si="94"/>
        <v>0</v>
      </c>
      <c r="T64" s="51">
        <f t="shared" si="94"/>
        <v>0</v>
      </c>
      <c r="U64" s="51">
        <f>U141+U215+U289+U362+U439+U516+U592+U669+U742+U815+U961</f>
        <v>0</v>
      </c>
      <c r="V64" s="51">
        <f>V141+V215+V289+V362+V439+V516+V592+V669+V742+V815+V961</f>
        <v>0</v>
      </c>
      <c r="W64" s="51"/>
      <c r="X64" s="51"/>
      <c r="Y64" s="41"/>
      <c r="Z64" s="40">
        <f t="shared" si="108"/>
        <v>0</v>
      </c>
      <c r="AA64" s="54">
        <f t="shared" si="112"/>
        <v>0</v>
      </c>
      <c r="AB64" s="54"/>
      <c r="AC64" s="54"/>
      <c r="AD64" s="54">
        <f t="shared" si="114"/>
        <v>0</v>
      </c>
      <c r="AE64" s="54"/>
      <c r="AF64" s="54"/>
      <c r="AG64" s="54"/>
      <c r="AH64" s="42"/>
      <c r="AI64" s="56"/>
    </row>
    <row r="65" spans="1:35" x14ac:dyDescent="0.25">
      <c r="A65" s="31"/>
      <c r="B65" s="52"/>
      <c r="C65" s="33"/>
      <c r="D65" s="33"/>
      <c r="E65" s="33"/>
      <c r="F65" s="35"/>
      <c r="G65" s="35"/>
      <c r="H65" s="35"/>
      <c r="I65" s="51">
        <f t="shared" si="8"/>
        <v>0</v>
      </c>
      <c r="J65" s="51">
        <f t="shared" si="8"/>
        <v>0</v>
      </c>
      <c r="K65" s="51">
        <f t="shared" si="8"/>
        <v>0</v>
      </c>
      <c r="L65" s="51">
        <f t="shared" si="8"/>
        <v>0</v>
      </c>
      <c r="M65" s="51">
        <f t="shared" ref="M65" si="137">M142+M216+M290+M363+M440+M517+M593+M670+M743+M816+M889+M962</f>
        <v>0</v>
      </c>
      <c r="N65" s="51">
        <f t="shared" ref="N65" si="138">N142+N216+N290+N363+N440+N517+N593+N670+N743+N816+N889+N962</f>
        <v>0</v>
      </c>
      <c r="O65" s="41"/>
      <c r="P65" s="41">
        <v>0</v>
      </c>
      <c r="Q65" s="40">
        <f t="shared" si="24"/>
        <v>0</v>
      </c>
      <c r="R65" s="51">
        <f t="shared" si="94"/>
        <v>0</v>
      </c>
      <c r="S65" s="51">
        <f t="shared" si="94"/>
        <v>0</v>
      </c>
      <c r="T65" s="51">
        <f t="shared" si="94"/>
        <v>0</v>
      </c>
      <c r="U65" s="51">
        <f>U142+U216+U290+U363+U440+U517+U593+U670+U743+U816+U962</f>
        <v>0</v>
      </c>
      <c r="V65" s="51">
        <f>V142+V216+V290+V363+V440+V517+V593+V670+V743+V816+V962</f>
        <v>0</v>
      </c>
      <c r="W65" s="51"/>
      <c r="X65" s="51"/>
      <c r="Y65" s="41"/>
      <c r="Z65" s="40">
        <f t="shared" si="108"/>
        <v>0</v>
      </c>
      <c r="AA65" s="54">
        <f t="shared" si="112"/>
        <v>0</v>
      </c>
      <c r="AB65" s="54"/>
      <c r="AC65" s="54"/>
      <c r="AD65" s="54">
        <f t="shared" si="114"/>
        <v>0</v>
      </c>
      <c r="AE65" s="54"/>
      <c r="AF65" s="54"/>
      <c r="AG65" s="54"/>
      <c r="AH65" s="42"/>
      <c r="AI65" s="56"/>
    </row>
    <row r="66" spans="1:35" x14ac:dyDescent="0.25">
      <c r="A66" s="31">
        <v>67</v>
      </c>
      <c r="B66" s="52">
        <v>422.6</v>
      </c>
      <c r="C66" s="33">
        <v>2.2999999999999998</v>
      </c>
      <c r="D66" s="33">
        <v>8.61</v>
      </c>
      <c r="E66" s="33">
        <v>2.63</v>
      </c>
      <c r="F66" s="35">
        <v>0.77</v>
      </c>
      <c r="G66" s="35"/>
      <c r="H66" s="35"/>
      <c r="I66" s="51">
        <f t="shared" si="8"/>
        <v>78071.039999999994</v>
      </c>
      <c r="J66" s="51">
        <f t="shared" si="8"/>
        <v>17165.928000000004</v>
      </c>
      <c r="K66" s="51">
        <f t="shared" si="8"/>
        <v>43663.032000000007</v>
      </c>
      <c r="L66" s="51">
        <f t="shared" si="8"/>
        <v>13337.256000000001</v>
      </c>
      <c r="M66" s="51">
        <f t="shared" ref="M66" si="139">M143+M217+M291+M364+M441+M518+M594+M671+M744+M817+M890+M963</f>
        <v>3904.8240000000005</v>
      </c>
      <c r="N66" s="51">
        <f t="shared" ref="N66" si="140">N143+N217+N291+N364+N441+N518+N594+N671+N744+N817+N890+N963</f>
        <v>0</v>
      </c>
      <c r="O66" s="41"/>
      <c r="P66" s="41">
        <f t="shared" si="1"/>
        <v>0.75899283524338867</v>
      </c>
      <c r="Q66" s="40">
        <f t="shared" si="24"/>
        <v>78071.040000000008</v>
      </c>
      <c r="R66" s="51">
        <f t="shared" si="94"/>
        <v>59255.360000000001</v>
      </c>
      <c r="S66" s="51">
        <f t="shared" si="94"/>
        <v>13028.816362303874</v>
      </c>
      <c r="T66" s="51">
        <f t="shared" si="94"/>
        <v>33139.928453002802</v>
      </c>
      <c r="U66" s="51">
        <f>U143+U217+U291+U364+U441+U518+U594+U671+U744+U817+U890+U963</f>
        <v>10122.881745806897</v>
      </c>
      <c r="V66" s="51">
        <f>V143+V217+V291+V364+V441+V518+V594+V671+V744+V817+V890+V963</f>
        <v>2963.7334388864297</v>
      </c>
      <c r="W66" s="51"/>
      <c r="X66" s="51"/>
      <c r="Y66" s="41"/>
      <c r="Z66" s="40">
        <f t="shared" si="108"/>
        <v>59255.360000000008</v>
      </c>
      <c r="AA66" s="54">
        <f t="shared" si="112"/>
        <v>12087.725801190309</v>
      </c>
      <c r="AB66" s="54">
        <f>T66</f>
        <v>33139.928453002802</v>
      </c>
      <c r="AC66" s="54">
        <f>U66</f>
        <v>10122.881745806897</v>
      </c>
      <c r="AD66" s="54">
        <f t="shared" si="114"/>
        <v>3904.8240000000005</v>
      </c>
      <c r="AE66" s="54">
        <f>W66</f>
        <v>0</v>
      </c>
      <c r="AF66" s="54">
        <f>X66</f>
        <v>0</v>
      </c>
      <c r="AG66" s="54"/>
      <c r="AH66" s="42">
        <f t="shared" si="116"/>
        <v>59255.360000000008</v>
      </c>
      <c r="AI66" s="56">
        <f>I66-Z66</f>
        <v>18815.679999999986</v>
      </c>
    </row>
    <row r="67" spans="1:35" x14ac:dyDescent="0.25">
      <c r="A67" s="32" t="s">
        <v>37</v>
      </c>
      <c r="B67" s="53">
        <f>SUM(B55:B66)</f>
        <v>4138.9000000000005</v>
      </c>
      <c r="C67" s="33"/>
      <c r="D67" s="34"/>
      <c r="E67" s="34"/>
      <c r="F67" s="35"/>
      <c r="G67" s="35"/>
      <c r="H67" s="35"/>
      <c r="I67" s="51">
        <f t="shared" si="8"/>
        <v>899793.7200000002</v>
      </c>
      <c r="J67" s="51">
        <f t="shared" si="8"/>
        <v>180815.88899999994</v>
      </c>
      <c r="K67" s="51">
        <f t="shared" si="8"/>
        <v>410156.49599999998</v>
      </c>
      <c r="L67" s="51">
        <f t="shared" si="8"/>
        <v>148070.19000000003</v>
      </c>
      <c r="M67" s="51">
        <f t="shared" ref="M67" si="141">M144+M218+M292+M365+M442+M519+M595+M672+M745+M818+M891+M964</f>
        <v>38243.436000000009</v>
      </c>
      <c r="N67" s="51">
        <f t="shared" ref="N67" si="142">N144+N218+N292+N365+N442+N519+N595+N672+N745+N818+N891+N964</f>
        <v>122507.82900000004</v>
      </c>
      <c r="O67" s="43">
        <f>SUM(O55:O66)</f>
        <v>0</v>
      </c>
      <c r="P67" s="41">
        <f t="shared" si="1"/>
        <v>0.96975416765522615</v>
      </c>
      <c r="Q67" s="40">
        <f t="shared" si="24"/>
        <v>899793.84</v>
      </c>
      <c r="R67" s="137">
        <f>SUM(R55:R66)</f>
        <v>872578.70999999985</v>
      </c>
      <c r="S67" s="137">
        <f t="shared" ref="S67:X67" si="143">SUM(S55:S66)</f>
        <v>182928.02779103754</v>
      </c>
      <c r="T67" s="137">
        <f t="shared" si="143"/>
        <v>398981.26561835397</v>
      </c>
      <c r="U67" s="137">
        <f t="shared" si="143"/>
        <v>141092.27723177659</v>
      </c>
      <c r="V67" s="137">
        <f t="shared" si="143"/>
        <v>37233.619358831886</v>
      </c>
      <c r="W67" s="137">
        <f t="shared" si="143"/>
        <v>0</v>
      </c>
      <c r="X67" s="137">
        <f t="shared" si="143"/>
        <v>112343.52</v>
      </c>
      <c r="Y67" s="137">
        <f t="shared" ref="Y67" si="144">Y144+Y218+Y292+Y365+Y442+Y519+Y595+Y672+Y745+Y818+Y891+Y964</f>
        <v>0</v>
      </c>
      <c r="Z67" s="40">
        <f t="shared" si="108"/>
        <v>872578.71000000008</v>
      </c>
      <c r="AA67" s="55">
        <f t="shared" ref="AA67:AF67" si="145">SUM(AA55:AA66)</f>
        <v>181918.21114986943</v>
      </c>
      <c r="AB67" s="55">
        <f t="shared" si="145"/>
        <v>398981.26561835397</v>
      </c>
      <c r="AC67" s="55">
        <f t="shared" si="145"/>
        <v>141092.27723177659</v>
      </c>
      <c r="AD67" s="55">
        <f t="shared" si="145"/>
        <v>38243.436000000002</v>
      </c>
      <c r="AE67" s="55">
        <f t="shared" si="145"/>
        <v>0</v>
      </c>
      <c r="AF67" s="55">
        <f t="shared" si="145"/>
        <v>112343.52</v>
      </c>
      <c r="AG67" s="54"/>
      <c r="AH67" s="42">
        <f>SUM(AH55:AH66)</f>
        <v>872578.70999999985</v>
      </c>
      <c r="AI67" s="56">
        <f>SUM(AI55:AI66)</f>
        <v>27215.010000000162</v>
      </c>
    </row>
    <row r="68" spans="1:35" x14ac:dyDescent="0.25">
      <c r="A68" t="s">
        <v>60</v>
      </c>
      <c r="I68" s="51"/>
      <c r="J68" s="51"/>
      <c r="K68" s="51"/>
      <c r="L68" s="51"/>
      <c r="M68" s="51"/>
      <c r="N68" s="51"/>
      <c r="O68" s="65"/>
      <c r="P68" s="41"/>
      <c r="Q68" s="40">
        <f t="shared" si="24"/>
        <v>0</v>
      </c>
      <c r="R68" s="51">
        <f t="shared" ref="R68:T70" si="146">R145+R219+R293+R366+R443+R520+R596+R673+R746+R819+R892+R965</f>
        <v>0</v>
      </c>
      <c r="S68" s="51">
        <f t="shared" si="146"/>
        <v>0</v>
      </c>
      <c r="T68" s="51">
        <f t="shared" si="146"/>
        <v>0</v>
      </c>
      <c r="U68" s="51">
        <f>U145+U219+U293+U366+U443+U520+U596+U673+U746+U819+U965</f>
        <v>0</v>
      </c>
      <c r="V68" s="51">
        <f>V145+V219+V293+V366+V443+V520+V596+V673+V746+V819+V965</f>
        <v>0</v>
      </c>
      <c r="W68" s="65"/>
      <c r="X68" s="65"/>
      <c r="Y68" s="65"/>
      <c r="Z68" s="40">
        <f t="shared" si="108"/>
        <v>0</v>
      </c>
      <c r="AA68" s="65"/>
      <c r="AB68" s="65"/>
      <c r="AC68" s="65"/>
      <c r="AD68" s="65"/>
      <c r="AE68" s="65"/>
      <c r="AF68" s="65"/>
      <c r="AG68" s="65"/>
      <c r="AH68" s="65"/>
      <c r="AI68" s="65"/>
    </row>
    <row r="69" spans="1:35" x14ac:dyDescent="0.25">
      <c r="A69" s="31">
        <v>1</v>
      </c>
      <c r="B69" s="52">
        <v>167.9</v>
      </c>
      <c r="C69" s="33">
        <v>2.2999999999999998</v>
      </c>
      <c r="D69" s="33">
        <v>9.5</v>
      </c>
      <c r="E69" s="33">
        <v>9.93</v>
      </c>
      <c r="F69" s="35">
        <v>0.77</v>
      </c>
      <c r="G69" s="35"/>
      <c r="H69" s="35"/>
      <c r="I69" s="51">
        <f t="shared" si="8"/>
        <v>55963.68</v>
      </c>
      <c r="J69" s="51">
        <f t="shared" ref="J69:J72" si="147">J146+J220+J294+J367+J444+J521+J597+J674+J747+J820+J893+J966</f>
        <v>15264.719999999996</v>
      </c>
      <c r="K69" s="51">
        <f t="shared" ref="K69:M72" si="148">K146+K220+K294+K367+K444+K521+K597+K674+K747+K820+K893+K966</f>
        <v>19140.599999999995</v>
      </c>
      <c r="L69" s="51">
        <f t="shared" si="148"/>
        <v>20006.963999999996</v>
      </c>
      <c r="M69" s="51">
        <f t="shared" si="148"/>
        <v>1551.3959999999997</v>
      </c>
      <c r="N69" s="51">
        <f t="shared" ref="N69" si="149">N146+N220+N294+N367+N444+N521+N597+N674+N747+N820+N893+N966</f>
        <v>0</v>
      </c>
      <c r="O69" s="41"/>
      <c r="P69" s="41">
        <f t="shared" si="1"/>
        <v>0.9876384111981199</v>
      </c>
      <c r="Q69" s="40">
        <f t="shared" si="24"/>
        <v>55963.679999999986</v>
      </c>
      <c r="R69" s="51">
        <f t="shared" si="146"/>
        <v>55271.88</v>
      </c>
      <c r="S69" s="51">
        <f t="shared" si="146"/>
        <v>15076.023808184163</v>
      </c>
      <c r="T69" s="51">
        <f t="shared" si="146"/>
        <v>18903.99177337873</v>
      </c>
      <c r="U69" s="51">
        <f>U146+U220+U294+U367+U444+U521+U597+U674+U747+U820+U893+U966</f>
        <v>19759.646137857984</v>
      </c>
      <c r="V69" s="51">
        <f>V146+V220+V294+V367+V444+V521+V597+V674+V747+V820+V893+V966</f>
        <v>1532.2182805791185</v>
      </c>
      <c r="W69" s="51"/>
      <c r="X69" s="51"/>
      <c r="Y69" s="41"/>
      <c r="Z69" s="40">
        <f t="shared" si="108"/>
        <v>55271.88</v>
      </c>
      <c r="AA69" s="54">
        <f>Z69-AB69-AC69-AD69-AE69-AF69</f>
        <v>15056.846088763283</v>
      </c>
      <c r="AB69" s="54">
        <f t="shared" ref="AB69:AC71" si="150">T69</f>
        <v>18903.99177337873</v>
      </c>
      <c r="AC69" s="54">
        <f t="shared" si="150"/>
        <v>19759.646137857984</v>
      </c>
      <c r="AD69" s="54">
        <f>M69</f>
        <v>1551.3959999999997</v>
      </c>
      <c r="AE69" s="54">
        <f t="shared" ref="AE69:AF71" si="151">W69</f>
        <v>0</v>
      </c>
      <c r="AF69" s="54">
        <f t="shared" si="151"/>
        <v>0</v>
      </c>
      <c r="AG69" s="54"/>
      <c r="AH69" s="42">
        <f>SUM(AA69:AG69)</f>
        <v>55271.88</v>
      </c>
      <c r="AI69" s="56">
        <f>I69-Z69</f>
        <v>691.80000000000291</v>
      </c>
    </row>
    <row r="70" spans="1:35" x14ac:dyDescent="0.25">
      <c r="A70" s="31">
        <v>2</v>
      </c>
      <c r="B70" s="52">
        <v>162.80000000000001</v>
      </c>
      <c r="C70" s="33">
        <v>2.2999999999999998</v>
      </c>
      <c r="D70" s="33">
        <v>9.33</v>
      </c>
      <c r="E70" s="33">
        <v>10.29</v>
      </c>
      <c r="F70" s="35">
        <v>0.77</v>
      </c>
      <c r="G70" s="35"/>
      <c r="H70" s="35"/>
      <c r="I70" s="51">
        <f t="shared" si="8"/>
        <v>46923</v>
      </c>
      <c r="J70" s="51">
        <f t="shared" si="147"/>
        <v>7089.0959999999986</v>
      </c>
      <c r="K70" s="51">
        <f t="shared" si="148"/>
        <v>18227.088000000003</v>
      </c>
      <c r="L70" s="51">
        <f t="shared" si="148"/>
        <v>20102.543999999998</v>
      </c>
      <c r="M70" s="51">
        <f t="shared" si="148"/>
        <v>1504.2720000000002</v>
      </c>
      <c r="N70" s="51">
        <f t="shared" ref="N70" si="152">N147+N221+N295+N368+N445+N522+N598+N675+N748+N821+N894+N967</f>
        <v>0</v>
      </c>
      <c r="O70" s="41"/>
      <c r="P70" s="41">
        <f t="shared" si="1"/>
        <v>1.0511855593205888</v>
      </c>
      <c r="Q70" s="40">
        <f t="shared" si="24"/>
        <v>46923</v>
      </c>
      <c r="R70" s="51">
        <f t="shared" si="146"/>
        <v>49324.779999999992</v>
      </c>
      <c r="S70" s="51">
        <f t="shared" si="146"/>
        <v>7451.9553438373478</v>
      </c>
      <c r="T70" s="51">
        <f t="shared" si="146"/>
        <v>19160.051694065598</v>
      </c>
      <c r="U70" s="51">
        <f>U147+U221+U295+U368+U445+U522+U598+U675+U748+U821+U894+U967</f>
        <v>21131.503958406749</v>
      </c>
      <c r="V70" s="51">
        <f>V147+V221+V295+V368+V445+V522+V598+V675+V748+V821+V894+V967</f>
        <v>1581.2690036903009</v>
      </c>
      <c r="W70" s="51"/>
      <c r="X70" s="51"/>
      <c r="Y70" s="41"/>
      <c r="Z70" s="40">
        <f t="shared" si="108"/>
        <v>49324.779999999992</v>
      </c>
      <c r="AA70" s="54">
        <f>Z70-AB70-AC70-AD70-AE70-AF70</f>
        <v>7528.9523475276446</v>
      </c>
      <c r="AB70" s="54">
        <f t="shared" si="150"/>
        <v>19160.051694065598</v>
      </c>
      <c r="AC70" s="54">
        <f t="shared" si="150"/>
        <v>21131.503958406749</v>
      </c>
      <c r="AD70" s="54">
        <f>M70</f>
        <v>1504.2720000000002</v>
      </c>
      <c r="AE70" s="54">
        <f t="shared" si="151"/>
        <v>0</v>
      </c>
      <c r="AF70" s="54">
        <f t="shared" si="151"/>
        <v>0</v>
      </c>
      <c r="AG70" s="54"/>
      <c r="AH70" s="42">
        <f>SUM(AA70:AG70)</f>
        <v>49324.779999999984</v>
      </c>
      <c r="AI70" s="56">
        <f>I70-Z70</f>
        <v>-2401.7799999999916</v>
      </c>
    </row>
    <row r="71" spans="1:35" x14ac:dyDescent="0.25">
      <c r="A71" s="31">
        <v>3</v>
      </c>
      <c r="B71" s="52">
        <v>197.8</v>
      </c>
      <c r="C71" s="33">
        <v>2.2999999999999998</v>
      </c>
      <c r="D71" s="33">
        <v>9.34</v>
      </c>
      <c r="E71" s="33">
        <v>9.9600000000000009</v>
      </c>
      <c r="F71" s="35">
        <v>0.77</v>
      </c>
      <c r="G71" s="35"/>
      <c r="H71" s="35"/>
      <c r="I71" s="51">
        <f t="shared" si="8"/>
        <v>67457.75999999998</v>
      </c>
      <c r="J71" s="51">
        <f t="shared" si="147"/>
        <v>19819.607999999982</v>
      </c>
      <c r="K71" s="51">
        <f t="shared" si="148"/>
        <v>22169.424000000003</v>
      </c>
      <c r="L71" s="51">
        <f t="shared" si="148"/>
        <v>23641.056</v>
      </c>
      <c r="M71" s="51">
        <f t="shared" si="148"/>
        <v>1827.6720000000003</v>
      </c>
      <c r="N71" s="51">
        <f t="shared" ref="N71" si="153">N148+N222+N296+N369+N446+N523+N599+N676+N749+N822+N895+N968</f>
        <v>0</v>
      </c>
      <c r="O71" s="41"/>
      <c r="P71" s="41">
        <v>0</v>
      </c>
      <c r="Q71" s="40">
        <f t="shared" si="24"/>
        <v>67457.759999999995</v>
      </c>
      <c r="R71" s="51">
        <f>R148+R222+R296+R369+R446+R523+R599+R676+R749+R822+R895+R968</f>
        <v>57455.64</v>
      </c>
      <c r="S71" s="51">
        <f t="shared" ref="S71:T71" si="154">S148+S222+S296+S369+S446+S523+S599+S676+S749+S822+S895+S968</f>
        <v>16880.908322320804</v>
      </c>
      <c r="T71" s="51">
        <f t="shared" si="154"/>
        <v>18882.31160286615</v>
      </c>
      <c r="U71" s="51">
        <f>U148+U222+U296+U369+U446+U523+U599+U676+U749+U822+U968</f>
        <v>14225.508822146481</v>
      </c>
      <c r="V71" s="51">
        <f>V148+V222+V296+V369+V446+V523+V599+V676+V749+V822+V968</f>
        <v>1099.763232234216</v>
      </c>
      <c r="W71" s="51"/>
      <c r="X71" s="51"/>
      <c r="Y71" s="41"/>
      <c r="Z71" s="40">
        <f t="shared" si="108"/>
        <v>51088.491979567654</v>
      </c>
      <c r="AA71" s="54">
        <f>Z71-AB71-AC71-AD71-AE71-AF71</f>
        <v>16152.999554555025</v>
      </c>
      <c r="AB71" s="54">
        <f t="shared" si="150"/>
        <v>18882.31160286615</v>
      </c>
      <c r="AC71" s="54">
        <f t="shared" si="150"/>
        <v>14225.508822146481</v>
      </c>
      <c r="AD71" s="54">
        <f>M71</f>
        <v>1827.6720000000003</v>
      </c>
      <c r="AE71" s="54">
        <f t="shared" si="151"/>
        <v>0</v>
      </c>
      <c r="AF71" s="54">
        <f t="shared" si="151"/>
        <v>0</v>
      </c>
      <c r="AG71" s="54"/>
      <c r="AH71" s="42">
        <f>SUM(AA71:AG71)</f>
        <v>51088.491979567654</v>
      </c>
      <c r="AI71" s="56">
        <f>I71-Z71</f>
        <v>16369.268020432326</v>
      </c>
    </row>
    <row r="72" spans="1:35" x14ac:dyDescent="0.25">
      <c r="A72" s="32" t="s">
        <v>37</v>
      </c>
      <c r="B72" s="53">
        <f>SUM(B68:B71)</f>
        <v>528.5</v>
      </c>
      <c r="C72" s="33"/>
      <c r="D72" s="34"/>
      <c r="E72" s="34"/>
      <c r="F72" s="35"/>
      <c r="G72" s="35"/>
      <c r="H72" s="35"/>
      <c r="I72" s="51">
        <f t="shared" si="8"/>
        <v>170344.43999999997</v>
      </c>
      <c r="J72" s="51">
        <f t="shared" si="147"/>
        <v>42173.423999999977</v>
      </c>
      <c r="K72" s="51">
        <f t="shared" si="148"/>
        <v>59537.112000000001</v>
      </c>
      <c r="L72" s="51">
        <f t="shared" si="148"/>
        <v>63750.563999999991</v>
      </c>
      <c r="M72" s="51">
        <f t="shared" si="148"/>
        <v>4883.3400000000011</v>
      </c>
      <c r="N72" s="51">
        <f t="shared" ref="N72" si="155">N149+N223+N297+N370+N447+N524+N600+N677+N750+N823+N896+N969</f>
        <v>0</v>
      </c>
      <c r="O72" s="43">
        <f>SUM(O69:O71)</f>
        <v>0</v>
      </c>
      <c r="P72" s="41">
        <f t="shared" si="1"/>
        <v>0.95132133458538481</v>
      </c>
      <c r="Q72" s="40">
        <f t="shared" si="24"/>
        <v>170344.43999999997</v>
      </c>
      <c r="R72" s="137">
        <f>R149+R223+R297+R370+R447+R524+R600+R677+R750+R823+R896+R969</f>
        <v>162052.29999999999</v>
      </c>
      <c r="S72" s="137">
        <f>S149+S223+S297+S370+S447+S524+S600+S677+S750+S823+S896+S969</f>
        <v>39408.887474342322</v>
      </c>
      <c r="T72" s="137">
        <f>T149+T223+T297+T370+T447+T524+T600+T677+T750+T823+T896+T969</f>
        <v>56946.355070310477</v>
      </c>
      <c r="U72" s="137">
        <f>U149+U223+U297+U370+U447+U524+U600+U677+U750+U823+U896+U969</f>
        <v>61026.891377265463</v>
      </c>
      <c r="V72" s="137">
        <f>V149+V223+V297+V370+V447+V524+V600+V677+V750+V823+V896+V969</f>
        <v>4670.1660780817256</v>
      </c>
      <c r="W72" s="138"/>
      <c r="X72" s="138"/>
      <c r="Y72" s="41"/>
      <c r="Z72" s="40">
        <f t="shared" si="108"/>
        <v>162052.30000000002</v>
      </c>
      <c r="AA72" s="55">
        <f>SUM(AA69:AA71)</f>
        <v>38738.797990845953</v>
      </c>
      <c r="AB72" s="55">
        <f>SUM(AB69:AB71)</f>
        <v>56946.35507031047</v>
      </c>
      <c r="AC72" s="55">
        <f>SUM(AC69:AC71)</f>
        <v>55116.658918411216</v>
      </c>
      <c r="AD72" s="55">
        <f>SUM(AD69:AD71)</f>
        <v>4883.34</v>
      </c>
      <c r="AE72" s="55">
        <f>SUM(AE70:AE71)</f>
        <v>0</v>
      </c>
      <c r="AF72" s="55">
        <f>SUM(AF69:AF71)</f>
        <v>0</v>
      </c>
      <c r="AG72" s="54"/>
      <c r="AH72" s="42">
        <f>SUM(AH69:AH71)</f>
        <v>155685.15197956763</v>
      </c>
      <c r="AI72" s="56">
        <f>SUM(AI69:AI71)</f>
        <v>14659.288020432337</v>
      </c>
    </row>
    <row r="73" spans="1:35" x14ac:dyDescent="0.25">
      <c r="A73" s="67" t="s">
        <v>61</v>
      </c>
      <c r="B73" s="68">
        <f>B21+B39+B47+B53+B67+B72</f>
        <v>11874.2</v>
      </c>
      <c r="C73" s="67"/>
      <c r="D73" s="67"/>
      <c r="E73" s="67"/>
      <c r="F73" s="67"/>
      <c r="G73" s="67"/>
      <c r="H73" s="67"/>
      <c r="I73" s="84">
        <f>I21+I39+I47+I53+I67+I72</f>
        <v>2408327.8800000004</v>
      </c>
      <c r="J73" s="84">
        <f t="shared" ref="J73:O73" si="156">J21+J39+J47+J53+J67+J72</f>
        <v>499064.86899999995</v>
      </c>
      <c r="K73" s="84">
        <f t="shared" si="156"/>
        <v>1162926.6000000001</v>
      </c>
      <c r="L73" s="84">
        <f t="shared" si="156"/>
        <v>478717.11900000006</v>
      </c>
      <c r="M73" s="84">
        <f t="shared" si="156"/>
        <v>108691.04399999999</v>
      </c>
      <c r="N73" s="84">
        <f t="shared" si="156"/>
        <v>139023.64800000004</v>
      </c>
      <c r="O73" s="84">
        <f t="shared" si="156"/>
        <v>0</v>
      </c>
      <c r="P73" s="109">
        <f t="shared" si="1"/>
        <v>0.90423395339342227</v>
      </c>
      <c r="Q73" s="40">
        <f>J73+K73+L73+M73+N73</f>
        <v>2388423.2800000003</v>
      </c>
      <c r="R73" s="84">
        <f>R21+R39+R47+R53+R67+R72</f>
        <v>2177691.84</v>
      </c>
      <c r="S73" s="84">
        <f t="shared" ref="S73:V73" si="157">S21+S39+S47+S53+S67+S72</f>
        <v>484177.70607967285</v>
      </c>
      <c r="T73" s="84">
        <f t="shared" si="157"/>
        <v>1041443.0778577083</v>
      </c>
      <c r="U73" s="84">
        <f t="shared" si="157"/>
        <v>429119.8081354684</v>
      </c>
      <c r="V73" s="84">
        <f t="shared" si="157"/>
        <v>97570.306704057322</v>
      </c>
      <c r="W73" s="84">
        <f t="shared" ref="W73" si="158">W21+W39+W47+W53+W67+W72</f>
        <v>0</v>
      </c>
      <c r="X73" s="84">
        <f t="shared" ref="X73" si="159">X21+X39+X47+X53+X67+X72</f>
        <v>124271.98000000001</v>
      </c>
      <c r="Y73" s="68"/>
      <c r="Z73" s="40">
        <f t="shared" si="108"/>
        <v>2176582.878776907</v>
      </c>
      <c r="AA73" s="68">
        <f>SUM(AA72,AA67,AA53,AA47,AA39,AA21)</f>
        <v>472369.77765946981</v>
      </c>
      <c r="AB73" s="68">
        <f t="shared" ref="AB73:AI73" si="160">AB21+AB39+AB47+AB53+AB67+AB72</f>
        <v>1041297.2264288759</v>
      </c>
      <c r="AC73" s="68">
        <f t="shared" si="160"/>
        <v>423425.62266812875</v>
      </c>
      <c r="AD73" s="68">
        <f t="shared" si="160"/>
        <v>108691.04400000001</v>
      </c>
      <c r="AE73" s="68">
        <f t="shared" si="160"/>
        <v>0</v>
      </c>
      <c r="AF73" s="68">
        <f t="shared" si="160"/>
        <v>124271.98000000001</v>
      </c>
      <c r="AG73" s="68">
        <f t="shared" si="160"/>
        <v>0</v>
      </c>
      <c r="AH73" s="68">
        <f t="shared" si="160"/>
        <v>2161879.010756474</v>
      </c>
      <c r="AI73" s="68">
        <f t="shared" si="160"/>
        <v>151206.54924352578</v>
      </c>
    </row>
    <row r="75" spans="1:35" x14ac:dyDescent="0.25">
      <c r="Q75" s="78">
        <f>J73+K73+L73+M73+N73</f>
        <v>2388423.2800000003</v>
      </c>
      <c r="Z75" s="78">
        <f>S73+T73+U73+V73</f>
        <v>2052310.898776907</v>
      </c>
    </row>
    <row r="77" spans="1:35" x14ac:dyDescent="0.25">
      <c r="J77" s="110" t="s">
        <v>63</v>
      </c>
    </row>
    <row r="78" spans="1:35" ht="18.75" x14ac:dyDescent="0.3">
      <c r="A78" s="8"/>
      <c r="B78" s="69" t="s">
        <v>82</v>
      </c>
      <c r="C78" s="9"/>
      <c r="D78" s="9"/>
      <c r="E78" s="10" t="s">
        <v>95</v>
      </c>
      <c r="F78" s="10"/>
      <c r="G78" s="10"/>
      <c r="H78" s="10"/>
      <c r="I78" s="10"/>
      <c r="J78" s="10"/>
      <c r="K78" s="10"/>
      <c r="L78" s="10"/>
      <c r="M78" s="11"/>
      <c r="N78" s="11"/>
      <c r="O78" s="11"/>
      <c r="P78" s="11"/>
      <c r="Q78" s="11"/>
      <c r="R78" s="12"/>
      <c r="S78" s="13"/>
      <c r="T78" s="13"/>
      <c r="U78" s="13"/>
      <c r="V78" s="13"/>
      <c r="W78" s="13"/>
      <c r="X78" s="13"/>
      <c r="Y78" s="13"/>
      <c r="Z78" s="12"/>
      <c r="AA78" s="12"/>
      <c r="AB78" s="12"/>
      <c r="AC78" s="12"/>
      <c r="AD78" s="12"/>
      <c r="AE78" s="12"/>
      <c r="AF78" s="12"/>
      <c r="AG78" s="12"/>
      <c r="AH78" s="11"/>
    </row>
    <row r="79" spans="1:35" ht="18.75" x14ac:dyDescent="0.3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7"/>
      <c r="M79" s="11" t="s">
        <v>52</v>
      </c>
      <c r="N79" s="11"/>
      <c r="O79" s="11"/>
      <c r="P79" s="11"/>
      <c r="Q79" s="11"/>
      <c r="R79" s="12"/>
      <c r="S79" s="13"/>
      <c r="T79" s="14" t="s">
        <v>53</v>
      </c>
      <c r="U79" s="13"/>
      <c r="V79" s="13"/>
      <c r="W79" s="13"/>
      <c r="X79" s="13"/>
      <c r="Y79" s="13"/>
      <c r="Z79" s="12"/>
      <c r="AA79" s="12"/>
      <c r="AB79" s="12"/>
      <c r="AC79" s="12"/>
      <c r="AD79" s="12"/>
      <c r="AE79" s="12"/>
      <c r="AF79" s="12"/>
      <c r="AG79" s="12"/>
      <c r="AH79" s="11"/>
    </row>
    <row r="80" spans="1:35" ht="18.75" x14ac:dyDescent="0.3">
      <c r="A80" s="18" t="s">
        <v>0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1"/>
      <c r="N80" s="11"/>
      <c r="O80" s="11"/>
      <c r="P80" s="11"/>
      <c r="Q80" s="11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1"/>
    </row>
    <row r="81" spans="1:35" x14ac:dyDescent="0.25">
      <c r="A81" s="206" t="s">
        <v>1</v>
      </c>
      <c r="B81" s="206" t="s">
        <v>39</v>
      </c>
      <c r="C81" s="215" t="s">
        <v>2</v>
      </c>
      <c r="D81" s="216"/>
      <c r="E81" s="216"/>
      <c r="F81" s="216"/>
      <c r="G81" s="216"/>
      <c r="H81" s="217"/>
      <c r="I81" s="44" t="s">
        <v>91</v>
      </c>
      <c r="J81" s="44" t="s">
        <v>55</v>
      </c>
      <c r="K81" s="218" t="s">
        <v>46</v>
      </c>
      <c r="L81" s="211"/>
      <c r="M81" s="46" t="s">
        <v>47</v>
      </c>
      <c r="N81" s="46"/>
      <c r="O81" s="47"/>
      <c r="P81" s="231" t="s">
        <v>54</v>
      </c>
      <c r="Q81" s="212" t="s">
        <v>50</v>
      </c>
      <c r="R81" s="45" t="s">
        <v>91</v>
      </c>
      <c r="S81" s="48" t="s">
        <v>55</v>
      </c>
      <c r="T81" s="210" t="s">
        <v>46</v>
      </c>
      <c r="U81" s="211"/>
      <c r="V81" s="49" t="s">
        <v>47</v>
      </c>
      <c r="W81" s="49"/>
      <c r="X81" s="50"/>
      <c r="Y81" s="45"/>
      <c r="Z81" s="212" t="s">
        <v>42</v>
      </c>
      <c r="AA81" s="222" t="s">
        <v>3</v>
      </c>
      <c r="AB81" s="225"/>
      <c r="AC81" s="225"/>
      <c r="AD81" s="225"/>
      <c r="AE81" s="225"/>
      <c r="AF81" s="225"/>
      <c r="AG81" s="226"/>
      <c r="AH81" s="200" t="s">
        <v>44</v>
      </c>
      <c r="AI81" s="203" t="s">
        <v>65</v>
      </c>
    </row>
    <row r="82" spans="1:35" ht="15" customHeight="1" x14ac:dyDescent="0.25">
      <c r="A82" s="214"/>
      <c r="B82" s="214"/>
      <c r="C82" s="206" t="s">
        <v>4</v>
      </c>
      <c r="D82" s="206" t="s">
        <v>5</v>
      </c>
      <c r="E82" s="206" t="s">
        <v>6</v>
      </c>
      <c r="F82" s="206" t="s">
        <v>7</v>
      </c>
      <c r="G82" s="206" t="s">
        <v>94</v>
      </c>
      <c r="H82" s="206"/>
      <c r="I82" s="208" t="s">
        <v>64</v>
      </c>
      <c r="J82" s="208" t="s">
        <v>4</v>
      </c>
      <c r="K82" s="208" t="s">
        <v>5</v>
      </c>
      <c r="L82" s="208" t="s">
        <v>6</v>
      </c>
      <c r="M82" s="208" t="s">
        <v>7</v>
      </c>
      <c r="N82" s="208" t="s">
        <v>94</v>
      </c>
      <c r="O82" s="208"/>
      <c r="P82" s="232"/>
      <c r="Q82" s="212"/>
      <c r="R82" s="208" t="s">
        <v>53</v>
      </c>
      <c r="S82" s="208" t="s">
        <v>4</v>
      </c>
      <c r="T82" s="208" t="s">
        <v>5</v>
      </c>
      <c r="U82" s="208" t="s">
        <v>6</v>
      </c>
      <c r="V82" s="208" t="s">
        <v>7</v>
      </c>
      <c r="W82" s="208"/>
      <c r="X82" s="208" t="s">
        <v>94</v>
      </c>
      <c r="Y82" s="208"/>
      <c r="Z82" s="212"/>
      <c r="AA82" s="227"/>
      <c r="AB82" s="228"/>
      <c r="AC82" s="228"/>
      <c r="AD82" s="228"/>
      <c r="AE82" s="228"/>
      <c r="AF82" s="228"/>
      <c r="AG82" s="228"/>
      <c r="AH82" s="201"/>
      <c r="AI82" s="204"/>
    </row>
    <row r="83" spans="1:35" x14ac:dyDescent="0.25">
      <c r="A83" s="207"/>
      <c r="B83" s="207"/>
      <c r="C83" s="207"/>
      <c r="D83" s="207"/>
      <c r="E83" s="207"/>
      <c r="F83" s="207"/>
      <c r="G83" s="207"/>
      <c r="H83" s="207"/>
      <c r="I83" s="209"/>
      <c r="J83" s="209"/>
      <c r="K83" s="209"/>
      <c r="L83" s="209"/>
      <c r="M83" s="209"/>
      <c r="N83" s="209"/>
      <c r="O83" s="209"/>
      <c r="P83" s="233"/>
      <c r="Q83" s="212"/>
      <c r="R83" s="209"/>
      <c r="S83" s="209"/>
      <c r="T83" s="209"/>
      <c r="U83" s="209"/>
      <c r="V83" s="209"/>
      <c r="W83" s="209"/>
      <c r="X83" s="209"/>
      <c r="Y83" s="209"/>
      <c r="Z83" s="212"/>
      <c r="AA83" s="206" t="s">
        <v>4</v>
      </c>
      <c r="AB83" s="206" t="s">
        <v>5</v>
      </c>
      <c r="AC83" s="206" t="s">
        <v>6</v>
      </c>
      <c r="AD83" s="206" t="s">
        <v>7</v>
      </c>
      <c r="AE83" s="206"/>
      <c r="AF83" s="206"/>
      <c r="AG83" s="206"/>
      <c r="AH83" s="201"/>
      <c r="AI83" s="204"/>
    </row>
    <row r="84" spans="1:35" x14ac:dyDescent="0.25">
      <c r="A84" s="19" t="s">
        <v>11</v>
      </c>
      <c r="B84" s="19">
        <v>2</v>
      </c>
      <c r="C84" s="20">
        <v>3</v>
      </c>
      <c r="D84" s="21" t="s">
        <v>12</v>
      </c>
      <c r="E84" s="21" t="s">
        <v>13</v>
      </c>
      <c r="F84" s="21" t="s">
        <v>14</v>
      </c>
      <c r="G84" s="21" t="s">
        <v>15</v>
      </c>
      <c r="H84" s="21" t="s">
        <v>16</v>
      </c>
      <c r="I84" s="22" t="s">
        <v>17</v>
      </c>
      <c r="J84" s="22" t="s">
        <v>18</v>
      </c>
      <c r="K84" s="22" t="s">
        <v>19</v>
      </c>
      <c r="L84" s="22" t="s">
        <v>20</v>
      </c>
      <c r="M84" s="22" t="s">
        <v>21</v>
      </c>
      <c r="N84" s="22" t="s">
        <v>22</v>
      </c>
      <c r="O84" s="22" t="s">
        <v>23</v>
      </c>
      <c r="P84" s="22" t="s">
        <v>24</v>
      </c>
      <c r="Q84" s="23" t="s">
        <v>25</v>
      </c>
      <c r="R84" s="22" t="s">
        <v>26</v>
      </c>
      <c r="S84" s="22" t="s">
        <v>27</v>
      </c>
      <c r="T84" s="22" t="s">
        <v>28</v>
      </c>
      <c r="U84" s="22" t="s">
        <v>29</v>
      </c>
      <c r="V84" s="22" t="s">
        <v>30</v>
      </c>
      <c r="W84" s="22" t="s">
        <v>31</v>
      </c>
      <c r="X84" s="22" t="s">
        <v>32</v>
      </c>
      <c r="Y84" s="22" t="s">
        <v>33</v>
      </c>
      <c r="Z84" s="23" t="s">
        <v>34</v>
      </c>
      <c r="AA84" s="207"/>
      <c r="AB84" s="207"/>
      <c r="AC84" s="207"/>
      <c r="AD84" s="207"/>
      <c r="AE84" s="207"/>
      <c r="AF84" s="207"/>
      <c r="AG84" s="207"/>
      <c r="AH84" s="202"/>
      <c r="AI84" s="205"/>
    </row>
    <row r="85" spans="1:35" x14ac:dyDescent="0.25">
      <c r="A85" s="6" t="s">
        <v>35</v>
      </c>
      <c r="B85" s="37"/>
      <c r="C85" s="7"/>
      <c r="D85" s="24"/>
      <c r="E85" s="24"/>
      <c r="F85" s="24"/>
      <c r="G85" s="25"/>
      <c r="H85" s="25"/>
      <c r="I85" s="26"/>
      <c r="J85" s="26"/>
      <c r="K85" s="26"/>
      <c r="L85" s="26"/>
      <c r="M85" s="26"/>
      <c r="N85" s="26"/>
      <c r="O85" s="27"/>
      <c r="P85" s="27"/>
      <c r="Q85" s="28"/>
      <c r="R85" s="26"/>
      <c r="S85" s="26"/>
      <c r="T85" s="26"/>
      <c r="U85" s="26"/>
      <c r="V85" s="26"/>
      <c r="W85" s="26"/>
      <c r="X85" s="27"/>
      <c r="Y85" s="27"/>
      <c r="Z85" s="28"/>
      <c r="AA85" s="29"/>
      <c r="AB85" s="29"/>
      <c r="AC85" s="29"/>
      <c r="AD85" s="29"/>
      <c r="AE85" s="29"/>
      <c r="AF85" s="29"/>
      <c r="AG85" s="29"/>
      <c r="AH85" s="30"/>
      <c r="AI85" s="36"/>
    </row>
    <row r="86" spans="1:35" x14ac:dyDescent="0.25">
      <c r="A86" s="31">
        <v>1</v>
      </c>
      <c r="B86" s="52">
        <v>562</v>
      </c>
      <c r="C86" s="33">
        <v>2.2999999999999998</v>
      </c>
      <c r="D86" s="33">
        <v>8.81</v>
      </c>
      <c r="E86" s="33">
        <v>3.34</v>
      </c>
      <c r="F86" s="35">
        <v>0.77</v>
      </c>
      <c r="G86" s="35"/>
      <c r="H86" s="171"/>
      <c r="I86" s="51">
        <v>8952.66</v>
      </c>
      <c r="J86" s="41">
        <f>I86-K86-L86-M86-N86</f>
        <v>1691.6199999999997</v>
      </c>
      <c r="K86" s="41">
        <f t="shared" ref="K86:K96" si="161">B86*D86</f>
        <v>4951.22</v>
      </c>
      <c r="L86" s="41">
        <f t="shared" ref="L86:L96" si="162">E86*B86</f>
        <v>1877.08</v>
      </c>
      <c r="M86" s="41">
        <f t="shared" ref="M86:M96" si="163">F86*B86</f>
        <v>432.74</v>
      </c>
      <c r="N86" s="41">
        <f t="shared" ref="N86:N96" si="164">G86*B86</f>
        <v>0</v>
      </c>
      <c r="O86" s="41">
        <f t="shared" ref="O86:O87" si="165">H86*B86</f>
        <v>0</v>
      </c>
      <c r="P86" s="41">
        <f t="shared" ref="P86:P150" si="166">R86/I86</f>
        <v>0</v>
      </c>
      <c r="Q86" s="40">
        <f t="shared" ref="Q86:Q150" si="167">I86</f>
        <v>8952.66</v>
      </c>
      <c r="R86" s="51">
        <v>0</v>
      </c>
      <c r="S86" s="41">
        <f>R86-T86-U86-V86-W86-X86</f>
        <v>0</v>
      </c>
      <c r="T86" s="41">
        <f t="shared" ref="T86:T96" si="168">P86*K86</f>
        <v>0</v>
      </c>
      <c r="U86" s="41">
        <f t="shared" ref="U86:U96" si="169">L86*P86</f>
        <v>0</v>
      </c>
      <c r="V86" s="41">
        <f>P86*M86</f>
        <v>0</v>
      </c>
      <c r="W86" s="51"/>
      <c r="X86" s="51"/>
      <c r="Y86" s="41"/>
      <c r="Z86" s="40">
        <f t="shared" ref="Z86:Z96" si="170">SUM(S86:Y86)</f>
        <v>0</v>
      </c>
      <c r="AA86" s="54">
        <f t="shared" ref="AA86:AF89" si="171">S86</f>
        <v>0</v>
      </c>
      <c r="AB86" s="54">
        <f t="shared" si="171"/>
        <v>0</v>
      </c>
      <c r="AC86" s="54">
        <f t="shared" si="171"/>
        <v>0</v>
      </c>
      <c r="AD86" s="54">
        <f t="shared" si="171"/>
        <v>0</v>
      </c>
      <c r="AE86" s="54">
        <f t="shared" si="171"/>
        <v>0</v>
      </c>
      <c r="AF86" s="54">
        <f t="shared" si="171"/>
        <v>0</v>
      </c>
      <c r="AG86" s="54"/>
      <c r="AH86" s="42">
        <f t="shared" ref="AH86:AH96" si="172">SUM(AA86:AG86)</f>
        <v>0</v>
      </c>
      <c r="AI86" s="56">
        <f t="shared" ref="AI86:AI91" si="173">I86-Z86</f>
        <v>8952.66</v>
      </c>
    </row>
    <row r="87" spans="1:35" x14ac:dyDescent="0.25">
      <c r="A87" s="31">
        <v>2</v>
      </c>
      <c r="B87" s="52">
        <v>401.9</v>
      </c>
      <c r="C87" s="33">
        <v>2.2999999999999998</v>
      </c>
      <c r="D87" s="33">
        <v>7.58</v>
      </c>
      <c r="E87" s="33">
        <v>3.42</v>
      </c>
      <c r="F87" s="35">
        <v>0.77</v>
      </c>
      <c r="G87" s="35"/>
      <c r="H87" s="171"/>
      <c r="I87" s="51">
        <v>6068.69</v>
      </c>
      <c r="J87" s="41">
        <f t="shared" ref="J87:J96" si="174">I87-K87-L87-M87-N87</f>
        <v>1338.3269999999998</v>
      </c>
      <c r="K87" s="41">
        <f t="shared" si="161"/>
        <v>3046.402</v>
      </c>
      <c r="L87" s="41">
        <f t="shared" si="162"/>
        <v>1374.4979999999998</v>
      </c>
      <c r="M87" s="41">
        <f t="shared" si="163"/>
        <v>309.46299999999997</v>
      </c>
      <c r="N87" s="41">
        <f t="shared" si="164"/>
        <v>0</v>
      </c>
      <c r="O87" s="41">
        <f t="shared" si="165"/>
        <v>0</v>
      </c>
      <c r="P87" s="41">
        <f t="shared" si="166"/>
        <v>0.16098367192919727</v>
      </c>
      <c r="Q87" s="40">
        <f t="shared" si="167"/>
        <v>6068.69</v>
      </c>
      <c r="R87" s="51">
        <v>976.96</v>
      </c>
      <c r="S87" s="41">
        <f>R87-T87-U87-V87-W87-X87</f>
        <v>215.44879470198671</v>
      </c>
      <c r="T87" s="41">
        <f t="shared" si="168"/>
        <v>490.42098013245044</v>
      </c>
      <c r="U87" s="41">
        <f t="shared" si="169"/>
        <v>221.27173509933775</v>
      </c>
      <c r="V87" s="41">
        <f t="shared" ref="V87:V96" si="175">P87*M87</f>
        <v>49.818490066225166</v>
      </c>
      <c r="W87" s="51"/>
      <c r="X87" s="51"/>
      <c r="Y87" s="41"/>
      <c r="Z87" s="40">
        <f t="shared" si="170"/>
        <v>976.96000000000015</v>
      </c>
      <c r="AA87" s="54">
        <f t="shared" si="171"/>
        <v>215.44879470198671</v>
      </c>
      <c r="AB87" s="54">
        <f t="shared" si="171"/>
        <v>490.42098013245044</v>
      </c>
      <c r="AC87" s="54">
        <f t="shared" si="171"/>
        <v>221.27173509933775</v>
      </c>
      <c r="AD87" s="54">
        <f t="shared" si="171"/>
        <v>49.818490066225166</v>
      </c>
      <c r="AE87" s="54">
        <f t="shared" si="171"/>
        <v>0</v>
      </c>
      <c r="AF87" s="54">
        <f t="shared" si="171"/>
        <v>0</v>
      </c>
      <c r="AG87" s="54"/>
      <c r="AH87" s="42">
        <f t="shared" si="172"/>
        <v>976.96000000000015</v>
      </c>
      <c r="AI87" s="56">
        <f t="shared" si="173"/>
        <v>5091.7299999999996</v>
      </c>
    </row>
    <row r="88" spans="1:35" x14ac:dyDescent="0.25">
      <c r="A88" s="31">
        <v>5</v>
      </c>
      <c r="B88" s="52">
        <v>329.8</v>
      </c>
      <c r="C88" s="33">
        <v>2.2999999999999998</v>
      </c>
      <c r="D88" s="33">
        <v>8.16</v>
      </c>
      <c r="E88" s="33">
        <v>3</v>
      </c>
      <c r="F88" s="35">
        <v>0.77</v>
      </c>
      <c r="G88" s="35"/>
      <c r="H88" s="171"/>
      <c r="I88" s="51">
        <v>5006.3599999999997</v>
      </c>
      <c r="J88" s="41">
        <f t="shared" si="174"/>
        <v>1071.8459999999995</v>
      </c>
      <c r="K88" s="41">
        <f t="shared" si="161"/>
        <v>2691.1680000000001</v>
      </c>
      <c r="L88" s="41">
        <f t="shared" si="162"/>
        <v>989.40000000000009</v>
      </c>
      <c r="M88" s="41">
        <f t="shared" si="163"/>
        <v>253.94600000000003</v>
      </c>
      <c r="N88" s="41">
        <f t="shared" si="164"/>
        <v>0</v>
      </c>
      <c r="O88" s="41">
        <f>H88*B88</f>
        <v>0</v>
      </c>
      <c r="P88" s="41">
        <f t="shared" si="166"/>
        <v>1.5090724598310949</v>
      </c>
      <c r="Q88" s="40">
        <f t="shared" si="167"/>
        <v>5006.3599999999997</v>
      </c>
      <c r="R88" s="51">
        <v>7554.96</v>
      </c>
      <c r="S88" s="41">
        <f>R88-T88-U88-V88-W88-X88</f>
        <v>1617.4932797801191</v>
      </c>
      <c r="T88" s="41">
        <f t="shared" si="168"/>
        <v>4061.1675135787282</v>
      </c>
      <c r="U88" s="41">
        <f t="shared" si="169"/>
        <v>1493.0762917568854</v>
      </c>
      <c r="V88" s="41">
        <f t="shared" si="175"/>
        <v>383.22291488426725</v>
      </c>
      <c r="W88" s="51"/>
      <c r="X88" s="51"/>
      <c r="Y88" s="41"/>
      <c r="Z88" s="40">
        <f t="shared" si="170"/>
        <v>7554.96</v>
      </c>
      <c r="AA88" s="54">
        <f t="shared" si="171"/>
        <v>1617.4932797801191</v>
      </c>
      <c r="AB88" s="54">
        <f t="shared" si="171"/>
        <v>4061.1675135787282</v>
      </c>
      <c r="AC88" s="54">
        <f t="shared" si="171"/>
        <v>1493.0762917568854</v>
      </c>
      <c r="AD88" s="54">
        <f t="shared" si="171"/>
        <v>383.22291488426725</v>
      </c>
      <c r="AE88" s="54">
        <f t="shared" si="171"/>
        <v>0</v>
      </c>
      <c r="AF88" s="54">
        <f t="shared" si="171"/>
        <v>0</v>
      </c>
      <c r="AG88" s="54"/>
      <c r="AH88" s="42">
        <f t="shared" si="172"/>
        <v>7554.96</v>
      </c>
      <c r="AI88" s="56">
        <f t="shared" si="173"/>
        <v>-2548.6000000000004</v>
      </c>
    </row>
    <row r="89" spans="1:35" x14ac:dyDescent="0.25">
      <c r="A89" s="31">
        <v>7</v>
      </c>
      <c r="B89" s="52">
        <v>264.10000000000002</v>
      </c>
      <c r="C89" s="33">
        <v>2.2999999999999998</v>
      </c>
      <c r="D89" s="33">
        <v>8.26</v>
      </c>
      <c r="E89" s="33">
        <v>2.84</v>
      </c>
      <c r="F89" s="35">
        <v>0.77</v>
      </c>
      <c r="G89" s="35"/>
      <c r="H89" s="171"/>
      <c r="I89" s="51">
        <v>3998.47</v>
      </c>
      <c r="J89" s="41">
        <f t="shared" si="174"/>
        <v>863.60299999999961</v>
      </c>
      <c r="K89" s="41">
        <f t="shared" si="161"/>
        <v>2181.4660000000003</v>
      </c>
      <c r="L89" s="41">
        <f t="shared" si="162"/>
        <v>750.04399999999998</v>
      </c>
      <c r="M89" s="41">
        <f t="shared" si="163"/>
        <v>203.35700000000003</v>
      </c>
      <c r="N89" s="41">
        <f t="shared" si="164"/>
        <v>0</v>
      </c>
      <c r="O89" s="41">
        <f>H89*B89</f>
        <v>0</v>
      </c>
      <c r="P89" s="41">
        <f t="shared" si="166"/>
        <v>0.49366882832683506</v>
      </c>
      <c r="Q89" s="40">
        <f t="shared" si="167"/>
        <v>3998.47</v>
      </c>
      <c r="R89" s="51">
        <v>1973.92</v>
      </c>
      <c r="S89" s="41">
        <f>R89-T89-U89-V89-W89-X89</f>
        <v>426.33388114953937</v>
      </c>
      <c r="T89" s="41">
        <f t="shared" si="168"/>
        <v>1076.9217642548278</v>
      </c>
      <c r="U89" s="41">
        <f t="shared" si="169"/>
        <v>370.27334267357264</v>
      </c>
      <c r="V89" s="41">
        <f t="shared" si="175"/>
        <v>100.39101192206022</v>
      </c>
      <c r="W89" s="51"/>
      <c r="X89" s="51"/>
      <c r="Y89" s="41"/>
      <c r="Z89" s="40">
        <f t="shared" si="170"/>
        <v>1973.92</v>
      </c>
      <c r="AA89" s="54">
        <f t="shared" si="171"/>
        <v>426.33388114953937</v>
      </c>
      <c r="AB89" s="54">
        <f t="shared" si="171"/>
        <v>1076.9217642548278</v>
      </c>
      <c r="AC89" s="54">
        <f t="shared" si="171"/>
        <v>370.27334267357264</v>
      </c>
      <c r="AD89" s="54">
        <f t="shared" si="171"/>
        <v>100.39101192206022</v>
      </c>
      <c r="AE89" s="54">
        <f t="shared" si="171"/>
        <v>0</v>
      </c>
      <c r="AF89" s="54">
        <f t="shared" si="171"/>
        <v>0</v>
      </c>
      <c r="AG89" s="54"/>
      <c r="AH89" s="42">
        <f t="shared" si="172"/>
        <v>1973.92</v>
      </c>
      <c r="AI89" s="56">
        <f t="shared" si="173"/>
        <v>2024.5499999999997</v>
      </c>
    </row>
    <row r="90" spans="1:35" x14ac:dyDescent="0.25">
      <c r="A90" s="31"/>
      <c r="B90" s="52"/>
      <c r="C90" s="33"/>
      <c r="D90" s="33"/>
      <c r="E90" s="33"/>
      <c r="F90" s="35"/>
      <c r="G90" s="35"/>
      <c r="H90" s="171"/>
      <c r="I90" s="51"/>
      <c r="J90" s="41"/>
      <c r="K90" s="41"/>
      <c r="L90" s="41"/>
      <c r="M90" s="41"/>
      <c r="N90" s="41"/>
      <c r="O90" s="41"/>
      <c r="P90" s="41">
        <v>0</v>
      </c>
      <c r="Q90" s="40">
        <f t="shared" si="167"/>
        <v>0</v>
      </c>
      <c r="R90" s="51"/>
      <c r="S90" s="41"/>
      <c r="T90" s="41"/>
      <c r="U90" s="41"/>
      <c r="V90" s="41">
        <f t="shared" si="175"/>
        <v>0</v>
      </c>
      <c r="W90" s="51"/>
      <c r="X90" s="51"/>
      <c r="Y90" s="41"/>
      <c r="Z90" s="40">
        <f t="shared" si="170"/>
        <v>0</v>
      </c>
      <c r="AA90" s="54"/>
      <c r="AB90" s="54"/>
      <c r="AC90" s="54"/>
      <c r="AD90" s="54"/>
      <c r="AE90" s="54"/>
      <c r="AF90" s="54"/>
      <c r="AG90" s="54"/>
      <c r="AH90" s="42"/>
      <c r="AI90" s="56">
        <f t="shared" si="173"/>
        <v>0</v>
      </c>
    </row>
    <row r="91" spans="1:35" x14ac:dyDescent="0.25">
      <c r="A91" s="31">
        <v>8</v>
      </c>
      <c r="B91" s="52">
        <v>320.39999999999998</v>
      </c>
      <c r="C91" s="33">
        <v>2.2999999999999998</v>
      </c>
      <c r="D91" s="33">
        <v>8.14</v>
      </c>
      <c r="E91" s="33">
        <v>2.54</v>
      </c>
      <c r="F91" s="35">
        <v>0.77</v>
      </c>
      <c r="G91" s="35"/>
      <c r="H91" s="171"/>
      <c r="I91" s="51">
        <v>4745.12</v>
      </c>
      <c r="J91" s="41">
        <f t="shared" si="174"/>
        <v>1076.54</v>
      </c>
      <c r="K91" s="41">
        <f t="shared" si="161"/>
        <v>2608.056</v>
      </c>
      <c r="L91" s="41">
        <f t="shared" si="162"/>
        <v>813.81599999999992</v>
      </c>
      <c r="M91" s="41">
        <f t="shared" si="163"/>
        <v>246.708</v>
      </c>
      <c r="N91" s="41">
        <f t="shared" si="164"/>
        <v>0</v>
      </c>
      <c r="O91" s="41">
        <f>H91*B91</f>
        <v>0</v>
      </c>
      <c r="P91" s="41">
        <f t="shared" si="166"/>
        <v>0</v>
      </c>
      <c r="Q91" s="40">
        <f t="shared" si="167"/>
        <v>4745.12</v>
      </c>
      <c r="R91" s="51"/>
      <c r="S91" s="41">
        <f>R91-T91-U91-V91-W91-X91</f>
        <v>0</v>
      </c>
      <c r="T91" s="41">
        <f t="shared" si="168"/>
        <v>0</v>
      </c>
      <c r="U91" s="41">
        <f t="shared" si="169"/>
        <v>0</v>
      </c>
      <c r="V91" s="41">
        <f t="shared" si="175"/>
        <v>0</v>
      </c>
      <c r="W91" s="51"/>
      <c r="X91" s="51"/>
      <c r="Y91" s="41"/>
      <c r="Z91" s="40">
        <f t="shared" si="170"/>
        <v>0</v>
      </c>
      <c r="AA91" s="54">
        <f t="shared" ref="AA91:AF91" si="176">S91</f>
        <v>0</v>
      </c>
      <c r="AB91" s="54">
        <f t="shared" si="176"/>
        <v>0</v>
      </c>
      <c r="AC91" s="54">
        <f t="shared" si="176"/>
        <v>0</v>
      </c>
      <c r="AD91" s="54">
        <f t="shared" si="176"/>
        <v>0</v>
      </c>
      <c r="AE91" s="54">
        <f t="shared" si="176"/>
        <v>0</v>
      </c>
      <c r="AF91" s="54">
        <f t="shared" si="176"/>
        <v>0</v>
      </c>
      <c r="AG91" s="54"/>
      <c r="AH91" s="42">
        <f t="shared" si="172"/>
        <v>0</v>
      </c>
      <c r="AI91" s="56">
        <f t="shared" si="173"/>
        <v>4745.12</v>
      </c>
    </row>
    <row r="92" spans="1:35" x14ac:dyDescent="0.25">
      <c r="A92" s="31"/>
      <c r="B92" s="52"/>
      <c r="C92" s="33"/>
      <c r="D92" s="33"/>
      <c r="E92" s="33"/>
      <c r="F92" s="35"/>
      <c r="G92" s="35"/>
      <c r="H92" s="171"/>
      <c r="I92" s="51"/>
      <c r="J92" s="41"/>
      <c r="K92" s="41"/>
      <c r="L92" s="41"/>
      <c r="M92" s="41"/>
      <c r="N92" s="41"/>
      <c r="O92" s="41">
        <f t="shared" ref="O92:O96" si="177">H92*B92</f>
        <v>0</v>
      </c>
      <c r="P92" s="41">
        <v>0</v>
      </c>
      <c r="Q92" s="40">
        <f t="shared" si="167"/>
        <v>0</v>
      </c>
      <c r="R92" s="51"/>
      <c r="S92" s="41"/>
      <c r="T92" s="41"/>
      <c r="U92" s="41"/>
      <c r="V92" s="41">
        <f t="shared" si="175"/>
        <v>0</v>
      </c>
      <c r="W92" s="51"/>
      <c r="X92" s="51"/>
      <c r="Y92" s="41"/>
      <c r="Z92" s="40">
        <f t="shared" si="170"/>
        <v>0</v>
      </c>
      <c r="AA92" s="54"/>
      <c r="AB92" s="54"/>
      <c r="AC92" s="54"/>
      <c r="AD92" s="54"/>
      <c r="AE92" s="54"/>
      <c r="AF92" s="54"/>
      <c r="AG92" s="54"/>
      <c r="AH92" s="42"/>
      <c r="AI92" s="56"/>
    </row>
    <row r="93" spans="1:35" x14ac:dyDescent="0.25">
      <c r="A93" s="31"/>
      <c r="B93" s="52"/>
      <c r="C93" s="33"/>
      <c r="D93" s="33"/>
      <c r="E93" s="33"/>
      <c r="F93" s="35"/>
      <c r="G93" s="35"/>
      <c r="H93" s="171"/>
      <c r="I93" s="51"/>
      <c r="J93" s="41"/>
      <c r="K93" s="41"/>
      <c r="L93" s="41"/>
      <c r="M93" s="41"/>
      <c r="N93" s="41"/>
      <c r="O93" s="41">
        <f t="shared" si="177"/>
        <v>0</v>
      </c>
      <c r="P93" s="41">
        <v>0</v>
      </c>
      <c r="Q93" s="40">
        <f t="shared" si="167"/>
        <v>0</v>
      </c>
      <c r="R93" s="51"/>
      <c r="S93" s="41"/>
      <c r="T93" s="41"/>
      <c r="U93" s="41"/>
      <c r="V93" s="41">
        <f t="shared" si="175"/>
        <v>0</v>
      </c>
      <c r="W93" s="51"/>
      <c r="X93" s="51"/>
      <c r="Y93" s="41"/>
      <c r="Z93" s="40">
        <f t="shared" si="170"/>
        <v>0</v>
      </c>
      <c r="AA93" s="54"/>
      <c r="AB93" s="54"/>
      <c r="AC93" s="54"/>
      <c r="AD93" s="54"/>
      <c r="AE93" s="54"/>
      <c r="AF93" s="54"/>
      <c r="AG93" s="54"/>
      <c r="AH93" s="42"/>
      <c r="AI93" s="56"/>
    </row>
    <row r="94" spans="1:35" x14ac:dyDescent="0.25">
      <c r="A94" s="31">
        <v>11</v>
      </c>
      <c r="B94" s="52">
        <v>27.6</v>
      </c>
      <c r="C94" s="33">
        <v>2.48</v>
      </c>
      <c r="D94" s="33">
        <v>7.92</v>
      </c>
      <c r="E94" s="33">
        <v>4</v>
      </c>
      <c r="F94" s="35">
        <v>0.77</v>
      </c>
      <c r="G94" s="35">
        <v>5.51</v>
      </c>
      <c r="H94" s="171"/>
      <c r="I94" s="51">
        <v>616.86</v>
      </c>
      <c r="J94" s="41">
        <f t="shared" si="174"/>
        <v>114.54000000000005</v>
      </c>
      <c r="K94" s="41">
        <f t="shared" si="161"/>
        <v>218.59200000000001</v>
      </c>
      <c r="L94" s="41">
        <f t="shared" si="162"/>
        <v>110.4</v>
      </c>
      <c r="M94" s="41">
        <f t="shared" si="163"/>
        <v>21.252000000000002</v>
      </c>
      <c r="N94" s="41">
        <f t="shared" si="164"/>
        <v>152.07599999999999</v>
      </c>
      <c r="O94" s="41">
        <f t="shared" si="177"/>
        <v>0</v>
      </c>
      <c r="P94" s="41">
        <f t="shared" si="166"/>
        <v>0</v>
      </c>
      <c r="Q94" s="40">
        <f t="shared" si="167"/>
        <v>616.86</v>
      </c>
      <c r="R94" s="51"/>
      <c r="S94" s="41">
        <f>R94-T94-U94-V94-W94-X94</f>
        <v>0</v>
      </c>
      <c r="T94" s="41">
        <f t="shared" si="168"/>
        <v>0</v>
      </c>
      <c r="U94" s="41">
        <f t="shared" si="169"/>
        <v>0</v>
      </c>
      <c r="V94" s="41">
        <f t="shared" si="175"/>
        <v>0</v>
      </c>
      <c r="W94" s="51"/>
      <c r="X94" s="51"/>
      <c r="Y94" s="41"/>
      <c r="Z94" s="40">
        <f t="shared" si="170"/>
        <v>0</v>
      </c>
      <c r="AA94" s="54">
        <f t="shared" ref="AA94:AF94" si="178">S94</f>
        <v>0</v>
      </c>
      <c r="AB94" s="54">
        <f t="shared" si="178"/>
        <v>0</v>
      </c>
      <c r="AC94" s="54">
        <f t="shared" si="178"/>
        <v>0</v>
      </c>
      <c r="AD94" s="54">
        <f t="shared" si="178"/>
        <v>0</v>
      </c>
      <c r="AE94" s="54">
        <f t="shared" si="178"/>
        <v>0</v>
      </c>
      <c r="AF94" s="54">
        <f t="shared" si="178"/>
        <v>0</v>
      </c>
      <c r="AG94" s="54"/>
      <c r="AH94" s="42">
        <f t="shared" si="172"/>
        <v>0</v>
      </c>
      <c r="AI94" s="56">
        <f>I94-Z94</f>
        <v>616.86</v>
      </c>
    </row>
    <row r="95" spans="1:35" x14ac:dyDescent="0.25">
      <c r="A95" s="31">
        <v>12</v>
      </c>
      <c r="B95" s="52">
        <v>132.1</v>
      </c>
      <c r="C95" s="33">
        <v>2.2999999999999998</v>
      </c>
      <c r="D95" s="33">
        <v>7.42</v>
      </c>
      <c r="E95" s="33">
        <v>3.16</v>
      </c>
      <c r="F95" s="35">
        <v>0.77</v>
      </c>
      <c r="G95" s="35"/>
      <c r="H95" s="171"/>
      <c r="I95" s="51">
        <v>1924.7</v>
      </c>
      <c r="J95" s="41">
        <f t="shared" si="174"/>
        <v>425.36500000000012</v>
      </c>
      <c r="K95" s="41">
        <f t="shared" si="161"/>
        <v>980.1819999999999</v>
      </c>
      <c r="L95" s="41">
        <f t="shared" si="162"/>
        <v>417.43599999999998</v>
      </c>
      <c r="M95" s="41">
        <f t="shared" si="163"/>
        <v>101.717</v>
      </c>
      <c r="N95" s="41">
        <f t="shared" si="164"/>
        <v>0</v>
      </c>
      <c r="O95" s="41">
        <f t="shared" si="177"/>
        <v>0</v>
      </c>
      <c r="P95" s="41">
        <f t="shared" si="166"/>
        <v>0</v>
      </c>
      <c r="Q95" s="40">
        <f t="shared" si="167"/>
        <v>1924.7</v>
      </c>
      <c r="R95" s="51"/>
      <c r="S95" s="41">
        <f>R95-T95-U95-V95-W95-X95</f>
        <v>0</v>
      </c>
      <c r="T95" s="41">
        <f t="shared" si="168"/>
        <v>0</v>
      </c>
      <c r="U95" s="41">
        <f t="shared" si="169"/>
        <v>0</v>
      </c>
      <c r="V95" s="41">
        <f t="shared" si="175"/>
        <v>0</v>
      </c>
      <c r="W95" s="51"/>
      <c r="X95" s="51"/>
      <c r="Y95" s="41"/>
      <c r="Z95" s="40">
        <f t="shared" si="170"/>
        <v>0</v>
      </c>
      <c r="AA95" s="54"/>
      <c r="AB95" s="54"/>
      <c r="AC95" s="54"/>
      <c r="AD95" s="54"/>
      <c r="AE95" s="54"/>
      <c r="AF95" s="54"/>
      <c r="AG95" s="54"/>
      <c r="AH95" s="42"/>
      <c r="AI95" s="56"/>
    </row>
    <row r="96" spans="1:35" x14ac:dyDescent="0.25">
      <c r="A96" s="31">
        <v>16</v>
      </c>
      <c r="B96" s="52">
        <v>116.9</v>
      </c>
      <c r="C96" s="33">
        <v>2.2999999999999998</v>
      </c>
      <c r="D96" s="33">
        <v>8.32</v>
      </c>
      <c r="E96" s="33">
        <v>3.14</v>
      </c>
      <c r="F96" s="35">
        <v>0.77</v>
      </c>
      <c r="G96" s="35"/>
      <c r="H96" s="171"/>
      <c r="I96" s="51">
        <v>1793.25</v>
      </c>
      <c r="J96" s="41">
        <f t="shared" si="174"/>
        <v>363.56299999999987</v>
      </c>
      <c r="K96" s="41">
        <f t="shared" si="161"/>
        <v>972.60800000000006</v>
      </c>
      <c r="L96" s="41">
        <f t="shared" si="162"/>
        <v>367.06600000000003</v>
      </c>
      <c r="M96" s="41">
        <f t="shared" si="163"/>
        <v>90.013000000000005</v>
      </c>
      <c r="N96" s="41">
        <f t="shared" si="164"/>
        <v>0</v>
      </c>
      <c r="O96" s="41">
        <f t="shared" si="177"/>
        <v>0</v>
      </c>
      <c r="P96" s="41">
        <f t="shared" si="166"/>
        <v>0.98435243273386308</v>
      </c>
      <c r="Q96" s="40">
        <f t="shared" si="167"/>
        <v>1793.25</v>
      </c>
      <c r="R96" s="51">
        <v>1765.19</v>
      </c>
      <c r="S96" s="41">
        <f>R96-T96-U96-V96-W96-X96</f>
        <v>357.8741235020214</v>
      </c>
      <c r="T96" s="41">
        <f t="shared" si="168"/>
        <v>957.38905089641719</v>
      </c>
      <c r="U96" s="41">
        <f t="shared" si="169"/>
        <v>361.32231007388822</v>
      </c>
      <c r="V96" s="41">
        <f t="shared" si="175"/>
        <v>88.604515527673229</v>
      </c>
      <c r="W96" s="51"/>
      <c r="X96" s="51"/>
      <c r="Y96" s="41"/>
      <c r="Z96" s="40">
        <f t="shared" si="170"/>
        <v>1765.19</v>
      </c>
      <c r="AA96" s="54">
        <f t="shared" ref="AA96:AF96" si="179">S96</f>
        <v>357.8741235020214</v>
      </c>
      <c r="AB96" s="54">
        <f t="shared" si="179"/>
        <v>957.38905089641719</v>
      </c>
      <c r="AC96" s="54">
        <f t="shared" si="179"/>
        <v>361.32231007388822</v>
      </c>
      <c r="AD96" s="54">
        <f t="shared" si="179"/>
        <v>88.604515527673229</v>
      </c>
      <c r="AE96" s="54">
        <f t="shared" si="179"/>
        <v>0</v>
      </c>
      <c r="AF96" s="54">
        <f t="shared" si="179"/>
        <v>0</v>
      </c>
      <c r="AG96" s="54"/>
      <c r="AH96" s="42">
        <f t="shared" si="172"/>
        <v>1765.19</v>
      </c>
      <c r="AI96" s="56">
        <f>I96-Z96</f>
        <v>28.059999999999945</v>
      </c>
    </row>
    <row r="97" spans="1:35" x14ac:dyDescent="0.25">
      <c r="A97" s="31"/>
      <c r="B97" s="52"/>
      <c r="C97" s="33"/>
      <c r="D97" s="33"/>
      <c r="E97" s="33"/>
      <c r="F97" s="35"/>
      <c r="G97" s="35"/>
      <c r="H97" s="171"/>
      <c r="I97" s="51"/>
      <c r="J97" s="41"/>
      <c r="K97" s="41"/>
      <c r="L97" s="41"/>
      <c r="M97" s="41"/>
      <c r="N97" s="41"/>
      <c r="O97" s="41"/>
      <c r="P97" s="41"/>
      <c r="Q97" s="40"/>
      <c r="R97" s="51"/>
      <c r="S97" s="41"/>
      <c r="T97" s="41"/>
      <c r="U97" s="41"/>
      <c r="V97" s="41"/>
      <c r="W97" s="51"/>
      <c r="X97" s="51"/>
      <c r="Y97" s="41"/>
      <c r="Z97" s="40"/>
      <c r="AA97" s="54"/>
      <c r="AB97" s="54"/>
      <c r="AC97" s="54"/>
      <c r="AD97" s="54"/>
      <c r="AE97" s="54"/>
      <c r="AF97" s="54"/>
      <c r="AG97" s="54"/>
      <c r="AH97" s="42"/>
      <c r="AI97" s="56"/>
    </row>
    <row r="98" spans="1:35" x14ac:dyDescent="0.25">
      <c r="A98" s="70" t="s">
        <v>37</v>
      </c>
      <c r="B98" s="71">
        <f>SUM(B86:B97)</f>
        <v>2154.8000000000002</v>
      </c>
      <c r="C98" s="33"/>
      <c r="D98" s="34"/>
      <c r="E98" s="34"/>
      <c r="F98" s="35"/>
      <c r="G98" s="35"/>
      <c r="H98" s="171"/>
      <c r="I98" s="43">
        <f>SUM(I86:I96)</f>
        <v>33106.11</v>
      </c>
      <c r="J98" s="43">
        <f t="shared" ref="J98:O98" si="180">SUM(J86:J96)</f>
        <v>6945.4039999999986</v>
      </c>
      <c r="K98" s="43">
        <f t="shared" si="180"/>
        <v>17649.694000000003</v>
      </c>
      <c r="L98" s="43">
        <f t="shared" si="180"/>
        <v>6699.739999999998</v>
      </c>
      <c r="M98" s="43">
        <f t="shared" si="180"/>
        <v>1659.1960000000001</v>
      </c>
      <c r="N98" s="43">
        <f t="shared" si="180"/>
        <v>152.07599999999999</v>
      </c>
      <c r="O98" s="43">
        <f t="shared" si="180"/>
        <v>0</v>
      </c>
      <c r="P98" s="41">
        <f t="shared" si="166"/>
        <v>0.37065756139878714</v>
      </c>
      <c r="Q98" s="40">
        <f t="shared" si="167"/>
        <v>33106.11</v>
      </c>
      <c r="R98" s="43">
        <f>SUM(R86:R96)</f>
        <v>12271.03</v>
      </c>
      <c r="S98" s="43">
        <f>SUM(S86:S96)</f>
        <v>2617.1500791336666</v>
      </c>
      <c r="T98" s="43">
        <f>SUM(T86:T96)</f>
        <v>6585.8993088624238</v>
      </c>
      <c r="U98" s="43">
        <f>SUM(U86:U96)</f>
        <v>2445.9436796036839</v>
      </c>
      <c r="V98" s="43">
        <f>SUM(V86:V96)</f>
        <v>622.03693240022585</v>
      </c>
      <c r="W98" s="43"/>
      <c r="X98" s="43"/>
      <c r="Y98" s="41"/>
      <c r="Z98" s="40">
        <f>SUM(S98:Y98)</f>
        <v>12271.03</v>
      </c>
      <c r="AA98" s="55">
        <f t="shared" ref="AA98:AF98" si="181">SUM(AA86:AA96)</f>
        <v>2617.1500791336666</v>
      </c>
      <c r="AB98" s="55">
        <f t="shared" si="181"/>
        <v>6585.8993088624238</v>
      </c>
      <c r="AC98" s="55">
        <f t="shared" si="181"/>
        <v>2445.9436796036839</v>
      </c>
      <c r="AD98" s="55">
        <f t="shared" si="181"/>
        <v>622.03693240022585</v>
      </c>
      <c r="AE98" s="55">
        <f t="shared" si="181"/>
        <v>0</v>
      </c>
      <c r="AF98" s="55">
        <f t="shared" si="181"/>
        <v>0</v>
      </c>
      <c r="AG98" s="54"/>
      <c r="AH98" s="42">
        <f>SUM(AH86:AH96)</f>
        <v>12271.03</v>
      </c>
      <c r="AI98" s="56">
        <f>SUM(AI86:AI96)</f>
        <v>18910.38</v>
      </c>
    </row>
    <row r="99" spans="1:35" x14ac:dyDescent="0.25">
      <c r="A99" s="6" t="s">
        <v>56</v>
      </c>
      <c r="B99" s="37"/>
      <c r="C99" s="7"/>
      <c r="D99" s="24"/>
      <c r="E99" s="24"/>
      <c r="F99" s="24"/>
      <c r="G99" s="25"/>
      <c r="H99" s="171"/>
      <c r="I99" s="26"/>
      <c r="J99" s="26"/>
      <c r="K99" s="26"/>
      <c r="L99" s="26"/>
      <c r="M99" s="26"/>
      <c r="N99" s="26"/>
      <c r="O99" s="27"/>
      <c r="P99" s="41"/>
      <c r="Q99" s="40">
        <f t="shared" si="167"/>
        <v>0</v>
      </c>
      <c r="R99" s="26"/>
      <c r="S99" s="26"/>
      <c r="T99" s="26"/>
      <c r="U99" s="26"/>
      <c r="V99" s="26"/>
      <c r="W99" s="26"/>
      <c r="X99" s="27"/>
      <c r="Y99" s="27"/>
      <c r="Z99" s="28"/>
      <c r="AA99" s="29"/>
      <c r="AB99" s="29"/>
      <c r="AC99" s="29"/>
      <c r="AD99" s="29"/>
      <c r="AE99" s="29"/>
      <c r="AF99" s="29"/>
      <c r="AG99" s="29"/>
      <c r="AH99" s="30"/>
      <c r="AI99" s="36"/>
    </row>
    <row r="100" spans="1:35" x14ac:dyDescent="0.25">
      <c r="A100" s="31">
        <v>1</v>
      </c>
      <c r="B100" s="52">
        <v>18.8</v>
      </c>
      <c r="C100" s="33">
        <v>2.2999999999999998</v>
      </c>
      <c r="D100" s="33">
        <v>8.6199999999999992</v>
      </c>
      <c r="E100" s="33">
        <v>9.98</v>
      </c>
      <c r="F100" s="35">
        <v>0.77</v>
      </c>
      <c r="G100" s="35"/>
      <c r="H100" s="171"/>
      <c r="I100" s="51">
        <v>433.72</v>
      </c>
      <c r="J100" s="41">
        <f>I100-K100-L100-M100-N100</f>
        <v>69.564000000000021</v>
      </c>
      <c r="K100" s="41">
        <f t="shared" ref="K100:K115" si="182">B100*D100</f>
        <v>162.05599999999998</v>
      </c>
      <c r="L100" s="41">
        <f t="shared" ref="L100:L115" si="183">E100*B100</f>
        <v>187.62400000000002</v>
      </c>
      <c r="M100" s="41">
        <f t="shared" ref="M100:M115" si="184">F100*B100</f>
        <v>14.476000000000001</v>
      </c>
      <c r="N100" s="41">
        <f t="shared" ref="N100:N115" si="185">G100*B100</f>
        <v>0</v>
      </c>
      <c r="O100" s="41"/>
      <c r="P100" s="41">
        <f t="shared" si="166"/>
        <v>0</v>
      </c>
      <c r="Q100" s="40">
        <f t="shared" si="167"/>
        <v>433.72</v>
      </c>
      <c r="R100" s="51"/>
      <c r="S100" s="41">
        <f>R100-T100-U100-V100-W100-X100</f>
        <v>0</v>
      </c>
      <c r="T100" s="41">
        <f t="shared" ref="T100:T113" si="186">P100*K100</f>
        <v>0</v>
      </c>
      <c r="U100" s="41">
        <f t="shared" ref="U100:U113" si="187">L100*P100</f>
        <v>0</v>
      </c>
      <c r="V100" s="41">
        <f t="shared" ref="V100:V115" si="188">P100*M100</f>
        <v>0</v>
      </c>
      <c r="W100" s="51"/>
      <c r="X100" s="51"/>
      <c r="Y100" s="41"/>
      <c r="Z100" s="40">
        <f>SUM(S100:Y100)</f>
        <v>0</v>
      </c>
      <c r="AA100" s="54">
        <f t="shared" ref="AA100:AF100" si="189">S100</f>
        <v>0</v>
      </c>
      <c r="AB100" s="54">
        <f t="shared" si="189"/>
        <v>0</v>
      </c>
      <c r="AC100" s="54">
        <f t="shared" si="189"/>
        <v>0</v>
      </c>
      <c r="AD100" s="54">
        <f t="shared" si="189"/>
        <v>0</v>
      </c>
      <c r="AE100" s="54">
        <f t="shared" si="189"/>
        <v>0</v>
      </c>
      <c r="AF100" s="54">
        <f t="shared" si="189"/>
        <v>0</v>
      </c>
      <c r="AG100" s="54"/>
      <c r="AH100" s="42">
        <f t="shared" ref="AH100:AH113" si="190">SUM(AA100:AG100)</f>
        <v>0</v>
      </c>
      <c r="AI100" s="56">
        <f>I100-Z100</f>
        <v>433.72</v>
      </c>
    </row>
    <row r="101" spans="1:35" x14ac:dyDescent="0.25">
      <c r="A101" s="31"/>
      <c r="B101" s="52"/>
      <c r="C101" s="33"/>
      <c r="D101" s="33"/>
      <c r="E101" s="33"/>
      <c r="F101" s="35"/>
      <c r="G101" s="35"/>
      <c r="H101" s="171"/>
      <c r="I101" s="51"/>
      <c r="J101" s="41"/>
      <c r="K101" s="41"/>
      <c r="L101" s="41"/>
      <c r="M101" s="41"/>
      <c r="N101" s="41"/>
      <c r="O101" s="41"/>
      <c r="P101" s="41">
        <v>0</v>
      </c>
      <c r="Q101" s="40">
        <f t="shared" si="167"/>
        <v>0</v>
      </c>
      <c r="R101" s="51"/>
      <c r="S101" s="41"/>
      <c r="T101" s="41"/>
      <c r="U101" s="41"/>
      <c r="V101" s="41">
        <f t="shared" si="188"/>
        <v>0</v>
      </c>
      <c r="W101" s="51"/>
      <c r="X101" s="51"/>
      <c r="Y101" s="41"/>
      <c r="Z101" s="40"/>
      <c r="AA101" s="54"/>
      <c r="AB101" s="54"/>
      <c r="AC101" s="54"/>
      <c r="AD101" s="54"/>
      <c r="AE101" s="54"/>
      <c r="AF101" s="54"/>
      <c r="AG101" s="54"/>
      <c r="AH101" s="42"/>
      <c r="AI101" s="56"/>
    </row>
    <row r="102" spans="1:35" x14ac:dyDescent="0.25">
      <c r="A102" s="31"/>
      <c r="B102" s="52"/>
      <c r="C102" s="33"/>
      <c r="D102" s="33"/>
      <c r="E102" s="33"/>
      <c r="F102" s="35"/>
      <c r="G102" s="35"/>
      <c r="H102" s="171"/>
      <c r="I102" s="51"/>
      <c r="J102" s="41"/>
      <c r="K102" s="41"/>
      <c r="L102" s="41"/>
      <c r="M102" s="41"/>
      <c r="N102" s="41"/>
      <c r="O102" s="41"/>
      <c r="P102" s="41">
        <v>0</v>
      </c>
      <c r="Q102" s="40">
        <f t="shared" si="167"/>
        <v>0</v>
      </c>
      <c r="R102" s="51"/>
      <c r="S102" s="41"/>
      <c r="T102" s="41"/>
      <c r="U102" s="41"/>
      <c r="V102" s="41">
        <f t="shared" si="188"/>
        <v>0</v>
      </c>
      <c r="W102" s="51"/>
      <c r="X102" s="51"/>
      <c r="Y102" s="41"/>
      <c r="Z102" s="40"/>
      <c r="AA102" s="54"/>
      <c r="AB102" s="54"/>
      <c r="AC102" s="54"/>
      <c r="AD102" s="54"/>
      <c r="AE102" s="54"/>
      <c r="AF102" s="54"/>
      <c r="AG102" s="54"/>
      <c r="AH102" s="42"/>
      <c r="AI102" s="56"/>
    </row>
    <row r="103" spans="1:35" x14ac:dyDescent="0.25">
      <c r="A103" s="31"/>
      <c r="B103" s="52"/>
      <c r="C103" s="33"/>
      <c r="D103" s="33"/>
      <c r="E103" s="33"/>
      <c r="F103" s="35"/>
      <c r="G103" s="35"/>
      <c r="H103" s="171"/>
      <c r="I103" s="51"/>
      <c r="J103" s="41"/>
      <c r="K103" s="41"/>
      <c r="L103" s="41"/>
      <c r="M103" s="41"/>
      <c r="N103" s="41"/>
      <c r="O103" s="41"/>
      <c r="P103" s="41">
        <v>0</v>
      </c>
      <c r="Q103" s="40">
        <f t="shared" si="167"/>
        <v>0</v>
      </c>
      <c r="R103" s="51"/>
      <c r="S103" s="41"/>
      <c r="T103" s="41"/>
      <c r="U103" s="41"/>
      <c r="V103" s="41">
        <f t="shared" si="188"/>
        <v>0</v>
      </c>
      <c r="W103" s="51"/>
      <c r="X103" s="51"/>
      <c r="Y103" s="41"/>
      <c r="Z103" s="40"/>
      <c r="AA103" s="54"/>
      <c r="AB103" s="54"/>
      <c r="AC103" s="54"/>
      <c r="AD103" s="54"/>
      <c r="AE103" s="54"/>
      <c r="AF103" s="54"/>
      <c r="AG103" s="54"/>
      <c r="AH103" s="42"/>
      <c r="AI103" s="56"/>
    </row>
    <row r="104" spans="1:35" x14ac:dyDescent="0.25">
      <c r="A104" s="31">
        <v>5</v>
      </c>
      <c r="B104" s="52">
        <v>288</v>
      </c>
      <c r="C104" s="33">
        <v>2.2999999999999998</v>
      </c>
      <c r="D104" s="33">
        <v>7.94</v>
      </c>
      <c r="E104" s="33">
        <v>3.6</v>
      </c>
      <c r="F104" s="35">
        <v>0.77</v>
      </c>
      <c r="G104" s="35"/>
      <c r="H104" s="171"/>
      <c r="I104" s="51">
        <v>4423.68</v>
      </c>
      <c r="J104" s="41">
        <f>I104-K104-L104-M104-N104</f>
        <v>878.40000000000009</v>
      </c>
      <c r="K104" s="41">
        <f t="shared" si="182"/>
        <v>2286.7200000000003</v>
      </c>
      <c r="L104" s="41">
        <f t="shared" si="183"/>
        <v>1036.8</v>
      </c>
      <c r="M104" s="41">
        <f t="shared" si="184"/>
        <v>221.76</v>
      </c>
      <c r="N104" s="41">
        <f t="shared" si="185"/>
        <v>0</v>
      </c>
      <c r="O104" s="41"/>
      <c r="P104" s="41">
        <f t="shared" si="166"/>
        <v>0</v>
      </c>
      <c r="Q104" s="40">
        <f t="shared" si="167"/>
        <v>4423.68</v>
      </c>
      <c r="R104" s="51"/>
      <c r="S104" s="41">
        <f>R104-T104-U104-V104-W104-X104</f>
        <v>0</v>
      </c>
      <c r="T104" s="41">
        <f t="shared" si="186"/>
        <v>0</v>
      </c>
      <c r="U104" s="41">
        <f t="shared" si="187"/>
        <v>0</v>
      </c>
      <c r="V104" s="41">
        <f t="shared" si="188"/>
        <v>0</v>
      </c>
      <c r="W104" s="51"/>
      <c r="X104" s="51"/>
      <c r="Y104" s="41"/>
      <c r="Z104" s="40">
        <f>SUM(S104:Y104)</f>
        <v>0</v>
      </c>
      <c r="AA104" s="54">
        <f t="shared" ref="AA104:AF106" si="191">S104</f>
        <v>0</v>
      </c>
      <c r="AB104" s="54">
        <f t="shared" si="191"/>
        <v>0</v>
      </c>
      <c r="AC104" s="54">
        <f t="shared" si="191"/>
        <v>0</v>
      </c>
      <c r="AD104" s="54">
        <f t="shared" si="191"/>
        <v>0</v>
      </c>
      <c r="AE104" s="54">
        <f t="shared" si="191"/>
        <v>0</v>
      </c>
      <c r="AF104" s="54">
        <f t="shared" si="191"/>
        <v>0</v>
      </c>
      <c r="AG104" s="54"/>
      <c r="AH104" s="42">
        <f t="shared" si="190"/>
        <v>0</v>
      </c>
      <c r="AI104" s="56">
        <f>I104-Z104</f>
        <v>4423.68</v>
      </c>
    </row>
    <row r="105" spans="1:35" x14ac:dyDescent="0.25">
      <c r="A105" s="31">
        <v>6</v>
      </c>
      <c r="B105" s="52">
        <v>252.7</v>
      </c>
      <c r="C105" s="33">
        <v>2.2999999999999998</v>
      </c>
      <c r="D105" s="33">
        <v>8.17</v>
      </c>
      <c r="E105" s="33">
        <v>2.39</v>
      </c>
      <c r="F105" s="35">
        <v>0.77</v>
      </c>
      <c r="G105" s="35"/>
      <c r="H105" s="171"/>
      <c r="I105" s="51">
        <v>3638.88</v>
      </c>
      <c r="J105" s="41">
        <f>I105-K105-L105-M105-N105-O105</f>
        <v>775.78900000000044</v>
      </c>
      <c r="K105" s="41">
        <f t="shared" si="182"/>
        <v>2064.5589999999997</v>
      </c>
      <c r="L105" s="41">
        <f t="shared" si="183"/>
        <v>603.95299999999997</v>
      </c>
      <c r="M105" s="41">
        <f t="shared" si="184"/>
        <v>194.57900000000001</v>
      </c>
      <c r="N105" s="41">
        <f t="shared" si="185"/>
        <v>0</v>
      </c>
      <c r="O105" s="41">
        <f>H105*B105</f>
        <v>0</v>
      </c>
      <c r="P105" s="41">
        <f t="shared" si="166"/>
        <v>0.50180000439695727</v>
      </c>
      <c r="Q105" s="40">
        <f t="shared" si="167"/>
        <v>3638.88</v>
      </c>
      <c r="R105" s="51">
        <v>1825.99</v>
      </c>
      <c r="S105" s="41">
        <f>R105-T105-U105-V105-W105-X105</f>
        <v>389.29092361111123</v>
      </c>
      <c r="T105" s="41">
        <f t="shared" si="186"/>
        <v>1035.9957152777777</v>
      </c>
      <c r="U105" s="41">
        <f t="shared" si="187"/>
        <v>303.06361805555554</v>
      </c>
      <c r="V105" s="41">
        <f t="shared" si="188"/>
        <v>97.639743055555556</v>
      </c>
      <c r="W105" s="51"/>
      <c r="X105" s="51"/>
      <c r="Y105" s="41"/>
      <c r="Z105" s="40">
        <f>SUM(S105:Y105)</f>
        <v>1825.9899999999998</v>
      </c>
      <c r="AA105" s="54">
        <f t="shared" si="191"/>
        <v>389.29092361111123</v>
      </c>
      <c r="AB105" s="54">
        <f t="shared" si="191"/>
        <v>1035.9957152777777</v>
      </c>
      <c r="AC105" s="54">
        <f t="shared" si="191"/>
        <v>303.06361805555554</v>
      </c>
      <c r="AD105" s="54">
        <f t="shared" si="191"/>
        <v>97.639743055555556</v>
      </c>
      <c r="AE105" s="54">
        <f t="shared" si="191"/>
        <v>0</v>
      </c>
      <c r="AF105" s="54">
        <f t="shared" si="191"/>
        <v>0</v>
      </c>
      <c r="AG105" s="54"/>
      <c r="AH105" s="42">
        <f t="shared" si="190"/>
        <v>1825.9899999999998</v>
      </c>
      <c r="AI105" s="56">
        <f>I105-Z105</f>
        <v>1812.8900000000003</v>
      </c>
    </row>
    <row r="106" spans="1:35" x14ac:dyDescent="0.25">
      <c r="A106" s="31">
        <v>7</v>
      </c>
      <c r="B106" s="52">
        <v>121.7</v>
      </c>
      <c r="C106" s="33">
        <v>2.2999999999999998</v>
      </c>
      <c r="D106" s="33">
        <v>8.5399999999999991</v>
      </c>
      <c r="E106" s="33">
        <v>3.33</v>
      </c>
      <c r="F106" s="35">
        <v>0.77</v>
      </c>
      <c r="G106" s="35"/>
      <c r="H106" s="171"/>
      <c r="I106" s="51">
        <v>1945.98</v>
      </c>
      <c r="J106" s="41">
        <f>I106-K106-L106-M106-N106-O106</f>
        <v>407.69200000000001</v>
      </c>
      <c r="K106" s="41">
        <f t="shared" si="182"/>
        <v>1039.318</v>
      </c>
      <c r="L106" s="41">
        <f t="shared" si="183"/>
        <v>405.26100000000002</v>
      </c>
      <c r="M106" s="41">
        <f t="shared" si="184"/>
        <v>93.709000000000003</v>
      </c>
      <c r="N106" s="41">
        <f t="shared" si="185"/>
        <v>0</v>
      </c>
      <c r="O106" s="41">
        <f>H106*B106</f>
        <v>0</v>
      </c>
      <c r="P106" s="41">
        <f t="shared" si="166"/>
        <v>0</v>
      </c>
      <c r="Q106" s="40">
        <f t="shared" si="167"/>
        <v>1945.98</v>
      </c>
      <c r="R106" s="51"/>
      <c r="S106" s="41">
        <f>R106-T106-U106-V106-W106-X106</f>
        <v>0</v>
      </c>
      <c r="T106" s="41">
        <f t="shared" si="186"/>
        <v>0</v>
      </c>
      <c r="U106" s="41">
        <f t="shared" si="187"/>
        <v>0</v>
      </c>
      <c r="V106" s="41">
        <f t="shared" si="188"/>
        <v>0</v>
      </c>
      <c r="W106" s="51"/>
      <c r="X106" s="51"/>
      <c r="Y106" s="41"/>
      <c r="Z106" s="40">
        <f>SUM(S106:Y106)</f>
        <v>0</v>
      </c>
      <c r="AA106" s="54">
        <f t="shared" si="191"/>
        <v>0</v>
      </c>
      <c r="AB106" s="54">
        <f t="shared" si="191"/>
        <v>0</v>
      </c>
      <c r="AC106" s="54">
        <f t="shared" si="191"/>
        <v>0</v>
      </c>
      <c r="AD106" s="54">
        <f t="shared" si="191"/>
        <v>0</v>
      </c>
      <c r="AE106" s="54">
        <f t="shared" si="191"/>
        <v>0</v>
      </c>
      <c r="AF106" s="54">
        <f t="shared" si="191"/>
        <v>0</v>
      </c>
      <c r="AG106" s="54"/>
      <c r="AH106" s="42">
        <f t="shared" si="190"/>
        <v>0</v>
      </c>
      <c r="AI106" s="56">
        <f>I106-Z106</f>
        <v>1945.98</v>
      </c>
    </row>
    <row r="107" spans="1:35" x14ac:dyDescent="0.25">
      <c r="A107" s="31">
        <v>8</v>
      </c>
      <c r="B107" s="52">
        <v>537</v>
      </c>
      <c r="C107" s="33">
        <v>2.2999999999999998</v>
      </c>
      <c r="D107" s="33">
        <v>7.92</v>
      </c>
      <c r="E107" s="33">
        <v>2.95</v>
      </c>
      <c r="F107" s="35">
        <v>0.77</v>
      </c>
      <c r="G107" s="35"/>
      <c r="H107" s="171"/>
      <c r="I107" s="51">
        <v>7936.86</v>
      </c>
      <c r="J107" s="41">
        <f>I107-K107-L107-M107-N107-O107</f>
        <v>1686.1799999999996</v>
      </c>
      <c r="K107" s="41">
        <f t="shared" si="182"/>
        <v>4253.04</v>
      </c>
      <c r="L107" s="41">
        <f t="shared" si="183"/>
        <v>1584.15</v>
      </c>
      <c r="M107" s="41">
        <f t="shared" si="184"/>
        <v>413.49</v>
      </c>
      <c r="N107" s="41">
        <f t="shared" si="185"/>
        <v>0</v>
      </c>
      <c r="O107" s="41">
        <f t="shared" ref="O107:O108" si="192">H107*B107</f>
        <v>0</v>
      </c>
      <c r="P107" s="41"/>
      <c r="Q107" s="40">
        <f t="shared" si="167"/>
        <v>7936.86</v>
      </c>
      <c r="R107" s="51"/>
      <c r="S107" s="41"/>
      <c r="T107" s="41"/>
      <c r="U107" s="41"/>
      <c r="V107" s="41"/>
      <c r="W107" s="51"/>
      <c r="X107" s="51"/>
      <c r="Y107" s="41"/>
      <c r="Z107" s="40"/>
      <c r="AA107" s="54"/>
      <c r="AB107" s="54"/>
      <c r="AC107" s="54"/>
      <c r="AD107" s="54"/>
      <c r="AE107" s="54"/>
      <c r="AF107" s="54"/>
      <c r="AG107" s="54"/>
      <c r="AH107" s="42"/>
      <c r="AI107" s="56"/>
    </row>
    <row r="108" spans="1:35" x14ac:dyDescent="0.25">
      <c r="A108" s="31">
        <v>9</v>
      </c>
      <c r="B108" s="52">
        <v>281.60000000000002</v>
      </c>
      <c r="C108" s="33">
        <v>2.2999999999999998</v>
      </c>
      <c r="D108" s="33">
        <v>8.1999999999999993</v>
      </c>
      <c r="E108" s="33">
        <v>3.14</v>
      </c>
      <c r="F108" s="35">
        <v>0.77</v>
      </c>
      <c r="G108" s="35"/>
      <c r="H108" s="171"/>
      <c r="I108" s="51">
        <v>4347.3500000000004</v>
      </c>
      <c r="J108" s="41">
        <f>I108-K108-L108-M108-N108-O108</f>
        <v>937.17400000000032</v>
      </c>
      <c r="K108" s="41">
        <f t="shared" si="182"/>
        <v>2309.12</v>
      </c>
      <c r="L108" s="41">
        <f t="shared" si="183"/>
        <v>884.22400000000016</v>
      </c>
      <c r="M108" s="41">
        <f t="shared" si="184"/>
        <v>216.83200000000002</v>
      </c>
      <c r="N108" s="41">
        <f t="shared" si="185"/>
        <v>0</v>
      </c>
      <c r="O108" s="41">
        <f t="shared" si="192"/>
        <v>0</v>
      </c>
      <c r="P108" s="41">
        <f t="shared" si="166"/>
        <v>0</v>
      </c>
      <c r="Q108" s="40">
        <f t="shared" si="167"/>
        <v>4347.3500000000004</v>
      </c>
      <c r="R108" s="51"/>
      <c r="S108" s="41">
        <f t="shared" ref="S108:S113" si="193">R108-T108-U108-V108-W108-X108</f>
        <v>0</v>
      </c>
      <c r="T108" s="41">
        <f t="shared" si="186"/>
        <v>0</v>
      </c>
      <c r="U108" s="41">
        <f t="shared" si="187"/>
        <v>0</v>
      </c>
      <c r="V108" s="41">
        <f t="shared" si="188"/>
        <v>0</v>
      </c>
      <c r="W108" s="51"/>
      <c r="X108" s="51"/>
      <c r="Y108" s="41"/>
      <c r="Z108" s="40">
        <f t="shared" ref="Z108:Z115" si="194">SUM(S108:Y108)</f>
        <v>0</v>
      </c>
      <c r="AA108" s="54">
        <f t="shared" ref="AA108:AF111" si="195">S108</f>
        <v>0</v>
      </c>
      <c r="AB108" s="54">
        <f t="shared" si="195"/>
        <v>0</v>
      </c>
      <c r="AC108" s="54">
        <f t="shared" si="195"/>
        <v>0</v>
      </c>
      <c r="AD108" s="54">
        <f t="shared" si="195"/>
        <v>0</v>
      </c>
      <c r="AE108" s="54">
        <f t="shared" si="195"/>
        <v>0</v>
      </c>
      <c r="AF108" s="54">
        <f t="shared" si="195"/>
        <v>0</v>
      </c>
      <c r="AG108" s="54"/>
      <c r="AH108" s="42">
        <f t="shared" si="190"/>
        <v>0</v>
      </c>
      <c r="AI108" s="56">
        <f t="shared" ref="AI108:AI113" si="196">I108-Z108</f>
        <v>4347.3500000000004</v>
      </c>
    </row>
    <row r="109" spans="1:35" x14ac:dyDescent="0.25">
      <c r="A109" s="31">
        <v>10</v>
      </c>
      <c r="B109" s="52">
        <v>387.7</v>
      </c>
      <c r="C109" s="33">
        <v>2.2999999999999998</v>
      </c>
      <c r="D109" s="33">
        <v>7.95</v>
      </c>
      <c r="E109" s="33">
        <v>3.85</v>
      </c>
      <c r="F109" s="35">
        <v>0.77</v>
      </c>
      <c r="G109" s="35"/>
      <c r="H109" s="171"/>
      <c r="I109" s="51">
        <v>6152.79</v>
      </c>
      <c r="J109" s="41">
        <f t="shared" ref="J109:J115" si="197">I109-K109-L109-M109-N109</f>
        <v>1279.4009999999998</v>
      </c>
      <c r="K109" s="41">
        <f t="shared" si="182"/>
        <v>3082.2150000000001</v>
      </c>
      <c r="L109" s="41">
        <f t="shared" si="183"/>
        <v>1492.645</v>
      </c>
      <c r="M109" s="41">
        <f t="shared" si="184"/>
        <v>298.529</v>
      </c>
      <c r="N109" s="41">
        <f t="shared" si="185"/>
        <v>0</v>
      </c>
      <c r="O109" s="41">
        <f t="shared" ref="O109:O115" si="198">H109*B109</f>
        <v>0</v>
      </c>
      <c r="P109" s="41">
        <f t="shared" si="166"/>
        <v>0.47164619627843629</v>
      </c>
      <c r="Q109" s="40">
        <f t="shared" si="167"/>
        <v>6152.79</v>
      </c>
      <c r="R109" s="51">
        <v>2901.94</v>
      </c>
      <c r="S109" s="41">
        <f t="shared" si="193"/>
        <v>603.42461516482763</v>
      </c>
      <c r="T109" s="41">
        <f t="shared" si="186"/>
        <v>1453.7149808623406</v>
      </c>
      <c r="U109" s="41">
        <f t="shared" si="187"/>
        <v>704.00033664402656</v>
      </c>
      <c r="V109" s="41">
        <f t="shared" si="188"/>
        <v>140.80006732880531</v>
      </c>
      <c r="W109" s="51"/>
      <c r="X109" s="51"/>
      <c r="Y109" s="41"/>
      <c r="Z109" s="40">
        <f t="shared" si="194"/>
        <v>2901.94</v>
      </c>
      <c r="AA109" s="54">
        <f t="shared" si="195"/>
        <v>603.42461516482763</v>
      </c>
      <c r="AB109" s="54">
        <f t="shared" si="195"/>
        <v>1453.7149808623406</v>
      </c>
      <c r="AC109" s="54">
        <f t="shared" si="195"/>
        <v>704.00033664402656</v>
      </c>
      <c r="AD109" s="54">
        <f t="shared" si="195"/>
        <v>140.80006732880531</v>
      </c>
      <c r="AE109" s="54">
        <f t="shared" si="195"/>
        <v>0</v>
      </c>
      <c r="AF109" s="54">
        <f t="shared" si="195"/>
        <v>0</v>
      </c>
      <c r="AG109" s="54"/>
      <c r="AH109" s="42">
        <f t="shared" si="190"/>
        <v>2901.94</v>
      </c>
      <c r="AI109" s="56">
        <f t="shared" si="196"/>
        <v>3250.85</v>
      </c>
    </row>
    <row r="110" spans="1:35" x14ac:dyDescent="0.25">
      <c r="A110" s="31">
        <v>11</v>
      </c>
      <c r="B110" s="52">
        <v>495</v>
      </c>
      <c r="C110" s="33">
        <v>2.2999999999999998</v>
      </c>
      <c r="D110" s="33">
        <v>7.66</v>
      </c>
      <c r="E110" s="33">
        <v>3.18</v>
      </c>
      <c r="F110" s="35">
        <v>0.77</v>
      </c>
      <c r="G110" s="35"/>
      <c r="H110" s="171"/>
      <c r="I110" s="51">
        <v>7425</v>
      </c>
      <c r="J110" s="41">
        <f t="shared" si="197"/>
        <v>1678.0499999999997</v>
      </c>
      <c r="K110" s="41">
        <f t="shared" si="182"/>
        <v>3791.7000000000003</v>
      </c>
      <c r="L110" s="41">
        <f t="shared" si="183"/>
        <v>1574.1000000000001</v>
      </c>
      <c r="M110" s="41">
        <f t="shared" si="184"/>
        <v>381.15000000000003</v>
      </c>
      <c r="N110" s="41">
        <f t="shared" si="185"/>
        <v>0</v>
      </c>
      <c r="O110" s="41">
        <f t="shared" si="198"/>
        <v>0</v>
      </c>
      <c r="P110" s="41">
        <f t="shared" si="166"/>
        <v>1.1783340067340067</v>
      </c>
      <c r="Q110" s="40">
        <f t="shared" si="167"/>
        <v>7425</v>
      </c>
      <c r="R110" s="51">
        <v>8749.1299999999992</v>
      </c>
      <c r="S110" s="41">
        <f t="shared" si="193"/>
        <v>1977.3033799999992</v>
      </c>
      <c r="T110" s="41">
        <f t="shared" si="186"/>
        <v>4467.8890533333333</v>
      </c>
      <c r="U110" s="41">
        <f t="shared" si="187"/>
        <v>1854.81556</v>
      </c>
      <c r="V110" s="41">
        <f t="shared" si="188"/>
        <v>449.12200666666666</v>
      </c>
      <c r="W110" s="51"/>
      <c r="X110" s="51"/>
      <c r="Y110" s="41"/>
      <c r="Z110" s="40">
        <f t="shared" si="194"/>
        <v>8749.1299999999992</v>
      </c>
      <c r="AA110" s="54">
        <f t="shared" si="195"/>
        <v>1977.3033799999992</v>
      </c>
      <c r="AB110" s="54">
        <f t="shared" si="195"/>
        <v>4467.8890533333333</v>
      </c>
      <c r="AC110" s="54">
        <f t="shared" si="195"/>
        <v>1854.81556</v>
      </c>
      <c r="AD110" s="54">
        <f t="shared" si="195"/>
        <v>449.12200666666666</v>
      </c>
      <c r="AE110" s="54">
        <f t="shared" si="195"/>
        <v>0</v>
      </c>
      <c r="AF110" s="54">
        <f t="shared" si="195"/>
        <v>0</v>
      </c>
      <c r="AG110" s="54"/>
      <c r="AH110" s="42">
        <f t="shared" si="190"/>
        <v>8749.1299999999992</v>
      </c>
      <c r="AI110" s="56">
        <f t="shared" si="196"/>
        <v>-1324.1299999999992</v>
      </c>
    </row>
    <row r="111" spans="1:35" x14ac:dyDescent="0.25">
      <c r="A111" s="31">
        <v>12</v>
      </c>
      <c r="B111" s="52">
        <v>70.3</v>
      </c>
      <c r="C111" s="33">
        <v>2.2999999999999998</v>
      </c>
      <c r="D111" s="33">
        <v>8</v>
      </c>
      <c r="E111" s="33">
        <v>2.83</v>
      </c>
      <c r="F111" s="35">
        <v>0.77</v>
      </c>
      <c r="G111" s="35"/>
      <c r="H111" s="171"/>
      <c r="I111" s="51">
        <v>1055.2</v>
      </c>
      <c r="J111" s="41">
        <f t="shared" si="197"/>
        <v>239.72000000000011</v>
      </c>
      <c r="K111" s="41">
        <f t="shared" si="182"/>
        <v>562.4</v>
      </c>
      <c r="L111" s="41">
        <f t="shared" si="183"/>
        <v>198.94899999999998</v>
      </c>
      <c r="M111" s="41">
        <f t="shared" si="184"/>
        <v>54.131</v>
      </c>
      <c r="N111" s="41">
        <f t="shared" si="185"/>
        <v>0</v>
      </c>
      <c r="O111" s="41">
        <f t="shared" si="198"/>
        <v>0</v>
      </c>
      <c r="P111" s="41">
        <f t="shared" si="166"/>
        <v>0</v>
      </c>
      <c r="Q111" s="40">
        <f t="shared" si="167"/>
        <v>1055.2</v>
      </c>
      <c r="R111" s="51"/>
      <c r="S111" s="41">
        <f t="shared" si="193"/>
        <v>0</v>
      </c>
      <c r="T111" s="41">
        <f t="shared" si="186"/>
        <v>0</v>
      </c>
      <c r="U111" s="41">
        <f t="shared" si="187"/>
        <v>0</v>
      </c>
      <c r="V111" s="41">
        <f t="shared" si="188"/>
        <v>0</v>
      </c>
      <c r="W111" s="51"/>
      <c r="X111" s="51"/>
      <c r="Y111" s="41"/>
      <c r="Z111" s="40">
        <f t="shared" si="194"/>
        <v>0</v>
      </c>
      <c r="AA111" s="54">
        <f t="shared" si="195"/>
        <v>0</v>
      </c>
      <c r="AB111" s="54">
        <f t="shared" si="195"/>
        <v>0</v>
      </c>
      <c r="AC111" s="54">
        <f t="shared" si="195"/>
        <v>0</v>
      </c>
      <c r="AD111" s="54">
        <f t="shared" si="195"/>
        <v>0</v>
      </c>
      <c r="AE111" s="54">
        <f t="shared" si="195"/>
        <v>0</v>
      </c>
      <c r="AF111" s="54">
        <f t="shared" si="195"/>
        <v>0</v>
      </c>
      <c r="AG111" s="54"/>
      <c r="AH111" s="42">
        <f t="shared" si="190"/>
        <v>0</v>
      </c>
      <c r="AI111" s="56">
        <f t="shared" si="196"/>
        <v>1055.2</v>
      </c>
    </row>
    <row r="112" spans="1:35" x14ac:dyDescent="0.25">
      <c r="A112" s="31">
        <v>13</v>
      </c>
      <c r="B112" s="52">
        <v>121.2</v>
      </c>
      <c r="C112" s="33">
        <v>2.2999999999999998</v>
      </c>
      <c r="D112" s="33">
        <v>8.1</v>
      </c>
      <c r="E112" s="33">
        <v>2.69</v>
      </c>
      <c r="F112" s="35">
        <v>0.77</v>
      </c>
      <c r="G112" s="35"/>
      <c r="H112" s="171"/>
      <c r="I112" s="51">
        <v>1809.52</v>
      </c>
      <c r="J112" s="41">
        <f t="shared" si="197"/>
        <v>408.44799999999992</v>
      </c>
      <c r="K112" s="41">
        <f t="shared" si="182"/>
        <v>981.72</v>
      </c>
      <c r="L112" s="41">
        <f t="shared" si="183"/>
        <v>326.02800000000002</v>
      </c>
      <c r="M112" s="41">
        <f t="shared" si="184"/>
        <v>93.323999999999998</v>
      </c>
      <c r="N112" s="41">
        <f t="shared" si="185"/>
        <v>0</v>
      </c>
      <c r="O112" s="41">
        <f t="shared" si="198"/>
        <v>0</v>
      </c>
      <c r="P112" s="41"/>
      <c r="Q112" s="40">
        <f t="shared" si="167"/>
        <v>1809.52</v>
      </c>
      <c r="R112" s="51"/>
      <c r="S112" s="41">
        <f t="shared" si="193"/>
        <v>0</v>
      </c>
      <c r="T112" s="41">
        <f t="shared" si="186"/>
        <v>0</v>
      </c>
      <c r="U112" s="41">
        <f t="shared" si="187"/>
        <v>0</v>
      </c>
      <c r="V112" s="41">
        <f t="shared" si="188"/>
        <v>0</v>
      </c>
      <c r="W112" s="51"/>
      <c r="X112" s="51"/>
      <c r="Y112" s="41"/>
      <c r="Z112" s="40">
        <f t="shared" si="194"/>
        <v>0</v>
      </c>
      <c r="AA112" s="54"/>
      <c r="AB112" s="54"/>
      <c r="AC112" s="54"/>
      <c r="AD112" s="54"/>
      <c r="AE112" s="54"/>
      <c r="AF112" s="54"/>
      <c r="AG112" s="54"/>
      <c r="AH112" s="42"/>
      <c r="AI112" s="56">
        <f t="shared" si="196"/>
        <v>1809.52</v>
      </c>
    </row>
    <row r="113" spans="1:35" x14ac:dyDescent="0.25">
      <c r="A113" s="31">
        <v>14</v>
      </c>
      <c r="B113" s="52">
        <v>369.4</v>
      </c>
      <c r="C113" s="33">
        <v>2.2999999999999998</v>
      </c>
      <c r="D113" s="33">
        <v>8.31</v>
      </c>
      <c r="E113" s="33">
        <v>2.7</v>
      </c>
      <c r="F113" s="35">
        <v>0.77</v>
      </c>
      <c r="G113" s="35"/>
      <c r="H113" s="171"/>
      <c r="I113" s="51">
        <v>5585.33</v>
      </c>
      <c r="J113" s="41">
        <f t="shared" si="197"/>
        <v>1233.7979999999998</v>
      </c>
      <c r="K113" s="41">
        <f t="shared" si="182"/>
        <v>3069.7139999999999</v>
      </c>
      <c r="L113" s="41">
        <f t="shared" si="183"/>
        <v>997.38</v>
      </c>
      <c r="M113" s="41">
        <f t="shared" si="184"/>
        <v>284.43799999999999</v>
      </c>
      <c r="N113" s="41">
        <f t="shared" si="185"/>
        <v>0</v>
      </c>
      <c r="O113" s="41">
        <f t="shared" si="198"/>
        <v>0</v>
      </c>
      <c r="P113" s="41">
        <v>0</v>
      </c>
      <c r="Q113" s="40">
        <f t="shared" si="167"/>
        <v>5585.33</v>
      </c>
      <c r="R113" s="51"/>
      <c r="S113" s="41">
        <f t="shared" si="193"/>
        <v>0</v>
      </c>
      <c r="T113" s="41">
        <f t="shared" si="186"/>
        <v>0</v>
      </c>
      <c r="U113" s="41">
        <f t="shared" si="187"/>
        <v>0</v>
      </c>
      <c r="V113" s="41">
        <f t="shared" si="188"/>
        <v>0</v>
      </c>
      <c r="W113" s="51"/>
      <c r="X113" s="51"/>
      <c r="Y113" s="41"/>
      <c r="Z113" s="40">
        <f t="shared" si="194"/>
        <v>0</v>
      </c>
      <c r="AA113" s="54">
        <f t="shared" ref="AA113:AF113" si="199">S113</f>
        <v>0</v>
      </c>
      <c r="AB113" s="54">
        <f t="shared" si="199"/>
        <v>0</v>
      </c>
      <c r="AC113" s="54">
        <f t="shared" si="199"/>
        <v>0</v>
      </c>
      <c r="AD113" s="54">
        <f t="shared" si="199"/>
        <v>0</v>
      </c>
      <c r="AE113" s="54">
        <f t="shared" si="199"/>
        <v>0</v>
      </c>
      <c r="AF113" s="54">
        <f t="shared" si="199"/>
        <v>0</v>
      </c>
      <c r="AG113" s="54"/>
      <c r="AH113" s="42">
        <f t="shared" si="190"/>
        <v>0</v>
      </c>
      <c r="AI113" s="56">
        <f t="shared" si="196"/>
        <v>5585.33</v>
      </c>
    </row>
    <row r="114" spans="1:35" x14ac:dyDescent="0.25">
      <c r="A114" s="31"/>
      <c r="B114" s="52"/>
      <c r="C114" s="33"/>
      <c r="D114" s="33"/>
      <c r="E114" s="33"/>
      <c r="F114" s="35"/>
      <c r="G114" s="35"/>
      <c r="H114" s="171"/>
      <c r="I114" s="51"/>
      <c r="J114" s="41">
        <f t="shared" si="197"/>
        <v>0</v>
      </c>
      <c r="K114" s="41">
        <f t="shared" si="182"/>
        <v>0</v>
      </c>
      <c r="L114" s="41">
        <f t="shared" si="183"/>
        <v>0</v>
      </c>
      <c r="M114" s="41">
        <f t="shared" si="184"/>
        <v>0</v>
      </c>
      <c r="N114" s="41">
        <f t="shared" si="185"/>
        <v>0</v>
      </c>
      <c r="O114" s="41">
        <f t="shared" si="198"/>
        <v>0</v>
      </c>
      <c r="P114" s="41"/>
      <c r="Q114" s="40"/>
      <c r="R114" s="51"/>
      <c r="S114" s="41"/>
      <c r="T114" s="41"/>
      <c r="U114" s="41"/>
      <c r="V114" s="41">
        <f t="shared" si="188"/>
        <v>0</v>
      </c>
      <c r="W114" s="51"/>
      <c r="X114" s="51"/>
      <c r="Y114" s="41"/>
      <c r="Z114" s="40">
        <f t="shared" si="194"/>
        <v>0</v>
      </c>
      <c r="AA114" s="54"/>
      <c r="AB114" s="54"/>
      <c r="AC114" s="54"/>
      <c r="AD114" s="54"/>
      <c r="AE114" s="54"/>
      <c r="AF114" s="54"/>
      <c r="AG114" s="54"/>
      <c r="AH114" s="42"/>
      <c r="AI114" s="56"/>
    </row>
    <row r="115" spans="1:35" x14ac:dyDescent="0.25">
      <c r="A115" s="31">
        <v>32</v>
      </c>
      <c r="B115" s="52">
        <v>54.9</v>
      </c>
      <c r="C115" s="33">
        <v>2.2999999999999998</v>
      </c>
      <c r="D115" s="33">
        <v>8.06</v>
      </c>
      <c r="E115" s="33">
        <v>1.9</v>
      </c>
      <c r="F115" s="35">
        <v>0.77</v>
      </c>
      <c r="G115" s="35"/>
      <c r="H115" s="171"/>
      <c r="I115" s="51">
        <v>749.93</v>
      </c>
      <c r="J115" s="41">
        <f t="shared" si="197"/>
        <v>160.85299999999992</v>
      </c>
      <c r="K115" s="41">
        <f t="shared" si="182"/>
        <v>442.49400000000003</v>
      </c>
      <c r="L115" s="41">
        <f t="shared" si="183"/>
        <v>104.30999999999999</v>
      </c>
      <c r="M115" s="41">
        <f t="shared" si="184"/>
        <v>42.273000000000003</v>
      </c>
      <c r="N115" s="41">
        <f t="shared" si="185"/>
        <v>0</v>
      </c>
      <c r="O115" s="41">
        <f t="shared" si="198"/>
        <v>0</v>
      </c>
      <c r="P115" s="41">
        <v>0</v>
      </c>
      <c r="Q115" s="40">
        <f t="shared" si="167"/>
        <v>749.93</v>
      </c>
      <c r="R115" s="51"/>
      <c r="S115" s="41"/>
      <c r="T115" s="41"/>
      <c r="U115" s="41"/>
      <c r="V115" s="41">
        <f t="shared" si="188"/>
        <v>0</v>
      </c>
      <c r="W115" s="51"/>
      <c r="X115" s="51"/>
      <c r="Y115" s="41"/>
      <c r="Z115" s="40">
        <f t="shared" si="194"/>
        <v>0</v>
      </c>
      <c r="AA115" s="54"/>
      <c r="AB115" s="54"/>
      <c r="AC115" s="54"/>
      <c r="AD115" s="54"/>
      <c r="AE115" s="54"/>
      <c r="AF115" s="54"/>
      <c r="AG115" s="54"/>
      <c r="AH115" s="42"/>
      <c r="AI115" s="56"/>
    </row>
    <row r="116" spans="1:35" x14ac:dyDescent="0.25">
      <c r="A116" s="32" t="s">
        <v>37</v>
      </c>
      <c r="B116" s="53">
        <f>SUM(B100:B115)</f>
        <v>2998.3</v>
      </c>
      <c r="C116" s="33"/>
      <c r="D116" s="34"/>
      <c r="E116" s="34"/>
      <c r="F116" s="35"/>
      <c r="G116" s="35"/>
      <c r="H116" s="171"/>
      <c r="I116" s="43">
        <f t="shared" ref="I116:N116" si="200">SUM(I100:I115)</f>
        <v>45504.24</v>
      </c>
      <c r="J116" s="43">
        <f t="shared" si="200"/>
        <v>9755.0689999999995</v>
      </c>
      <c r="K116" s="43">
        <f t="shared" si="200"/>
        <v>24045.056</v>
      </c>
      <c r="L116" s="43">
        <f t="shared" si="200"/>
        <v>9395.4239999999991</v>
      </c>
      <c r="M116" s="43">
        <f t="shared" si="200"/>
        <v>2308.6910000000003</v>
      </c>
      <c r="N116" s="43">
        <f t="shared" si="200"/>
        <v>0</v>
      </c>
      <c r="O116" s="43">
        <f>SUM(O104:O115)</f>
        <v>0</v>
      </c>
      <c r="P116" s="41">
        <f t="shared" si="166"/>
        <v>0.29617152159886639</v>
      </c>
      <c r="Q116" s="40">
        <f t="shared" si="167"/>
        <v>45504.24</v>
      </c>
      <c r="R116" s="43">
        <f>SUM(R100:R115)</f>
        <v>13477.06</v>
      </c>
      <c r="S116" s="43">
        <f>SUM(S100:S115)</f>
        <v>2970.0189187759379</v>
      </c>
      <c r="T116" s="43">
        <f>SUM(T100:T115)</f>
        <v>6957.5997494734511</v>
      </c>
      <c r="U116" s="43">
        <f>SUM(U100:U115)</f>
        <v>2861.8795146995822</v>
      </c>
      <c r="V116" s="43">
        <f>SUM(V100:V115)</f>
        <v>687.56181705102756</v>
      </c>
      <c r="W116" s="43"/>
      <c r="X116" s="43"/>
      <c r="Y116" s="41"/>
      <c r="Z116" s="40">
        <f t="shared" ref="Z116:AE116" si="201">SUM(Z100:Z115)</f>
        <v>13477.06</v>
      </c>
      <c r="AA116" s="55">
        <f t="shared" si="201"/>
        <v>2970.0189187759379</v>
      </c>
      <c r="AB116" s="55">
        <f t="shared" si="201"/>
        <v>6957.5997494734511</v>
      </c>
      <c r="AC116" s="55">
        <f t="shared" si="201"/>
        <v>2861.8795146995822</v>
      </c>
      <c r="AD116" s="55">
        <f t="shared" si="201"/>
        <v>687.56181705102756</v>
      </c>
      <c r="AE116" s="55">
        <f t="shared" si="201"/>
        <v>0</v>
      </c>
      <c r="AF116" s="55">
        <f>SUM(AF104:AF115)</f>
        <v>0</v>
      </c>
      <c r="AG116" s="54"/>
      <c r="AH116" s="42">
        <f>SUM(AH100:AH115)</f>
        <v>13477.06</v>
      </c>
      <c r="AI116" s="56">
        <f>SUM(AI100:AI115)</f>
        <v>23340.39</v>
      </c>
    </row>
    <row r="117" spans="1:35" x14ac:dyDescent="0.25">
      <c r="A117" s="6" t="s">
        <v>45</v>
      </c>
      <c r="B117" s="37"/>
      <c r="H117" s="171"/>
      <c r="P117" s="41">
        <v>0</v>
      </c>
      <c r="Q117" s="40">
        <f t="shared" si="167"/>
        <v>0</v>
      </c>
    </row>
    <row r="118" spans="1:35" x14ac:dyDescent="0.25">
      <c r="A118" s="31">
        <v>5</v>
      </c>
      <c r="B118" s="52">
        <v>212.7</v>
      </c>
      <c r="C118" s="33">
        <v>2.48</v>
      </c>
      <c r="D118" s="33">
        <v>8.0399999999999991</v>
      </c>
      <c r="E118" s="33">
        <v>4.17</v>
      </c>
      <c r="F118" s="35">
        <v>0.77</v>
      </c>
      <c r="G118" s="35">
        <v>5.51</v>
      </c>
      <c r="H118" s="171"/>
      <c r="I118" s="51">
        <v>4696.42</v>
      </c>
      <c r="J118" s="41">
        <f t="shared" ref="J118:J123" si="202">I118-K118-L118-M118-N118</f>
        <v>763.59700000000066</v>
      </c>
      <c r="K118" s="41">
        <f t="shared" ref="K118:K123" si="203">B118*D118</f>
        <v>1710.1079999999997</v>
      </c>
      <c r="L118" s="41">
        <f t="shared" ref="L118:L123" si="204">E118*B118</f>
        <v>886.95899999999995</v>
      </c>
      <c r="M118" s="41">
        <f t="shared" ref="M118:M123" si="205">F118*B118</f>
        <v>163.779</v>
      </c>
      <c r="N118" s="41">
        <f>G118*B118</f>
        <v>1171.9769999999999</v>
      </c>
      <c r="O118" s="41"/>
      <c r="P118" s="41">
        <f t="shared" si="166"/>
        <v>0.22585075440441868</v>
      </c>
      <c r="Q118" s="40">
        <f t="shared" si="167"/>
        <v>4696.42</v>
      </c>
      <c r="R118" s="51">
        <v>1060.69</v>
      </c>
      <c r="S118" s="41">
        <f t="shared" ref="S118:S123" si="206">R118-T118-U118-V118-W118-X118</f>
        <v>437.15084810557846</v>
      </c>
      <c r="T118" s="41">
        <f>P118*K118</f>
        <v>386.22918191303154</v>
      </c>
      <c r="U118" s="41">
        <f>L118*P118</f>
        <v>200.32035927578877</v>
      </c>
      <c r="V118" s="41">
        <f t="shared" ref="V118:V126" si="207">P118*M118</f>
        <v>36.989610705601287</v>
      </c>
      <c r="W118" s="51"/>
      <c r="X118" s="51"/>
      <c r="Y118" s="41"/>
      <c r="Z118" s="40">
        <f t="shared" ref="Z118:Z123" si="208">SUM(S118:Y118)</f>
        <v>1060.69</v>
      </c>
      <c r="AA118" s="54">
        <f t="shared" ref="AA118:AF123" si="209">S118</f>
        <v>437.15084810557846</v>
      </c>
      <c r="AB118" s="54">
        <f t="shared" si="209"/>
        <v>386.22918191303154</v>
      </c>
      <c r="AC118" s="54">
        <f t="shared" si="209"/>
        <v>200.32035927578877</v>
      </c>
      <c r="AD118" s="54">
        <f t="shared" si="209"/>
        <v>36.989610705601287</v>
      </c>
      <c r="AE118" s="54">
        <f t="shared" si="209"/>
        <v>0</v>
      </c>
      <c r="AF118" s="54">
        <f t="shared" si="209"/>
        <v>0</v>
      </c>
      <c r="AG118" s="54"/>
      <c r="AH118" s="42">
        <f t="shared" ref="AH118:AH123" si="210">SUM(AA118:AG118)</f>
        <v>1060.69</v>
      </c>
      <c r="AI118" s="56">
        <f t="shared" ref="AI118:AI123" si="211">I118-Z118</f>
        <v>3635.73</v>
      </c>
    </row>
    <row r="119" spans="1:35" x14ac:dyDescent="0.25">
      <c r="A119" s="31">
        <v>13</v>
      </c>
      <c r="B119" s="52"/>
      <c r="C119" s="33"/>
      <c r="D119" s="33"/>
      <c r="E119" s="33"/>
      <c r="F119" s="35"/>
      <c r="G119" s="35"/>
      <c r="H119" s="171"/>
      <c r="I119" s="51"/>
      <c r="J119" s="41">
        <f t="shared" si="202"/>
        <v>0</v>
      </c>
      <c r="K119" s="41">
        <f t="shared" si="203"/>
        <v>0</v>
      </c>
      <c r="L119" s="41">
        <f t="shared" si="204"/>
        <v>0</v>
      </c>
      <c r="M119" s="41">
        <f t="shared" si="205"/>
        <v>0</v>
      </c>
      <c r="N119" s="41">
        <v>0</v>
      </c>
      <c r="O119" s="41"/>
      <c r="P119" s="41"/>
      <c r="Q119" s="40">
        <f t="shared" si="167"/>
        <v>0</v>
      </c>
      <c r="R119" s="51"/>
      <c r="S119" s="41">
        <f t="shared" si="206"/>
        <v>0</v>
      </c>
      <c r="T119" s="41">
        <v>0</v>
      </c>
      <c r="U119" s="41">
        <v>0</v>
      </c>
      <c r="V119" s="41">
        <f t="shared" si="207"/>
        <v>0</v>
      </c>
      <c r="W119" s="51"/>
      <c r="X119" s="51"/>
      <c r="Y119" s="41"/>
      <c r="Z119" s="40">
        <f t="shared" si="208"/>
        <v>0</v>
      </c>
      <c r="AA119" s="54">
        <f t="shared" si="209"/>
        <v>0</v>
      </c>
      <c r="AB119" s="54">
        <f t="shared" si="209"/>
        <v>0</v>
      </c>
      <c r="AC119" s="54">
        <f t="shared" si="209"/>
        <v>0</v>
      </c>
      <c r="AD119" s="54">
        <f t="shared" si="209"/>
        <v>0</v>
      </c>
      <c r="AE119" s="54">
        <f t="shared" si="209"/>
        <v>0</v>
      </c>
      <c r="AF119" s="54">
        <f t="shared" si="209"/>
        <v>0</v>
      </c>
      <c r="AG119" s="54"/>
      <c r="AH119" s="42">
        <f t="shared" si="210"/>
        <v>0</v>
      </c>
      <c r="AI119" s="56">
        <f t="shared" si="211"/>
        <v>0</v>
      </c>
    </row>
    <row r="120" spans="1:35" x14ac:dyDescent="0.25">
      <c r="A120" s="31">
        <v>15</v>
      </c>
      <c r="B120" s="52">
        <v>603.4</v>
      </c>
      <c r="C120" s="33">
        <v>2.2999999999999998</v>
      </c>
      <c r="D120" s="33">
        <v>8.09</v>
      </c>
      <c r="E120" s="33">
        <v>3.63</v>
      </c>
      <c r="F120" s="35">
        <v>0.77</v>
      </c>
      <c r="G120" s="35"/>
      <c r="H120" s="171"/>
      <c r="I120" s="51">
        <v>9491.48</v>
      </c>
      <c r="J120" s="41">
        <f t="shared" si="202"/>
        <v>1955.0140000000006</v>
      </c>
      <c r="K120" s="41">
        <f t="shared" si="203"/>
        <v>4881.5059999999994</v>
      </c>
      <c r="L120" s="41">
        <f t="shared" si="204"/>
        <v>2190.3419999999996</v>
      </c>
      <c r="M120" s="41">
        <f t="shared" si="205"/>
        <v>464.61799999999999</v>
      </c>
      <c r="N120" s="41">
        <v>0</v>
      </c>
      <c r="O120" s="41"/>
      <c r="P120" s="41">
        <f t="shared" si="166"/>
        <v>0.74573512244665752</v>
      </c>
      <c r="Q120" s="40">
        <f t="shared" si="167"/>
        <v>9491.48</v>
      </c>
      <c r="R120" s="51">
        <v>7078.13</v>
      </c>
      <c r="S120" s="41">
        <f t="shared" si="206"/>
        <v>6731.6480388790787</v>
      </c>
      <c r="T120" s="41">
        <v>0</v>
      </c>
      <c r="U120" s="41">
        <v>0</v>
      </c>
      <c r="V120" s="41">
        <f t="shared" si="207"/>
        <v>346.48196112092114</v>
      </c>
      <c r="W120" s="51"/>
      <c r="X120" s="51"/>
      <c r="Y120" s="41"/>
      <c r="Z120" s="40">
        <f t="shared" si="208"/>
        <v>7078.13</v>
      </c>
      <c r="AA120" s="54">
        <f t="shared" si="209"/>
        <v>6731.6480388790787</v>
      </c>
      <c r="AB120" s="54">
        <f t="shared" si="209"/>
        <v>0</v>
      </c>
      <c r="AC120" s="54">
        <f t="shared" si="209"/>
        <v>0</v>
      </c>
      <c r="AD120" s="54">
        <f t="shared" si="209"/>
        <v>346.48196112092114</v>
      </c>
      <c r="AE120" s="54">
        <f t="shared" si="209"/>
        <v>0</v>
      </c>
      <c r="AF120" s="54">
        <f t="shared" si="209"/>
        <v>0</v>
      </c>
      <c r="AG120" s="54"/>
      <c r="AH120" s="42">
        <f t="shared" si="210"/>
        <v>7078.13</v>
      </c>
      <c r="AI120" s="56">
        <f t="shared" si="211"/>
        <v>2413.3499999999995</v>
      </c>
    </row>
    <row r="121" spans="1:35" x14ac:dyDescent="0.25">
      <c r="A121" s="31">
        <v>16</v>
      </c>
      <c r="B121" s="52">
        <v>127.5</v>
      </c>
      <c r="C121" s="33">
        <v>2.2999999999999998</v>
      </c>
      <c r="D121" s="33">
        <v>8.0500000000000007</v>
      </c>
      <c r="E121" s="33">
        <v>2.88</v>
      </c>
      <c r="F121" s="35">
        <v>0.77</v>
      </c>
      <c r="G121" s="35"/>
      <c r="H121" s="171"/>
      <c r="I121" s="51">
        <v>1934.17</v>
      </c>
      <c r="J121" s="41">
        <f t="shared" si="202"/>
        <v>442.42</v>
      </c>
      <c r="K121" s="41">
        <f t="shared" si="203"/>
        <v>1026.375</v>
      </c>
      <c r="L121" s="41">
        <f t="shared" si="204"/>
        <v>367.2</v>
      </c>
      <c r="M121" s="41">
        <f t="shared" si="205"/>
        <v>98.174999999999997</v>
      </c>
      <c r="N121" s="41">
        <v>0</v>
      </c>
      <c r="O121" s="41"/>
      <c r="P121" s="41">
        <f t="shared" si="166"/>
        <v>0.44034909030747038</v>
      </c>
      <c r="Q121" s="40">
        <f t="shared" si="167"/>
        <v>1934.17</v>
      </c>
      <c r="R121" s="51">
        <v>851.71</v>
      </c>
      <c r="S121" s="41">
        <f t="shared" si="206"/>
        <v>808.47872805906411</v>
      </c>
      <c r="T121" s="41">
        <v>0</v>
      </c>
      <c r="U121" s="41">
        <v>0</v>
      </c>
      <c r="V121" s="41">
        <f t="shared" si="207"/>
        <v>43.231271940935905</v>
      </c>
      <c r="W121" s="51"/>
      <c r="X121" s="51"/>
      <c r="Y121" s="41"/>
      <c r="Z121" s="40">
        <f t="shared" si="208"/>
        <v>851.71</v>
      </c>
      <c r="AA121" s="54">
        <f t="shared" si="209"/>
        <v>808.47872805906411</v>
      </c>
      <c r="AB121" s="54">
        <f t="shared" si="209"/>
        <v>0</v>
      </c>
      <c r="AC121" s="54">
        <f t="shared" si="209"/>
        <v>0</v>
      </c>
      <c r="AD121" s="54">
        <f t="shared" si="209"/>
        <v>43.231271940935905</v>
      </c>
      <c r="AE121" s="54">
        <f t="shared" si="209"/>
        <v>0</v>
      </c>
      <c r="AF121" s="54">
        <f t="shared" si="209"/>
        <v>0</v>
      </c>
      <c r="AG121" s="54"/>
      <c r="AH121" s="42">
        <f t="shared" si="210"/>
        <v>851.71</v>
      </c>
      <c r="AI121" s="56">
        <f t="shared" si="211"/>
        <v>1082.46</v>
      </c>
    </row>
    <row r="122" spans="1:35" x14ac:dyDescent="0.25">
      <c r="A122" s="31">
        <v>17</v>
      </c>
      <c r="B122" s="52">
        <v>130</v>
      </c>
      <c r="C122" s="33">
        <v>2.2999999999999998</v>
      </c>
      <c r="D122" s="33">
        <v>8.4</v>
      </c>
      <c r="E122" s="33">
        <v>3.13</v>
      </c>
      <c r="F122" s="35">
        <v>0.77</v>
      </c>
      <c r="G122" s="35"/>
      <c r="H122" s="171"/>
      <c r="I122" s="51">
        <v>2020.2</v>
      </c>
      <c r="J122" s="41">
        <f t="shared" si="202"/>
        <v>421.20000000000005</v>
      </c>
      <c r="K122" s="41">
        <f t="shared" si="203"/>
        <v>1092</v>
      </c>
      <c r="L122" s="41">
        <f t="shared" si="204"/>
        <v>406.9</v>
      </c>
      <c r="M122" s="41">
        <f t="shared" si="205"/>
        <v>100.10000000000001</v>
      </c>
      <c r="N122" s="41">
        <f>G122*B122</f>
        <v>0</v>
      </c>
      <c r="O122" s="41"/>
      <c r="P122" s="41">
        <f t="shared" si="166"/>
        <v>0.98198198198198194</v>
      </c>
      <c r="Q122" s="40">
        <f t="shared" si="167"/>
        <v>2020.2</v>
      </c>
      <c r="R122" s="51">
        <v>1983.8</v>
      </c>
      <c r="S122" s="41">
        <f t="shared" si="206"/>
        <v>413.61081081081073</v>
      </c>
      <c r="T122" s="41">
        <f>P122*K122</f>
        <v>1072.3243243243244</v>
      </c>
      <c r="U122" s="41">
        <f>L122*P122</f>
        <v>399.56846846846844</v>
      </c>
      <c r="V122" s="41">
        <f t="shared" si="207"/>
        <v>98.296396396396403</v>
      </c>
      <c r="W122" s="51"/>
      <c r="X122" s="51"/>
      <c r="Y122" s="41"/>
      <c r="Z122" s="40">
        <f t="shared" si="208"/>
        <v>1983.8</v>
      </c>
      <c r="AA122" s="54">
        <f t="shared" si="209"/>
        <v>413.61081081081073</v>
      </c>
      <c r="AB122" s="54">
        <f t="shared" si="209"/>
        <v>1072.3243243243244</v>
      </c>
      <c r="AC122" s="54">
        <f t="shared" si="209"/>
        <v>399.56846846846844</v>
      </c>
      <c r="AD122" s="54">
        <f t="shared" si="209"/>
        <v>98.296396396396403</v>
      </c>
      <c r="AE122" s="54">
        <f t="shared" si="209"/>
        <v>0</v>
      </c>
      <c r="AF122" s="54">
        <f t="shared" si="209"/>
        <v>0</v>
      </c>
      <c r="AG122" s="54"/>
      <c r="AH122" s="42">
        <f t="shared" si="210"/>
        <v>1983.8</v>
      </c>
      <c r="AI122" s="56">
        <f t="shared" si="211"/>
        <v>36.400000000000091</v>
      </c>
    </row>
    <row r="123" spans="1:35" x14ac:dyDescent="0.25">
      <c r="A123" s="31" t="s">
        <v>38</v>
      </c>
      <c r="B123" s="52">
        <v>160.30000000000001</v>
      </c>
      <c r="C123" s="33">
        <v>2.2999999999999998</v>
      </c>
      <c r="D123" s="33">
        <v>8.9499999999999993</v>
      </c>
      <c r="E123" s="33">
        <v>1.39</v>
      </c>
      <c r="F123" s="35">
        <v>0.77</v>
      </c>
      <c r="G123" s="35"/>
      <c r="H123" s="171"/>
      <c r="I123" s="51">
        <v>2277.86</v>
      </c>
      <c r="J123" s="41">
        <f t="shared" si="202"/>
        <v>496.92700000000013</v>
      </c>
      <c r="K123" s="41">
        <f t="shared" si="203"/>
        <v>1434.6849999999999</v>
      </c>
      <c r="L123" s="41">
        <f t="shared" si="204"/>
        <v>222.81700000000001</v>
      </c>
      <c r="M123" s="41">
        <f t="shared" si="205"/>
        <v>123.43100000000001</v>
      </c>
      <c r="N123" s="41">
        <f>G123*B123</f>
        <v>0</v>
      </c>
      <c r="O123" s="41"/>
      <c r="P123" s="41">
        <f t="shared" si="166"/>
        <v>0.68209196350960988</v>
      </c>
      <c r="Q123" s="40">
        <f t="shared" si="167"/>
        <v>2277.86</v>
      </c>
      <c r="R123" s="51">
        <v>1553.71</v>
      </c>
      <c r="S123" s="41">
        <f t="shared" si="206"/>
        <v>338.94991315094001</v>
      </c>
      <c r="T123" s="41">
        <f>P123*K123</f>
        <v>978.58710866778461</v>
      </c>
      <c r="U123" s="41">
        <f>L123*P123</f>
        <v>151.98168503332076</v>
      </c>
      <c r="V123" s="41">
        <f t="shared" si="207"/>
        <v>84.191293147954667</v>
      </c>
      <c r="W123" s="51"/>
      <c r="X123" s="51"/>
      <c r="Y123" s="41"/>
      <c r="Z123" s="40">
        <f t="shared" si="208"/>
        <v>1553.7099999999998</v>
      </c>
      <c r="AA123" s="54">
        <f t="shared" si="209"/>
        <v>338.94991315094001</v>
      </c>
      <c r="AB123" s="54">
        <f t="shared" si="209"/>
        <v>978.58710866778461</v>
      </c>
      <c r="AC123" s="54">
        <f t="shared" si="209"/>
        <v>151.98168503332076</v>
      </c>
      <c r="AD123" s="54">
        <f t="shared" si="209"/>
        <v>84.191293147954667</v>
      </c>
      <c r="AE123" s="54">
        <f t="shared" si="209"/>
        <v>0</v>
      </c>
      <c r="AF123" s="54">
        <f t="shared" si="209"/>
        <v>0</v>
      </c>
      <c r="AG123" s="54"/>
      <c r="AH123" s="42">
        <f t="shared" si="210"/>
        <v>1553.7099999999998</v>
      </c>
      <c r="AI123" s="56">
        <f t="shared" si="211"/>
        <v>724.15000000000032</v>
      </c>
    </row>
    <row r="124" spans="1:35" x14ac:dyDescent="0.25">
      <c r="A124" s="32" t="s">
        <v>37</v>
      </c>
      <c r="B124" s="53">
        <f>SUM(B118:B123)</f>
        <v>1233.8999999999999</v>
      </c>
      <c r="C124" s="33"/>
      <c r="D124" s="34"/>
      <c r="E124" s="34"/>
      <c r="F124" s="35"/>
      <c r="G124" s="35"/>
      <c r="H124" s="171"/>
      <c r="I124" s="43">
        <f t="shared" ref="I124:O124" si="212">SUM(I118:I123)</f>
        <v>20420.13</v>
      </c>
      <c r="J124" s="43">
        <f t="shared" si="212"/>
        <v>4079.1580000000017</v>
      </c>
      <c r="K124" s="43">
        <f t="shared" si="212"/>
        <v>10144.673999999999</v>
      </c>
      <c r="L124" s="43">
        <f t="shared" si="212"/>
        <v>4074.2179999999994</v>
      </c>
      <c r="M124" s="43">
        <f t="shared" si="212"/>
        <v>950.10299999999995</v>
      </c>
      <c r="N124" s="43">
        <f t="shared" si="212"/>
        <v>1171.9769999999999</v>
      </c>
      <c r="O124" s="43">
        <f t="shared" si="212"/>
        <v>0</v>
      </c>
      <c r="P124" s="41">
        <f t="shared" si="166"/>
        <v>0.61351421367052983</v>
      </c>
      <c r="Q124" s="40">
        <f t="shared" si="167"/>
        <v>20420.13</v>
      </c>
      <c r="R124" s="43">
        <f>SUM(R118:R123)</f>
        <v>12528.039999999997</v>
      </c>
      <c r="S124" s="43">
        <f t="shared" ref="S124:V124" si="213">SUM(S118:S123)</f>
        <v>8729.8383390054732</v>
      </c>
      <c r="T124" s="43">
        <f t="shared" si="213"/>
        <v>2437.1406149051409</v>
      </c>
      <c r="U124" s="43">
        <f t="shared" si="213"/>
        <v>751.87051277757803</v>
      </c>
      <c r="V124" s="43">
        <f t="shared" si="213"/>
        <v>609.19053331180942</v>
      </c>
      <c r="W124" s="43"/>
      <c r="X124" s="43"/>
      <c r="Y124" s="41"/>
      <c r="Z124" s="40">
        <f t="shared" ref="Z124:AF124" si="214">SUM(Z118:Z123)</f>
        <v>12528.039999999997</v>
      </c>
      <c r="AA124" s="55">
        <f t="shared" si="214"/>
        <v>8729.8383390054732</v>
      </c>
      <c r="AB124" s="55">
        <f t="shared" si="214"/>
        <v>2437.1406149051409</v>
      </c>
      <c r="AC124" s="55">
        <f t="shared" si="214"/>
        <v>751.87051277757803</v>
      </c>
      <c r="AD124" s="55">
        <f t="shared" si="214"/>
        <v>609.19053331180942</v>
      </c>
      <c r="AE124" s="55">
        <f t="shared" si="214"/>
        <v>0</v>
      </c>
      <c r="AF124" s="55">
        <f t="shared" si="214"/>
        <v>0</v>
      </c>
      <c r="AG124" s="54"/>
      <c r="AH124" s="42">
        <f>SUM(AH118:AH123)</f>
        <v>12528.039999999997</v>
      </c>
      <c r="AI124" s="56">
        <f>SUM(AI118:AI123)</f>
        <v>7892.0900000000011</v>
      </c>
    </row>
    <row r="125" spans="1:35" x14ac:dyDescent="0.25">
      <c r="A125" t="s">
        <v>40</v>
      </c>
      <c r="G125" s="65"/>
      <c r="H125" s="171"/>
      <c r="J125" s="51"/>
      <c r="K125" s="51"/>
      <c r="P125" s="41">
        <v>0</v>
      </c>
      <c r="Q125" s="40">
        <f t="shared" si="167"/>
        <v>0</v>
      </c>
      <c r="V125" s="132"/>
    </row>
    <row r="126" spans="1:35" x14ac:dyDescent="0.25">
      <c r="A126" s="31">
        <v>2</v>
      </c>
      <c r="B126" s="52">
        <v>418.2</v>
      </c>
      <c r="C126" s="33">
        <v>2.2999999999999998</v>
      </c>
      <c r="D126" s="33">
        <v>8.2100000000000009</v>
      </c>
      <c r="E126" s="33">
        <v>3.03</v>
      </c>
      <c r="F126" s="35">
        <v>0.77</v>
      </c>
      <c r="G126" s="35"/>
      <c r="H126" s="171"/>
      <c r="I126" s="51">
        <v>6390.1</v>
      </c>
      <c r="J126" s="41">
        <f>I126-K126-L126-M126-N126</f>
        <v>1367.518</v>
      </c>
      <c r="K126" s="41">
        <f>B126*D126</f>
        <v>3433.4220000000005</v>
      </c>
      <c r="L126" s="41">
        <f>E126*B126</f>
        <v>1267.146</v>
      </c>
      <c r="M126" s="41">
        <f>F126*B126</f>
        <v>322.01400000000001</v>
      </c>
      <c r="N126" s="41">
        <f>G126*B126</f>
        <v>0</v>
      </c>
      <c r="O126" s="41"/>
      <c r="P126" s="41">
        <v>0</v>
      </c>
      <c r="Q126" s="40">
        <f t="shared" si="167"/>
        <v>6390.1</v>
      </c>
      <c r="R126" s="51"/>
      <c r="S126" s="41">
        <f>R126-T126-U126-V126-W126-X126</f>
        <v>0</v>
      </c>
      <c r="T126" s="41">
        <f>P126*K126</f>
        <v>0</v>
      </c>
      <c r="U126" s="41">
        <f>L126*P126</f>
        <v>0</v>
      </c>
      <c r="V126" s="41">
        <f t="shared" si="207"/>
        <v>0</v>
      </c>
      <c r="W126" s="51"/>
      <c r="X126" s="51"/>
      <c r="Y126" s="41"/>
      <c r="Z126" s="40">
        <f>SUM(S126:Y126)</f>
        <v>0</v>
      </c>
      <c r="AA126" s="54">
        <f t="shared" ref="AA126:AF129" si="215">S126</f>
        <v>0</v>
      </c>
      <c r="AB126" s="54">
        <f t="shared" si="215"/>
        <v>0</v>
      </c>
      <c r="AC126" s="54">
        <f t="shared" si="215"/>
        <v>0</v>
      </c>
      <c r="AD126" s="54">
        <f t="shared" si="215"/>
        <v>0</v>
      </c>
      <c r="AE126" s="54">
        <f t="shared" si="215"/>
        <v>0</v>
      </c>
      <c r="AF126" s="54">
        <f t="shared" si="215"/>
        <v>0</v>
      </c>
      <c r="AG126" s="54"/>
      <c r="AH126" s="42">
        <f>SUM(AA126:AG126)</f>
        <v>0</v>
      </c>
      <c r="AI126" s="56">
        <f>I126-Z126</f>
        <v>6390.1</v>
      </c>
    </row>
    <row r="127" spans="1:35" x14ac:dyDescent="0.25">
      <c r="A127" s="31">
        <v>6</v>
      </c>
      <c r="B127" s="52">
        <v>124</v>
      </c>
      <c r="C127" s="33">
        <v>2.2999999999999998</v>
      </c>
      <c r="D127" s="33">
        <v>8.25</v>
      </c>
      <c r="E127" s="33">
        <v>2.83</v>
      </c>
      <c r="F127" s="35">
        <v>0.77</v>
      </c>
      <c r="G127" s="35"/>
      <c r="H127" s="171"/>
      <c r="I127" s="51">
        <v>1856.28</v>
      </c>
      <c r="J127" s="41">
        <f>I127-K127-L127-M127-N127</f>
        <v>386.87999999999994</v>
      </c>
      <c r="K127" s="41">
        <f>B127*D127</f>
        <v>1023</v>
      </c>
      <c r="L127" s="41">
        <f>E127*B127</f>
        <v>350.92</v>
      </c>
      <c r="M127" s="41">
        <f>F127*B127</f>
        <v>95.48</v>
      </c>
      <c r="N127" s="41">
        <f>G127*B127</f>
        <v>0</v>
      </c>
      <c r="O127" s="41"/>
      <c r="P127" s="41">
        <v>0</v>
      </c>
      <c r="Q127" s="40">
        <f t="shared" si="167"/>
        <v>1856.28</v>
      </c>
      <c r="R127" s="51"/>
      <c r="S127" s="41">
        <f>R127-T127-U127-V127-W127-X127</f>
        <v>0</v>
      </c>
      <c r="T127" s="41">
        <f>P127*K127</f>
        <v>0</v>
      </c>
      <c r="U127" s="41">
        <f>L127*P127</f>
        <v>0</v>
      </c>
      <c r="V127" s="41">
        <f>P127*M127</f>
        <v>0</v>
      </c>
      <c r="W127" s="51"/>
      <c r="X127" s="51"/>
      <c r="Y127" s="41"/>
      <c r="Z127" s="40">
        <f>SUM(S127:Y127)</f>
        <v>0</v>
      </c>
      <c r="AA127" s="54">
        <f t="shared" si="215"/>
        <v>0</v>
      </c>
      <c r="AB127" s="54">
        <f t="shared" si="215"/>
        <v>0</v>
      </c>
      <c r="AC127" s="54">
        <f t="shared" si="215"/>
        <v>0</v>
      </c>
      <c r="AD127" s="54">
        <f t="shared" si="215"/>
        <v>0</v>
      </c>
      <c r="AE127" s="54">
        <f t="shared" si="215"/>
        <v>0</v>
      </c>
      <c r="AF127" s="54">
        <f t="shared" si="215"/>
        <v>0</v>
      </c>
      <c r="AG127" s="54"/>
      <c r="AH127" s="42">
        <f>SUM(AA127:AG127)</f>
        <v>0</v>
      </c>
      <c r="AI127" s="56">
        <f>I127-Z127</f>
        <v>1856.28</v>
      </c>
    </row>
    <row r="128" spans="1:35" x14ac:dyDescent="0.25">
      <c r="A128" s="31">
        <v>14</v>
      </c>
      <c r="B128" s="52">
        <v>277.60000000000002</v>
      </c>
      <c r="C128" s="33">
        <v>2.2999999999999998</v>
      </c>
      <c r="D128" s="33">
        <v>8.5500000000000007</v>
      </c>
      <c r="E128" s="33">
        <v>2.9</v>
      </c>
      <c r="F128" s="35">
        <v>0.77</v>
      </c>
      <c r="G128" s="35"/>
      <c r="H128" s="171"/>
      <c r="I128" s="51">
        <v>4238.95</v>
      </c>
      <c r="J128" s="41">
        <f>I128-K128-L128-M128-N128</f>
        <v>846.67799999999943</v>
      </c>
      <c r="K128" s="41">
        <f>B128*D128</f>
        <v>2373.4800000000005</v>
      </c>
      <c r="L128" s="41">
        <f>E128*B128</f>
        <v>805.04000000000008</v>
      </c>
      <c r="M128" s="41">
        <f>F128*B128</f>
        <v>213.75200000000001</v>
      </c>
      <c r="N128" s="41">
        <f>G128*B128</f>
        <v>0</v>
      </c>
      <c r="O128" s="41"/>
      <c r="P128" s="41">
        <v>0</v>
      </c>
      <c r="Q128" s="40">
        <f t="shared" si="167"/>
        <v>4238.95</v>
      </c>
      <c r="R128" s="51"/>
      <c r="S128" s="41">
        <f>R128-T128-U128-V128-W128-X128</f>
        <v>0</v>
      </c>
      <c r="T128" s="41">
        <f>P128*K128</f>
        <v>0</v>
      </c>
      <c r="U128" s="41">
        <f>L128*P128</f>
        <v>0</v>
      </c>
      <c r="V128" s="41">
        <f>P128*M128</f>
        <v>0</v>
      </c>
      <c r="W128" s="51"/>
      <c r="X128" s="51"/>
      <c r="Y128" s="41"/>
      <c r="Z128" s="40">
        <f>SUM(S128:Y128)</f>
        <v>0</v>
      </c>
      <c r="AA128" s="54">
        <f t="shared" si="215"/>
        <v>0</v>
      </c>
      <c r="AB128" s="54">
        <f t="shared" si="215"/>
        <v>0</v>
      </c>
      <c r="AC128" s="54">
        <f t="shared" si="215"/>
        <v>0</v>
      </c>
      <c r="AD128" s="54">
        <f t="shared" si="215"/>
        <v>0</v>
      </c>
      <c r="AE128" s="54">
        <f t="shared" si="215"/>
        <v>0</v>
      </c>
      <c r="AF128" s="54">
        <f t="shared" si="215"/>
        <v>0</v>
      </c>
      <c r="AG128" s="54"/>
      <c r="AH128" s="42">
        <f>SUM(AA128:AG128)</f>
        <v>0</v>
      </c>
      <c r="AI128" s="56">
        <f>I128-Z128</f>
        <v>4238.95</v>
      </c>
    </row>
    <row r="129" spans="1:35" x14ac:dyDescent="0.25">
      <c r="A129" s="31">
        <v>24</v>
      </c>
      <c r="B129" s="52"/>
      <c r="C129" s="33"/>
      <c r="D129" s="33"/>
      <c r="E129" s="33"/>
      <c r="F129" s="35"/>
      <c r="G129" s="35"/>
      <c r="H129" s="171"/>
      <c r="I129" s="51"/>
      <c r="J129" s="41">
        <f>I129-K129-L129-M129-N129</f>
        <v>0</v>
      </c>
      <c r="K129" s="41">
        <f>B129*D129</f>
        <v>0</v>
      </c>
      <c r="L129" s="41">
        <f>E129*B129</f>
        <v>0</v>
      </c>
      <c r="M129" s="41">
        <f>F129*B129</f>
        <v>0</v>
      </c>
      <c r="N129" s="41">
        <f>G129*B129</f>
        <v>0</v>
      </c>
      <c r="O129" s="41"/>
      <c r="P129" s="41">
        <v>0</v>
      </c>
      <c r="Q129" s="40">
        <f t="shared" si="167"/>
        <v>0</v>
      </c>
      <c r="R129" s="51"/>
      <c r="S129" s="41">
        <v>0</v>
      </c>
      <c r="T129" s="41">
        <f>P129*K129</f>
        <v>0</v>
      </c>
      <c r="U129" s="41">
        <f>L129*P129</f>
        <v>0</v>
      </c>
      <c r="V129" s="41">
        <f>M129</f>
        <v>0</v>
      </c>
      <c r="W129" s="51"/>
      <c r="X129" s="51"/>
      <c r="Y129" s="41"/>
      <c r="Z129" s="40">
        <f>SUM(S129:Y129)</f>
        <v>0</v>
      </c>
      <c r="AA129" s="54">
        <f t="shared" si="215"/>
        <v>0</v>
      </c>
      <c r="AB129" s="54">
        <f t="shared" si="215"/>
        <v>0</v>
      </c>
      <c r="AC129" s="54">
        <f t="shared" si="215"/>
        <v>0</v>
      </c>
      <c r="AD129" s="54">
        <f t="shared" si="215"/>
        <v>0</v>
      </c>
      <c r="AE129" s="54">
        <f t="shared" si="215"/>
        <v>0</v>
      </c>
      <c r="AF129" s="54">
        <f t="shared" si="215"/>
        <v>0</v>
      </c>
      <c r="AG129" s="54"/>
      <c r="AH129" s="42">
        <f>SUM(AA129:AG129)</f>
        <v>0</v>
      </c>
      <c r="AI129" s="56">
        <f>I129-Z129</f>
        <v>0</v>
      </c>
    </row>
    <row r="130" spans="1:35" x14ac:dyDescent="0.25">
      <c r="A130" s="32" t="s">
        <v>37</v>
      </c>
      <c r="B130" s="53">
        <f>SUM(B126:B129)</f>
        <v>819.80000000000007</v>
      </c>
      <c r="C130" s="33"/>
      <c r="D130" s="34"/>
      <c r="E130" s="34"/>
      <c r="F130" s="35"/>
      <c r="G130" s="35"/>
      <c r="H130" s="171"/>
      <c r="I130" s="43">
        <f t="shared" ref="I130:O130" si="216">SUM(I126:I129)</f>
        <v>12485.330000000002</v>
      </c>
      <c r="J130" s="43">
        <f t="shared" si="216"/>
        <v>2601.0759999999991</v>
      </c>
      <c r="K130" s="43">
        <f t="shared" si="216"/>
        <v>6829.902000000001</v>
      </c>
      <c r="L130" s="43">
        <f t="shared" si="216"/>
        <v>2423.1060000000002</v>
      </c>
      <c r="M130" s="43">
        <f t="shared" si="216"/>
        <v>631.24600000000009</v>
      </c>
      <c r="N130" s="43">
        <f t="shared" si="216"/>
        <v>0</v>
      </c>
      <c r="O130" s="43">
        <f t="shared" si="216"/>
        <v>0</v>
      </c>
      <c r="P130" s="41">
        <v>0</v>
      </c>
      <c r="Q130" s="40">
        <f t="shared" si="167"/>
        <v>12485.330000000002</v>
      </c>
      <c r="R130" s="43">
        <f>SUM(R126:R129)</f>
        <v>0</v>
      </c>
      <c r="S130" s="43">
        <f>SUM(S126:S129)</f>
        <v>0</v>
      </c>
      <c r="T130" s="43">
        <f>SUM(T126:T129)</f>
        <v>0</v>
      </c>
      <c r="U130" s="43">
        <f>SUM(U126:U129)</f>
        <v>0</v>
      </c>
      <c r="V130" s="43">
        <f>SUM(V126:V129)</f>
        <v>0</v>
      </c>
      <c r="W130" s="43"/>
      <c r="X130" s="43"/>
      <c r="Y130" s="41"/>
      <c r="Z130" s="40">
        <f>SUM(Z126:Z129)</f>
        <v>0</v>
      </c>
      <c r="AA130" s="55">
        <f>SUM(AA126:AA129)</f>
        <v>0</v>
      </c>
      <c r="AB130" s="55">
        <f>SUM(AB126:AB129)</f>
        <v>0</v>
      </c>
      <c r="AC130" s="55">
        <f>SUM(AC126:AC129)</f>
        <v>0</v>
      </c>
      <c r="AD130" s="55">
        <f>SUM(AD126:AD129)</f>
        <v>0</v>
      </c>
      <c r="AE130" s="55">
        <f>SUM(AE128:AE129)</f>
        <v>0</v>
      </c>
      <c r="AF130" s="55">
        <f>SUM(AF126:AF129)</f>
        <v>0</v>
      </c>
      <c r="AG130" s="54"/>
      <c r="AH130" s="42">
        <f>SUM(AH126:AH129)</f>
        <v>0</v>
      </c>
      <c r="AI130" s="56">
        <f>SUM(AI126:AI129)</f>
        <v>12485.330000000002</v>
      </c>
    </row>
    <row r="131" spans="1:35" x14ac:dyDescent="0.25">
      <c r="A131" s="74" t="s">
        <v>41</v>
      </c>
      <c r="B131" s="74"/>
      <c r="G131" s="65"/>
      <c r="H131" s="171"/>
      <c r="I131" t="s">
        <v>59</v>
      </c>
      <c r="P131" s="41">
        <v>0</v>
      </c>
      <c r="Q131" s="40" t="str">
        <f t="shared" si="167"/>
        <v xml:space="preserve"> </v>
      </c>
    </row>
    <row r="132" spans="1:35" x14ac:dyDescent="0.25">
      <c r="A132" s="31">
        <v>15</v>
      </c>
      <c r="B132" s="52">
        <v>61.8</v>
      </c>
      <c r="C132" s="33">
        <v>2.2999999999999998</v>
      </c>
      <c r="D132" s="33">
        <v>9.0500000000000007</v>
      </c>
      <c r="E132" s="33">
        <v>9.8800000000000008</v>
      </c>
      <c r="F132" s="35">
        <v>0.77</v>
      </c>
      <c r="G132" s="35"/>
      <c r="H132" s="171"/>
      <c r="I132" s="51">
        <v>1452.92</v>
      </c>
      <c r="J132" s="41">
        <f t="shared" ref="J132:J143" si="217">I132-K132-L132-M132-N132</f>
        <v>235.46000000000004</v>
      </c>
      <c r="K132" s="41">
        <f t="shared" ref="K132:K143" si="218">B132*D132</f>
        <v>559.29</v>
      </c>
      <c r="L132" s="41">
        <f t="shared" ref="L132:L143" si="219">E132*B132</f>
        <v>610.58400000000006</v>
      </c>
      <c r="M132" s="41">
        <f t="shared" ref="M132:M143" si="220">F132*B132</f>
        <v>47.585999999999999</v>
      </c>
      <c r="N132" s="41">
        <v>0</v>
      </c>
      <c r="O132" s="41"/>
      <c r="P132" s="41">
        <f t="shared" si="166"/>
        <v>0</v>
      </c>
      <c r="Q132" s="40">
        <f t="shared" si="167"/>
        <v>1452.92</v>
      </c>
      <c r="R132" s="51"/>
      <c r="S132" s="41">
        <f t="shared" ref="S132:S137" si="221">R132-T132-U132-V132-W132-X132</f>
        <v>0</v>
      </c>
      <c r="T132" s="41">
        <f>P132*K132</f>
        <v>0</v>
      </c>
      <c r="U132" s="41">
        <f>L132*P132</f>
        <v>0</v>
      </c>
      <c r="V132" s="41">
        <f t="shared" ref="V132:V143" si="222">P132*M132</f>
        <v>0</v>
      </c>
      <c r="W132" s="51"/>
      <c r="X132" s="51"/>
      <c r="Y132" s="41"/>
      <c r="Z132" s="40">
        <f t="shared" ref="Z132:Z143" si="223">SUM(S132:Y132)</f>
        <v>0</v>
      </c>
      <c r="AA132" s="54">
        <f t="shared" ref="AA132:AF137" si="224">S132</f>
        <v>0</v>
      </c>
      <c r="AB132" s="54">
        <f t="shared" si="224"/>
        <v>0</v>
      </c>
      <c r="AC132" s="54">
        <f t="shared" si="224"/>
        <v>0</v>
      </c>
      <c r="AD132" s="54">
        <f t="shared" si="224"/>
        <v>0</v>
      </c>
      <c r="AE132" s="54">
        <f t="shared" si="224"/>
        <v>0</v>
      </c>
      <c r="AF132" s="54">
        <f t="shared" si="224"/>
        <v>0</v>
      </c>
      <c r="AG132" s="54"/>
      <c r="AH132" s="42">
        <f t="shared" ref="AH132:AH143" si="225">SUM(AA132:AG132)</f>
        <v>0</v>
      </c>
      <c r="AI132" s="56">
        <f t="shared" ref="AI132:AI137" si="226">I132-Z132</f>
        <v>1452.92</v>
      </c>
    </row>
    <row r="133" spans="1:35" x14ac:dyDescent="0.25">
      <c r="A133" s="31">
        <v>17</v>
      </c>
      <c r="B133" s="52">
        <v>806</v>
      </c>
      <c r="C133" s="33">
        <v>2.2999999999999998</v>
      </c>
      <c r="D133" s="33">
        <v>8.51</v>
      </c>
      <c r="E133" s="33"/>
      <c r="F133" s="35">
        <v>0.77</v>
      </c>
      <c r="G133" s="35"/>
      <c r="H133" s="171"/>
      <c r="I133" s="51">
        <v>10469.94</v>
      </c>
      <c r="J133" s="41">
        <f t="shared" si="217"/>
        <v>2990.2600000000011</v>
      </c>
      <c r="K133" s="41">
        <f t="shared" si="218"/>
        <v>6859.0599999999995</v>
      </c>
      <c r="L133" s="41">
        <f t="shared" si="219"/>
        <v>0</v>
      </c>
      <c r="M133" s="41">
        <f t="shared" si="220"/>
        <v>620.62</v>
      </c>
      <c r="N133" s="41">
        <f t="shared" ref="N133:N143" si="227">G133*B133</f>
        <v>0</v>
      </c>
      <c r="O133" s="41"/>
      <c r="P133" s="41">
        <f t="shared" si="166"/>
        <v>0</v>
      </c>
      <c r="Q133" s="40">
        <f t="shared" si="167"/>
        <v>10469.94</v>
      </c>
      <c r="R133" s="51"/>
      <c r="S133" s="41">
        <f t="shared" si="221"/>
        <v>0</v>
      </c>
      <c r="T133" s="41">
        <f t="shared" ref="T133:T143" si="228">P133*K133</f>
        <v>0</v>
      </c>
      <c r="U133" s="41">
        <f t="shared" ref="U133:U143" si="229">L133*P133</f>
        <v>0</v>
      </c>
      <c r="V133" s="41">
        <f t="shared" si="222"/>
        <v>0</v>
      </c>
      <c r="W133" s="51"/>
      <c r="X133" s="51"/>
      <c r="Y133" s="41"/>
      <c r="Z133" s="40">
        <f t="shared" si="223"/>
        <v>0</v>
      </c>
      <c r="AA133" s="54">
        <f t="shared" si="224"/>
        <v>0</v>
      </c>
      <c r="AB133" s="54">
        <f t="shared" si="224"/>
        <v>0</v>
      </c>
      <c r="AC133" s="54">
        <f t="shared" si="224"/>
        <v>0</v>
      </c>
      <c r="AD133" s="54">
        <f t="shared" si="224"/>
        <v>0</v>
      </c>
      <c r="AE133" s="54">
        <f t="shared" si="224"/>
        <v>0</v>
      </c>
      <c r="AF133" s="54">
        <f t="shared" si="224"/>
        <v>0</v>
      </c>
      <c r="AG133" s="54"/>
      <c r="AH133" s="42">
        <f t="shared" si="225"/>
        <v>0</v>
      </c>
      <c r="AI133" s="56">
        <f t="shared" si="226"/>
        <v>10469.94</v>
      </c>
    </row>
    <row r="134" spans="1:35" x14ac:dyDescent="0.25">
      <c r="A134" s="31">
        <v>18</v>
      </c>
      <c r="B134" s="52">
        <v>512.5</v>
      </c>
      <c r="C134" s="33">
        <v>2.48</v>
      </c>
      <c r="D134" s="33">
        <v>7.7</v>
      </c>
      <c r="E134" s="33">
        <v>3.47</v>
      </c>
      <c r="F134" s="35">
        <v>0.77</v>
      </c>
      <c r="G134" s="35">
        <v>5.51</v>
      </c>
      <c r="H134" s="171"/>
      <c r="I134" s="51">
        <v>10941.88</v>
      </c>
      <c r="J134" s="41">
        <f t="shared" si="217"/>
        <v>1998.7549999999992</v>
      </c>
      <c r="K134" s="41">
        <f t="shared" si="218"/>
        <v>3946.25</v>
      </c>
      <c r="L134" s="41">
        <f t="shared" si="219"/>
        <v>1778.375</v>
      </c>
      <c r="M134" s="41">
        <f t="shared" si="220"/>
        <v>394.625</v>
      </c>
      <c r="N134" s="41">
        <f t="shared" si="227"/>
        <v>2823.875</v>
      </c>
      <c r="O134" s="41"/>
      <c r="P134" s="41">
        <f t="shared" si="166"/>
        <v>0.98828994651741753</v>
      </c>
      <c r="Q134" s="40">
        <f t="shared" si="167"/>
        <v>10941.88</v>
      </c>
      <c r="R134" s="51">
        <v>10813.75</v>
      </c>
      <c r="S134" s="41">
        <f t="shared" si="221"/>
        <v>1942.3067447732924</v>
      </c>
      <c r="T134" s="41">
        <f t="shared" si="228"/>
        <v>3900.0392014443587</v>
      </c>
      <c r="U134" s="41">
        <f t="shared" si="229"/>
        <v>1757.5501336379125</v>
      </c>
      <c r="V134" s="41">
        <f t="shared" si="222"/>
        <v>390.00392014443588</v>
      </c>
      <c r="W134" s="51"/>
      <c r="X134" s="51">
        <v>2823.85</v>
      </c>
      <c r="Y134" s="41"/>
      <c r="Z134" s="40">
        <f t="shared" si="223"/>
        <v>10813.75</v>
      </c>
      <c r="AA134" s="54">
        <f t="shared" si="224"/>
        <v>1942.3067447732924</v>
      </c>
      <c r="AB134" s="54">
        <f t="shared" si="224"/>
        <v>3900.0392014443587</v>
      </c>
      <c r="AC134" s="54">
        <f t="shared" si="224"/>
        <v>1757.5501336379125</v>
      </c>
      <c r="AD134" s="54">
        <f t="shared" si="224"/>
        <v>390.00392014443588</v>
      </c>
      <c r="AE134" s="54">
        <f t="shared" si="224"/>
        <v>0</v>
      </c>
      <c r="AF134" s="54">
        <f t="shared" si="224"/>
        <v>2823.85</v>
      </c>
      <c r="AG134" s="54"/>
      <c r="AH134" s="42">
        <f t="shared" si="225"/>
        <v>10813.75</v>
      </c>
      <c r="AI134" s="56">
        <f t="shared" si="226"/>
        <v>128.1299999999992</v>
      </c>
    </row>
    <row r="135" spans="1:35" x14ac:dyDescent="0.25">
      <c r="A135" s="31">
        <v>19</v>
      </c>
      <c r="B135" s="52">
        <v>490.5</v>
      </c>
      <c r="C135" s="33">
        <v>2.48</v>
      </c>
      <c r="D135" s="33">
        <v>8.65</v>
      </c>
      <c r="E135" s="33">
        <v>4.22</v>
      </c>
      <c r="F135" s="35">
        <v>0.77</v>
      </c>
      <c r="G135" s="35">
        <v>5.51</v>
      </c>
      <c r="H135" s="171"/>
      <c r="I135" s="51">
        <v>11299.95</v>
      </c>
      <c r="J135" s="41">
        <f t="shared" si="217"/>
        <v>1906.8750000000009</v>
      </c>
      <c r="K135" s="41">
        <f t="shared" si="218"/>
        <v>4242.8249999999998</v>
      </c>
      <c r="L135" s="41">
        <f t="shared" si="219"/>
        <v>2069.91</v>
      </c>
      <c r="M135" s="41">
        <f t="shared" si="220"/>
        <v>377.685</v>
      </c>
      <c r="N135" s="41">
        <f t="shared" si="227"/>
        <v>2702.6549999999997</v>
      </c>
      <c r="O135" s="41"/>
      <c r="P135" s="41">
        <f t="shared" si="166"/>
        <v>0</v>
      </c>
      <c r="Q135" s="40">
        <f t="shared" si="167"/>
        <v>11299.95</v>
      </c>
      <c r="R135" s="51"/>
      <c r="S135" s="41">
        <f t="shared" si="221"/>
        <v>-724.57</v>
      </c>
      <c r="T135" s="41">
        <f t="shared" si="228"/>
        <v>0</v>
      </c>
      <c r="U135" s="41">
        <f t="shared" si="229"/>
        <v>0</v>
      </c>
      <c r="V135" s="41">
        <f t="shared" si="222"/>
        <v>0</v>
      </c>
      <c r="W135" s="51"/>
      <c r="X135" s="51">
        <v>724.57</v>
      </c>
      <c r="Y135" s="41"/>
      <c r="Z135" s="40">
        <f t="shared" si="223"/>
        <v>0</v>
      </c>
      <c r="AA135" s="54">
        <f t="shared" si="224"/>
        <v>-724.57</v>
      </c>
      <c r="AB135" s="54">
        <f t="shared" si="224"/>
        <v>0</v>
      </c>
      <c r="AC135" s="54">
        <f t="shared" si="224"/>
        <v>0</v>
      </c>
      <c r="AD135" s="54">
        <f t="shared" si="224"/>
        <v>0</v>
      </c>
      <c r="AE135" s="54">
        <f t="shared" si="224"/>
        <v>0</v>
      </c>
      <c r="AF135" s="54">
        <f t="shared" si="224"/>
        <v>724.57</v>
      </c>
      <c r="AG135" s="54"/>
      <c r="AH135" s="42">
        <f t="shared" si="225"/>
        <v>0</v>
      </c>
      <c r="AI135" s="56">
        <f t="shared" si="226"/>
        <v>11299.95</v>
      </c>
    </row>
    <row r="136" spans="1:35" x14ac:dyDescent="0.25">
      <c r="A136" s="31">
        <v>20</v>
      </c>
      <c r="B136" s="52">
        <v>714.5</v>
      </c>
      <c r="C136" s="33">
        <v>2.48</v>
      </c>
      <c r="D136" s="33">
        <v>8.1</v>
      </c>
      <c r="E136" s="33">
        <v>3.24</v>
      </c>
      <c r="F136" s="35">
        <v>0.77</v>
      </c>
      <c r="G136" s="35">
        <v>5.51</v>
      </c>
      <c r="H136" s="171"/>
      <c r="I136" s="51">
        <v>15288.57</v>
      </c>
      <c r="J136" s="41">
        <f t="shared" si="217"/>
        <v>2665.9649999999992</v>
      </c>
      <c r="K136" s="41">
        <f t="shared" si="218"/>
        <v>5787.45</v>
      </c>
      <c r="L136" s="41">
        <f t="shared" si="219"/>
        <v>2314.98</v>
      </c>
      <c r="M136" s="41">
        <f t="shared" si="220"/>
        <v>550.16499999999996</v>
      </c>
      <c r="N136" s="41">
        <v>3970.01</v>
      </c>
      <c r="O136" s="41"/>
      <c r="P136" s="41">
        <f t="shared" si="166"/>
        <v>0.81883720975866292</v>
      </c>
      <c r="Q136" s="40">
        <f t="shared" si="167"/>
        <v>15288.57</v>
      </c>
      <c r="R136" s="51">
        <v>12518.85</v>
      </c>
      <c r="S136" s="41">
        <f t="shared" si="221"/>
        <v>5433.7832530282431</v>
      </c>
      <c r="T136" s="41">
        <f t="shared" si="228"/>
        <v>4738.9794096177739</v>
      </c>
      <c r="U136" s="41">
        <f t="shared" si="229"/>
        <v>1895.5917638471094</v>
      </c>
      <c r="V136" s="41">
        <f t="shared" si="222"/>
        <v>450.49557350687473</v>
      </c>
      <c r="W136" s="51"/>
      <c r="X136" s="51"/>
      <c r="Y136" s="41"/>
      <c r="Z136" s="40">
        <f t="shared" si="223"/>
        <v>12518.85</v>
      </c>
      <c r="AA136" s="54">
        <f t="shared" si="224"/>
        <v>5433.7832530282431</v>
      </c>
      <c r="AB136" s="54">
        <f t="shared" si="224"/>
        <v>4738.9794096177739</v>
      </c>
      <c r="AC136" s="54">
        <f t="shared" si="224"/>
        <v>1895.5917638471094</v>
      </c>
      <c r="AD136" s="54">
        <f t="shared" si="224"/>
        <v>450.49557350687473</v>
      </c>
      <c r="AE136" s="54">
        <f t="shared" si="224"/>
        <v>0</v>
      </c>
      <c r="AF136" s="54">
        <f t="shared" si="224"/>
        <v>0</v>
      </c>
      <c r="AG136" s="54"/>
      <c r="AH136" s="42">
        <f t="shared" si="225"/>
        <v>12518.85</v>
      </c>
      <c r="AI136" s="56">
        <f t="shared" si="226"/>
        <v>2769.7199999999993</v>
      </c>
    </row>
    <row r="137" spans="1:35" x14ac:dyDescent="0.25">
      <c r="A137" s="31">
        <v>42</v>
      </c>
      <c r="B137" s="52">
        <v>86.3</v>
      </c>
      <c r="C137" s="33">
        <v>2.48</v>
      </c>
      <c r="D137" s="33">
        <v>8.17</v>
      </c>
      <c r="E137" s="33">
        <v>3.86</v>
      </c>
      <c r="F137" s="35">
        <v>0.77</v>
      </c>
      <c r="G137" s="35">
        <v>5.51</v>
      </c>
      <c r="H137" s="171"/>
      <c r="I137" s="51">
        <v>1921.9</v>
      </c>
      <c r="J137" s="41">
        <f t="shared" si="217"/>
        <v>341.74700000000024</v>
      </c>
      <c r="K137" s="41">
        <f t="shared" si="218"/>
        <v>705.07100000000003</v>
      </c>
      <c r="L137" s="41">
        <f t="shared" si="219"/>
        <v>333.11799999999999</v>
      </c>
      <c r="M137" s="41">
        <f t="shared" si="220"/>
        <v>66.450999999999993</v>
      </c>
      <c r="N137" s="41">
        <f t="shared" si="227"/>
        <v>475.51299999999998</v>
      </c>
      <c r="O137" s="41"/>
      <c r="P137" s="41">
        <f t="shared" si="166"/>
        <v>0</v>
      </c>
      <c r="Q137" s="40">
        <f t="shared" si="167"/>
        <v>1921.9</v>
      </c>
      <c r="R137" s="51"/>
      <c r="S137" s="41">
        <f t="shared" si="221"/>
        <v>0</v>
      </c>
      <c r="T137" s="41">
        <f t="shared" si="228"/>
        <v>0</v>
      </c>
      <c r="U137" s="41">
        <f t="shared" si="229"/>
        <v>0</v>
      </c>
      <c r="V137" s="41">
        <f t="shared" si="222"/>
        <v>0</v>
      </c>
      <c r="W137" s="51"/>
      <c r="X137" s="51"/>
      <c r="Y137" s="41"/>
      <c r="Z137" s="40">
        <f t="shared" si="223"/>
        <v>0</v>
      </c>
      <c r="AA137" s="54">
        <f t="shared" si="224"/>
        <v>0</v>
      </c>
      <c r="AB137" s="54">
        <f t="shared" si="224"/>
        <v>0</v>
      </c>
      <c r="AC137" s="54">
        <f t="shared" si="224"/>
        <v>0</v>
      </c>
      <c r="AD137" s="54">
        <f t="shared" si="224"/>
        <v>0</v>
      </c>
      <c r="AE137" s="54">
        <f t="shared" si="224"/>
        <v>0</v>
      </c>
      <c r="AF137" s="54">
        <f t="shared" si="224"/>
        <v>0</v>
      </c>
      <c r="AG137" s="54"/>
      <c r="AH137" s="42">
        <f t="shared" si="225"/>
        <v>0</v>
      </c>
      <c r="AI137" s="56">
        <f t="shared" si="226"/>
        <v>1921.9</v>
      </c>
    </row>
    <row r="138" spans="1:35" x14ac:dyDescent="0.25">
      <c r="A138" s="31"/>
      <c r="B138" s="52"/>
      <c r="C138" s="33"/>
      <c r="D138" s="33"/>
      <c r="E138" s="33"/>
      <c r="F138" s="35"/>
      <c r="G138" s="35"/>
      <c r="H138" s="171"/>
      <c r="I138" s="51"/>
      <c r="J138" s="41">
        <f t="shared" si="217"/>
        <v>0</v>
      </c>
      <c r="K138" s="41">
        <f t="shared" si="218"/>
        <v>0</v>
      </c>
      <c r="L138" s="41">
        <f t="shared" si="219"/>
        <v>0</v>
      </c>
      <c r="M138" s="41">
        <f t="shared" si="220"/>
        <v>0</v>
      </c>
      <c r="N138" s="41">
        <f t="shared" si="227"/>
        <v>0</v>
      </c>
      <c r="O138" s="41"/>
      <c r="P138" s="41"/>
      <c r="Q138" s="40">
        <f t="shared" si="167"/>
        <v>0</v>
      </c>
      <c r="R138" s="51"/>
      <c r="S138" s="41"/>
      <c r="T138" s="41"/>
      <c r="U138" s="41"/>
      <c r="V138" s="41">
        <f t="shared" si="222"/>
        <v>0</v>
      </c>
      <c r="W138" s="51"/>
      <c r="X138" s="51"/>
      <c r="Y138" s="41"/>
      <c r="Z138" s="40">
        <f t="shared" si="223"/>
        <v>0</v>
      </c>
      <c r="AA138" s="54"/>
      <c r="AB138" s="54"/>
      <c r="AC138" s="54"/>
      <c r="AD138" s="54"/>
      <c r="AE138" s="54"/>
      <c r="AF138" s="54"/>
      <c r="AG138" s="54"/>
      <c r="AH138" s="42"/>
      <c r="AI138" s="56"/>
    </row>
    <row r="139" spans="1:35" x14ac:dyDescent="0.25">
      <c r="A139" s="31"/>
      <c r="B139" s="52"/>
      <c r="C139" s="33"/>
      <c r="D139" s="33"/>
      <c r="E139" s="33"/>
      <c r="F139" s="35"/>
      <c r="G139" s="35"/>
      <c r="H139" s="171"/>
      <c r="I139" s="51"/>
      <c r="J139" s="41">
        <f t="shared" si="217"/>
        <v>0</v>
      </c>
      <c r="K139" s="41">
        <f t="shared" si="218"/>
        <v>0</v>
      </c>
      <c r="L139" s="41">
        <f t="shared" si="219"/>
        <v>0</v>
      </c>
      <c r="M139" s="41">
        <f t="shared" si="220"/>
        <v>0</v>
      </c>
      <c r="N139" s="41">
        <f t="shared" si="227"/>
        <v>0</v>
      </c>
      <c r="O139" s="41"/>
      <c r="P139" s="41"/>
      <c r="Q139" s="40">
        <f t="shared" si="167"/>
        <v>0</v>
      </c>
      <c r="R139" s="51"/>
      <c r="S139" s="41"/>
      <c r="T139" s="41"/>
      <c r="U139" s="41"/>
      <c r="V139" s="41">
        <f t="shared" si="222"/>
        <v>0</v>
      </c>
      <c r="W139" s="51"/>
      <c r="X139" s="51"/>
      <c r="Y139" s="41"/>
      <c r="Z139" s="40">
        <f t="shared" si="223"/>
        <v>0</v>
      </c>
      <c r="AA139" s="54"/>
      <c r="AB139" s="54"/>
      <c r="AC139" s="54"/>
      <c r="AD139" s="54"/>
      <c r="AE139" s="54"/>
      <c r="AF139" s="54"/>
      <c r="AG139" s="54"/>
      <c r="AH139" s="42"/>
      <c r="AI139" s="56"/>
    </row>
    <row r="140" spans="1:35" x14ac:dyDescent="0.25">
      <c r="A140" s="31">
        <v>65</v>
      </c>
      <c r="B140" s="52">
        <v>1044.7</v>
      </c>
      <c r="C140" s="33">
        <v>2.2999999999999998</v>
      </c>
      <c r="D140" s="33">
        <v>8.08</v>
      </c>
      <c r="E140" s="33">
        <v>4.32</v>
      </c>
      <c r="F140" s="35">
        <v>0.77</v>
      </c>
      <c r="G140" s="35"/>
      <c r="H140" s="171"/>
      <c r="I140" s="51">
        <v>17101.73</v>
      </c>
      <c r="J140" s="41">
        <f t="shared" si="217"/>
        <v>3343.0309999999981</v>
      </c>
      <c r="K140" s="41">
        <f t="shared" si="218"/>
        <v>8441.1760000000013</v>
      </c>
      <c r="L140" s="41">
        <f t="shared" si="219"/>
        <v>4513.1040000000003</v>
      </c>
      <c r="M140" s="41">
        <f t="shared" si="220"/>
        <v>804.4190000000001</v>
      </c>
      <c r="N140" s="41">
        <f t="shared" si="227"/>
        <v>0</v>
      </c>
      <c r="O140" s="41"/>
      <c r="P140" s="41">
        <f t="shared" si="166"/>
        <v>3.8615976278423295E-2</v>
      </c>
      <c r="Q140" s="40">
        <f t="shared" si="167"/>
        <v>17101.73</v>
      </c>
      <c r="R140" s="51">
        <v>660.4</v>
      </c>
      <c r="S140" s="41">
        <f>R140-T140-U140-V140-W140-X140</f>
        <v>129.09440579403363</v>
      </c>
      <c r="T140" s="41">
        <f t="shared" si="228"/>
        <v>325.96425217799606</v>
      </c>
      <c r="U140" s="41">
        <f t="shared" si="229"/>
        <v>174.27791700605729</v>
      </c>
      <c r="V140" s="41">
        <f t="shared" si="222"/>
        <v>31.063425021912991</v>
      </c>
      <c r="W140" s="51"/>
      <c r="X140" s="51"/>
      <c r="Y140" s="41"/>
      <c r="Z140" s="40">
        <f t="shared" si="223"/>
        <v>660.39999999999986</v>
      </c>
      <c r="AA140" s="54">
        <f t="shared" ref="AA140:AF140" si="230">S140</f>
        <v>129.09440579403363</v>
      </c>
      <c r="AB140" s="54">
        <f t="shared" si="230"/>
        <v>325.96425217799606</v>
      </c>
      <c r="AC140" s="54">
        <f t="shared" si="230"/>
        <v>174.27791700605729</v>
      </c>
      <c r="AD140" s="54">
        <f t="shared" si="230"/>
        <v>31.063425021912991</v>
      </c>
      <c r="AE140" s="54">
        <f t="shared" si="230"/>
        <v>0</v>
      </c>
      <c r="AF140" s="54">
        <f t="shared" si="230"/>
        <v>0</v>
      </c>
      <c r="AG140" s="54"/>
      <c r="AH140" s="42">
        <f t="shared" si="225"/>
        <v>660.39999999999986</v>
      </c>
      <c r="AI140" s="56">
        <f>I140-Z140</f>
        <v>16441.329999999998</v>
      </c>
    </row>
    <row r="141" spans="1:35" x14ac:dyDescent="0.25">
      <c r="A141" s="31"/>
      <c r="B141" s="52"/>
      <c r="C141" s="33"/>
      <c r="D141" s="33"/>
      <c r="E141" s="33"/>
      <c r="F141" s="35"/>
      <c r="G141" s="35"/>
      <c r="H141" s="171"/>
      <c r="I141" s="51"/>
      <c r="J141" s="41">
        <f t="shared" si="217"/>
        <v>0</v>
      </c>
      <c r="K141" s="41">
        <f t="shared" si="218"/>
        <v>0</v>
      </c>
      <c r="L141" s="41">
        <f t="shared" si="219"/>
        <v>0</v>
      </c>
      <c r="M141" s="41">
        <f t="shared" si="220"/>
        <v>0</v>
      </c>
      <c r="N141" s="41">
        <f t="shared" si="227"/>
        <v>0</v>
      </c>
      <c r="O141" s="41"/>
      <c r="P141" s="41"/>
      <c r="Q141" s="40">
        <f t="shared" si="167"/>
        <v>0</v>
      </c>
      <c r="R141" s="51"/>
      <c r="S141" s="41"/>
      <c r="T141" s="41"/>
      <c r="U141" s="41"/>
      <c r="V141" s="41">
        <f t="shared" si="222"/>
        <v>0</v>
      </c>
      <c r="W141" s="51"/>
      <c r="X141" s="51"/>
      <c r="Y141" s="41"/>
      <c r="Z141" s="40">
        <f t="shared" si="223"/>
        <v>0</v>
      </c>
      <c r="AA141" s="54"/>
      <c r="AB141" s="54"/>
      <c r="AC141" s="54"/>
      <c r="AD141" s="54"/>
      <c r="AE141" s="54"/>
      <c r="AF141" s="54"/>
      <c r="AG141" s="54"/>
      <c r="AH141" s="42"/>
      <c r="AI141" s="56"/>
    </row>
    <row r="142" spans="1:35" x14ac:dyDescent="0.25">
      <c r="A142" s="31"/>
      <c r="B142" s="52"/>
      <c r="C142" s="33"/>
      <c r="D142" s="33"/>
      <c r="E142" s="33"/>
      <c r="F142" s="35"/>
      <c r="G142" s="35"/>
      <c r="H142" s="171"/>
      <c r="I142" s="51"/>
      <c r="J142" s="41">
        <f t="shared" si="217"/>
        <v>0</v>
      </c>
      <c r="K142" s="41">
        <f t="shared" si="218"/>
        <v>0</v>
      </c>
      <c r="L142" s="41">
        <f t="shared" si="219"/>
        <v>0</v>
      </c>
      <c r="M142" s="41">
        <f t="shared" si="220"/>
        <v>0</v>
      </c>
      <c r="N142" s="41">
        <f t="shared" si="227"/>
        <v>0</v>
      </c>
      <c r="O142" s="41"/>
      <c r="P142" s="41"/>
      <c r="Q142" s="40">
        <f t="shared" si="167"/>
        <v>0</v>
      </c>
      <c r="R142" s="51"/>
      <c r="S142" s="41"/>
      <c r="T142" s="41"/>
      <c r="U142" s="41"/>
      <c r="V142" s="41">
        <f t="shared" si="222"/>
        <v>0</v>
      </c>
      <c r="W142" s="51"/>
      <c r="X142" s="51"/>
      <c r="Y142" s="41"/>
      <c r="Z142" s="40">
        <f t="shared" si="223"/>
        <v>0</v>
      </c>
      <c r="AA142" s="54"/>
      <c r="AB142" s="54"/>
      <c r="AC142" s="54"/>
      <c r="AD142" s="54"/>
      <c r="AE142" s="54"/>
      <c r="AF142" s="54"/>
      <c r="AG142" s="54"/>
      <c r="AH142" s="42"/>
      <c r="AI142" s="56"/>
    </row>
    <row r="143" spans="1:35" x14ac:dyDescent="0.25">
      <c r="A143" s="31">
        <v>67</v>
      </c>
      <c r="B143" s="52">
        <v>422.6</v>
      </c>
      <c r="C143" s="33">
        <v>2.2999999999999998</v>
      </c>
      <c r="D143" s="33">
        <v>8.61</v>
      </c>
      <c r="E143" s="33">
        <v>2.63</v>
      </c>
      <c r="F143" s="35">
        <v>0.77</v>
      </c>
      <c r="G143" s="35"/>
      <c r="H143" s="171"/>
      <c r="I143" s="51">
        <v>6505.92</v>
      </c>
      <c r="J143" s="41">
        <f t="shared" si="217"/>
        <v>1430.4940000000001</v>
      </c>
      <c r="K143" s="41">
        <f t="shared" si="218"/>
        <v>3638.5859999999998</v>
      </c>
      <c r="L143" s="41">
        <f t="shared" si="219"/>
        <v>1111.4380000000001</v>
      </c>
      <c r="M143" s="41">
        <f t="shared" si="220"/>
        <v>325.40200000000004</v>
      </c>
      <c r="N143" s="41">
        <f t="shared" si="227"/>
        <v>0</v>
      </c>
      <c r="O143" s="41"/>
      <c r="P143" s="41">
        <f t="shared" si="166"/>
        <v>0</v>
      </c>
      <c r="Q143" s="40">
        <f t="shared" si="167"/>
        <v>6505.92</v>
      </c>
      <c r="R143" s="51"/>
      <c r="S143" s="41">
        <f>R143-T143-U143-V143-W143-X143</f>
        <v>0</v>
      </c>
      <c r="T143" s="41">
        <f t="shared" si="228"/>
        <v>0</v>
      </c>
      <c r="U143" s="41">
        <f t="shared" si="229"/>
        <v>0</v>
      </c>
      <c r="V143" s="41">
        <f t="shared" si="222"/>
        <v>0</v>
      </c>
      <c r="W143" s="51"/>
      <c r="X143" s="51"/>
      <c r="Y143" s="41"/>
      <c r="Z143" s="40">
        <f t="shared" si="223"/>
        <v>0</v>
      </c>
      <c r="AA143" s="54">
        <f t="shared" ref="AA143:AF143" si="231">S143</f>
        <v>0</v>
      </c>
      <c r="AB143" s="54">
        <f t="shared" si="231"/>
        <v>0</v>
      </c>
      <c r="AC143" s="54">
        <f t="shared" si="231"/>
        <v>0</v>
      </c>
      <c r="AD143" s="54">
        <f t="shared" si="231"/>
        <v>0</v>
      </c>
      <c r="AE143" s="54">
        <f t="shared" si="231"/>
        <v>0</v>
      </c>
      <c r="AF143" s="54">
        <f t="shared" si="231"/>
        <v>0</v>
      </c>
      <c r="AG143" s="54"/>
      <c r="AH143" s="42">
        <f t="shared" si="225"/>
        <v>0</v>
      </c>
      <c r="AI143" s="56">
        <f>I143-Z143</f>
        <v>6505.92</v>
      </c>
    </row>
    <row r="144" spans="1:35" x14ac:dyDescent="0.25">
      <c r="A144" s="32" t="s">
        <v>37</v>
      </c>
      <c r="B144" s="53">
        <f>SUM(B132:B143)</f>
        <v>4138.9000000000005</v>
      </c>
      <c r="C144" s="33"/>
      <c r="D144" s="34"/>
      <c r="E144" s="34"/>
      <c r="F144" s="35"/>
      <c r="G144" s="35"/>
      <c r="H144" s="171"/>
      <c r="I144" s="43">
        <f>SUM(I132:I143)</f>
        <v>74982.81</v>
      </c>
      <c r="J144" s="43">
        <f t="shared" ref="J144:O144" si="232">SUM(J132:J143)</f>
        <v>14912.586999999998</v>
      </c>
      <c r="K144" s="43">
        <f t="shared" si="232"/>
        <v>34179.708000000006</v>
      </c>
      <c r="L144" s="43">
        <f t="shared" si="232"/>
        <v>12731.509</v>
      </c>
      <c r="M144" s="43">
        <f t="shared" si="232"/>
        <v>3186.9530000000004</v>
      </c>
      <c r="N144" s="172">
        <f>SUM(N132:N143)+0.01</f>
        <v>9972.0630000000019</v>
      </c>
      <c r="O144" s="43">
        <f t="shared" si="232"/>
        <v>0</v>
      </c>
      <c r="P144" s="41">
        <f t="shared" si="166"/>
        <v>0.31998000608406113</v>
      </c>
      <c r="Q144" s="40">
        <f t="shared" si="167"/>
        <v>74982.81</v>
      </c>
      <c r="R144" s="43">
        <f>SUM(R132:R143)</f>
        <v>23993</v>
      </c>
      <c r="S144" s="43">
        <f>SUM(S132:S143)</f>
        <v>6780.6144035955685</v>
      </c>
      <c r="T144" s="43">
        <f>SUM(T132:T143)</f>
        <v>8964.9828632401295</v>
      </c>
      <c r="U144" s="43">
        <f>SUM(U132:U143)</f>
        <v>3827.4198144910793</v>
      </c>
      <c r="V144" s="43">
        <f>SUM(V132:V143)</f>
        <v>871.56291867322352</v>
      </c>
      <c r="W144" s="43">
        <f t="shared" ref="W144:X144" si="233">SUM(W132:W143)</f>
        <v>0</v>
      </c>
      <c r="X144" s="43">
        <f t="shared" si="233"/>
        <v>3548.42</v>
      </c>
      <c r="Y144" s="41"/>
      <c r="Z144" s="40">
        <f t="shared" ref="Z144:AF144" si="234">SUM(Z132:Z143)</f>
        <v>23993</v>
      </c>
      <c r="AA144" s="55">
        <f t="shared" si="234"/>
        <v>6780.6144035955685</v>
      </c>
      <c r="AB144" s="55">
        <f t="shared" si="234"/>
        <v>8964.9828632401295</v>
      </c>
      <c r="AC144" s="55">
        <f t="shared" si="234"/>
        <v>3827.4198144910793</v>
      </c>
      <c r="AD144" s="55">
        <f t="shared" si="234"/>
        <v>871.56291867322352</v>
      </c>
      <c r="AE144" s="55">
        <f t="shared" si="234"/>
        <v>0</v>
      </c>
      <c r="AF144" s="55">
        <f t="shared" si="234"/>
        <v>3548.42</v>
      </c>
      <c r="AG144" s="54"/>
      <c r="AH144" s="42">
        <f>SUM(AH132:AH143)</f>
        <v>23993</v>
      </c>
      <c r="AI144" s="56">
        <f>SUM(AI132:AI143)</f>
        <v>50989.81</v>
      </c>
    </row>
    <row r="145" spans="1:35" x14ac:dyDescent="0.25">
      <c r="A145" s="74" t="s">
        <v>60</v>
      </c>
      <c r="B145" s="74"/>
      <c r="H145" s="171"/>
      <c r="P145" s="41">
        <v>0</v>
      </c>
      <c r="Q145" s="40">
        <f t="shared" si="167"/>
        <v>0</v>
      </c>
    </row>
    <row r="146" spans="1:35" x14ac:dyDescent="0.25">
      <c r="A146" s="31">
        <v>1</v>
      </c>
      <c r="B146" s="52">
        <v>167.9</v>
      </c>
      <c r="C146" s="33">
        <v>2.2999999999999998</v>
      </c>
      <c r="D146" s="33">
        <v>9.5</v>
      </c>
      <c r="E146" s="33">
        <v>9.93</v>
      </c>
      <c r="F146" s="35">
        <v>0.77</v>
      </c>
      <c r="G146" s="35"/>
      <c r="H146" s="171"/>
      <c r="I146" s="51">
        <v>4663.6400000000003</v>
      </c>
      <c r="J146" s="41">
        <f>I146-K146-L146-M146-N146</f>
        <v>1272.06</v>
      </c>
      <c r="K146" s="41">
        <f>B146*D146</f>
        <v>1595.05</v>
      </c>
      <c r="L146" s="41">
        <f>E146*B146</f>
        <v>1667.2470000000001</v>
      </c>
      <c r="M146" s="41">
        <f>F146*B146</f>
        <v>129.28300000000002</v>
      </c>
      <c r="N146" s="41">
        <f>G146*B146</f>
        <v>0</v>
      </c>
      <c r="O146" s="41"/>
      <c r="P146" s="41">
        <v>0</v>
      </c>
      <c r="Q146" s="40">
        <f t="shared" si="167"/>
        <v>4663.6400000000003</v>
      </c>
      <c r="R146" s="51"/>
      <c r="S146" s="41">
        <f>R146-T146-U146-V146-W146-X146</f>
        <v>0</v>
      </c>
      <c r="T146" s="41">
        <f>P146*K146</f>
        <v>0</v>
      </c>
      <c r="U146" s="41">
        <f>L146*P146</f>
        <v>0</v>
      </c>
      <c r="V146" s="41">
        <f t="shared" ref="V146:V148" si="235">P146*M146</f>
        <v>0</v>
      </c>
      <c r="W146" s="51"/>
      <c r="X146" s="51"/>
      <c r="Y146" s="41"/>
      <c r="Z146" s="40">
        <f>SUM(S146:Y146)</f>
        <v>0</v>
      </c>
      <c r="AA146" s="54">
        <f t="shared" ref="AA146:AF148" si="236">S146</f>
        <v>0</v>
      </c>
      <c r="AB146" s="54">
        <f t="shared" si="236"/>
        <v>0</v>
      </c>
      <c r="AC146" s="54">
        <f t="shared" si="236"/>
        <v>0</v>
      </c>
      <c r="AD146" s="54">
        <f t="shared" si="236"/>
        <v>0</v>
      </c>
      <c r="AE146" s="54">
        <f t="shared" si="236"/>
        <v>0</v>
      </c>
      <c r="AF146" s="54">
        <f t="shared" si="236"/>
        <v>0</v>
      </c>
      <c r="AG146" s="54"/>
      <c r="AH146" s="42">
        <f>SUM(AA146:AG146)</f>
        <v>0</v>
      </c>
      <c r="AI146" s="56">
        <f>I146-Z146</f>
        <v>4663.6400000000003</v>
      </c>
    </row>
    <row r="147" spans="1:35" x14ac:dyDescent="0.25">
      <c r="A147" s="31">
        <v>2</v>
      </c>
      <c r="B147" s="52">
        <v>162.80000000000001</v>
      </c>
      <c r="C147" s="33">
        <v>2.2999999999999998</v>
      </c>
      <c r="D147" s="33">
        <v>9.33</v>
      </c>
      <c r="E147" s="33">
        <v>10.29</v>
      </c>
      <c r="F147" s="35">
        <v>0.77</v>
      </c>
      <c r="G147" s="35"/>
      <c r="H147" s="171"/>
      <c r="I147" s="51">
        <v>3910.25</v>
      </c>
      <c r="J147" s="41">
        <f>I147-K147-L147-M147-N147</f>
        <v>590.75800000000004</v>
      </c>
      <c r="K147" s="41">
        <f>B147*D147</f>
        <v>1518.9240000000002</v>
      </c>
      <c r="L147" s="41">
        <f>E147*B147</f>
        <v>1675.212</v>
      </c>
      <c r="M147" s="41">
        <f>F147*B147</f>
        <v>125.35600000000001</v>
      </c>
      <c r="N147" s="41">
        <f>G147*B147</f>
        <v>0</v>
      </c>
      <c r="O147" s="41"/>
      <c r="P147" s="41">
        <f t="shared" si="166"/>
        <v>0</v>
      </c>
      <c r="Q147" s="40">
        <f t="shared" si="167"/>
        <v>3910.25</v>
      </c>
      <c r="R147" s="51"/>
      <c r="S147" s="41">
        <f>R147-T147-U147-V147-W147-X147</f>
        <v>0</v>
      </c>
      <c r="T147" s="41">
        <f>P147*K147</f>
        <v>0</v>
      </c>
      <c r="U147" s="41">
        <f>L147*P147</f>
        <v>0</v>
      </c>
      <c r="V147" s="41">
        <f t="shared" si="235"/>
        <v>0</v>
      </c>
      <c r="W147" s="51"/>
      <c r="X147" s="51"/>
      <c r="Y147" s="41"/>
      <c r="Z147" s="40">
        <f>SUM(S147:Y147)</f>
        <v>0</v>
      </c>
      <c r="AA147" s="54">
        <f t="shared" si="236"/>
        <v>0</v>
      </c>
      <c r="AB147" s="54">
        <f t="shared" si="236"/>
        <v>0</v>
      </c>
      <c r="AC147" s="54">
        <f t="shared" si="236"/>
        <v>0</v>
      </c>
      <c r="AD147" s="54">
        <f t="shared" si="236"/>
        <v>0</v>
      </c>
      <c r="AE147" s="54">
        <f t="shared" si="236"/>
        <v>0</v>
      </c>
      <c r="AF147" s="54">
        <f t="shared" si="236"/>
        <v>0</v>
      </c>
      <c r="AG147" s="54"/>
      <c r="AH147" s="42">
        <f>SUM(AA147:AG147)</f>
        <v>0</v>
      </c>
      <c r="AI147" s="56">
        <f>I147-Z147</f>
        <v>3910.25</v>
      </c>
    </row>
    <row r="148" spans="1:35" x14ac:dyDescent="0.25">
      <c r="A148" s="31">
        <v>3</v>
      </c>
      <c r="B148" s="52">
        <v>197.8</v>
      </c>
      <c r="C148" s="33">
        <v>2.2999999999999998</v>
      </c>
      <c r="D148" s="33">
        <v>9.34</v>
      </c>
      <c r="E148" s="33">
        <v>9.9600000000000009</v>
      </c>
      <c r="F148" s="35">
        <v>0.77</v>
      </c>
      <c r="G148" s="35"/>
      <c r="H148" s="171"/>
      <c r="I148" s="51">
        <v>5621.48</v>
      </c>
      <c r="J148" s="41">
        <f>I148-K148-L148-M148-N148</f>
        <v>1651.6339999999991</v>
      </c>
      <c r="K148" s="41">
        <f>B148*D148</f>
        <v>1847.452</v>
      </c>
      <c r="L148" s="41">
        <f>E148*B148</f>
        <v>1970.0880000000002</v>
      </c>
      <c r="M148" s="41">
        <f>F148*B148</f>
        <v>152.30600000000001</v>
      </c>
      <c r="N148" s="41">
        <f>G148*B148</f>
        <v>0</v>
      </c>
      <c r="O148" s="41"/>
      <c r="P148" s="41">
        <v>0</v>
      </c>
      <c r="Q148" s="40">
        <f t="shared" si="167"/>
        <v>5621.48</v>
      </c>
      <c r="R148" s="51"/>
      <c r="S148" s="41">
        <f>R148-T148-U148-V148-W148-X148</f>
        <v>0</v>
      </c>
      <c r="T148" s="41">
        <f>P148*K148</f>
        <v>0</v>
      </c>
      <c r="U148" s="41">
        <f>L148*P148</f>
        <v>0</v>
      </c>
      <c r="V148" s="41">
        <f t="shared" si="235"/>
        <v>0</v>
      </c>
      <c r="W148" s="51"/>
      <c r="X148" s="51"/>
      <c r="Y148" s="41"/>
      <c r="Z148" s="40">
        <f>SUM(S148:Y148)</f>
        <v>0</v>
      </c>
      <c r="AA148" s="54">
        <f t="shared" si="236"/>
        <v>0</v>
      </c>
      <c r="AB148" s="54">
        <f t="shared" si="236"/>
        <v>0</v>
      </c>
      <c r="AC148" s="54">
        <f t="shared" si="236"/>
        <v>0</v>
      </c>
      <c r="AD148" s="54">
        <f t="shared" si="236"/>
        <v>0</v>
      </c>
      <c r="AE148" s="54">
        <f t="shared" si="236"/>
        <v>0</v>
      </c>
      <c r="AF148" s="54">
        <f t="shared" si="236"/>
        <v>0</v>
      </c>
      <c r="AG148" s="54"/>
      <c r="AH148" s="42">
        <f>SUM(AA148:AG148)</f>
        <v>0</v>
      </c>
      <c r="AI148" s="56">
        <f>I148-Z148</f>
        <v>5621.48</v>
      </c>
    </row>
    <row r="149" spans="1:35" x14ac:dyDescent="0.25">
      <c r="A149" s="32" t="s">
        <v>37</v>
      </c>
      <c r="B149" s="53">
        <f>SUM(B145:B148)</f>
        <v>528.5</v>
      </c>
      <c r="C149" s="33"/>
      <c r="D149" s="34"/>
      <c r="E149" s="34"/>
      <c r="F149" s="35"/>
      <c r="G149" s="35"/>
      <c r="H149" s="171"/>
      <c r="I149" s="180">
        <f>I146+I147+I148</f>
        <v>14195.369999999999</v>
      </c>
      <c r="J149" s="179">
        <f t="shared" ref="J149:O149" si="237">SUM(J146:J148)</f>
        <v>3514.4519999999993</v>
      </c>
      <c r="K149" s="43">
        <f t="shared" si="237"/>
        <v>4961.4260000000004</v>
      </c>
      <c r="L149" s="43">
        <f t="shared" si="237"/>
        <v>5312.5470000000005</v>
      </c>
      <c r="M149" s="43">
        <f t="shared" si="237"/>
        <v>406.94500000000005</v>
      </c>
      <c r="N149" s="43">
        <f t="shared" si="237"/>
        <v>0</v>
      </c>
      <c r="O149" s="43">
        <f t="shared" si="237"/>
        <v>0</v>
      </c>
      <c r="P149" s="41">
        <f t="shared" si="166"/>
        <v>0</v>
      </c>
      <c r="Q149" s="40">
        <f t="shared" si="167"/>
        <v>14195.369999999999</v>
      </c>
      <c r="R149" s="43">
        <f>SUM(R146:R148)</f>
        <v>0</v>
      </c>
      <c r="S149" s="43">
        <f>SUM(S146:S148)</f>
        <v>0</v>
      </c>
      <c r="T149" s="43">
        <f>SUM(T146:T148)</f>
        <v>0</v>
      </c>
      <c r="U149" s="43">
        <f>SUM(U146:U148)</f>
        <v>0</v>
      </c>
      <c r="V149" s="43">
        <f>SUM(V146:V148)</f>
        <v>0</v>
      </c>
      <c r="W149" s="43"/>
      <c r="X149" s="43"/>
      <c r="Y149" s="41"/>
      <c r="Z149" s="40">
        <f>SUM(Z146:Z148)</f>
        <v>0</v>
      </c>
      <c r="AA149" s="55">
        <f>SUM(AA146:AA148)</f>
        <v>0</v>
      </c>
      <c r="AB149" s="55">
        <f>SUM(AB146:AB148)</f>
        <v>0</v>
      </c>
      <c r="AC149" s="55">
        <f>SUM(AC146:AC148)</f>
        <v>0</v>
      </c>
      <c r="AD149" s="55">
        <f>SUM(AD146:AD148)</f>
        <v>0</v>
      </c>
      <c r="AE149" s="55">
        <f>SUM(AE147:AE148)</f>
        <v>0</v>
      </c>
      <c r="AF149" s="55">
        <f>SUM(AF146:AF148)</f>
        <v>0</v>
      </c>
      <c r="AG149" s="54"/>
      <c r="AH149" s="42">
        <f>SUM(AH146:AH148)</f>
        <v>0</v>
      </c>
      <c r="AI149" s="56">
        <f>SUM(AI146:AI148)</f>
        <v>14195.369999999999</v>
      </c>
    </row>
    <row r="150" spans="1:35" x14ac:dyDescent="0.25">
      <c r="A150" s="67" t="s">
        <v>61</v>
      </c>
      <c r="B150" s="68">
        <f>B98+B116+B124+B130+B144+B149</f>
        <v>11874.2</v>
      </c>
      <c r="C150" s="67"/>
      <c r="D150" s="67"/>
      <c r="E150" s="67"/>
      <c r="F150" s="67"/>
      <c r="G150" s="67"/>
      <c r="H150" s="67"/>
      <c r="I150" s="68">
        <f t="shared" ref="I150:O150" si="238">I98+I116+I124+I130+I144+I149</f>
        <v>200693.99</v>
      </c>
      <c r="J150" s="68">
        <f t="shared" si="238"/>
        <v>41807.745999999999</v>
      </c>
      <c r="K150" s="68">
        <f t="shared" si="238"/>
        <v>97810.460000000021</v>
      </c>
      <c r="L150" s="68">
        <f t="shared" si="238"/>
        <v>40636.543999999994</v>
      </c>
      <c r="M150" s="68">
        <f t="shared" si="238"/>
        <v>9143.1340000000018</v>
      </c>
      <c r="N150" s="68">
        <f t="shared" si="238"/>
        <v>11296.116000000002</v>
      </c>
      <c r="O150" s="68">
        <f t="shared" si="238"/>
        <v>0</v>
      </c>
      <c r="P150" s="41">
        <f t="shared" si="166"/>
        <v>0.31026903197250699</v>
      </c>
      <c r="Q150" s="40">
        <f t="shared" si="167"/>
        <v>200693.99</v>
      </c>
      <c r="R150" s="68">
        <f t="shared" ref="R150:X150" si="239">R98+R116+R124+R130+R144+R149</f>
        <v>62269.13</v>
      </c>
      <c r="S150" s="68">
        <f t="shared" si="239"/>
        <v>21097.621740510647</v>
      </c>
      <c r="T150" s="68">
        <f t="shared" si="239"/>
        <v>24945.622536481143</v>
      </c>
      <c r="U150" s="68">
        <f t="shared" si="239"/>
        <v>9887.1135215719241</v>
      </c>
      <c r="V150" s="68">
        <f t="shared" si="239"/>
        <v>2790.3522014362861</v>
      </c>
      <c r="W150" s="68">
        <f t="shared" si="239"/>
        <v>0</v>
      </c>
      <c r="X150" s="68">
        <f t="shared" si="239"/>
        <v>3548.42</v>
      </c>
      <c r="Y150" s="68"/>
      <c r="Z150" s="68">
        <f t="shared" ref="Z150:AI150" si="240">Z98+Z116+Z124+Z130+Z144+Z149</f>
        <v>62269.13</v>
      </c>
      <c r="AA150" s="68">
        <f t="shared" si="240"/>
        <v>21097.621740510647</v>
      </c>
      <c r="AB150" s="68">
        <f t="shared" si="240"/>
        <v>24945.622536481143</v>
      </c>
      <c r="AC150" s="68">
        <f t="shared" si="240"/>
        <v>9887.1135215719241</v>
      </c>
      <c r="AD150" s="68">
        <f t="shared" si="240"/>
        <v>2790.3522014362861</v>
      </c>
      <c r="AE150" s="68">
        <f t="shared" si="240"/>
        <v>0</v>
      </c>
      <c r="AF150" s="68">
        <f t="shared" si="240"/>
        <v>3548.42</v>
      </c>
      <c r="AG150" s="68">
        <f t="shared" si="240"/>
        <v>0</v>
      </c>
      <c r="AH150" s="68">
        <f t="shared" si="240"/>
        <v>62269.13</v>
      </c>
      <c r="AI150" s="68">
        <f t="shared" si="240"/>
        <v>127813.37</v>
      </c>
    </row>
    <row r="151" spans="1:35" ht="18" x14ac:dyDescent="0.2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R151" s="4"/>
      <c r="S151" s="5"/>
      <c r="T151" s="5"/>
      <c r="U151" s="5"/>
      <c r="V151" s="5"/>
      <c r="W151" s="5"/>
      <c r="X151" s="5"/>
      <c r="Y151" s="5"/>
      <c r="Z151" s="4"/>
      <c r="AA151" s="4"/>
      <c r="AB151" s="4"/>
      <c r="AC151" s="4"/>
      <c r="AD151" s="4"/>
      <c r="AE151" s="4"/>
      <c r="AF151" s="4"/>
      <c r="AG151" s="4"/>
    </row>
    <row r="152" spans="1:35" ht="18.75" x14ac:dyDescent="0.3">
      <c r="A152" s="8"/>
      <c r="B152" s="69" t="s">
        <v>62</v>
      </c>
      <c r="C152" s="9"/>
      <c r="D152" s="9"/>
      <c r="E152" s="10" t="s">
        <v>95</v>
      </c>
      <c r="F152" s="10"/>
      <c r="G152" s="10"/>
      <c r="H152" s="10"/>
      <c r="I152" s="10"/>
      <c r="J152" s="10"/>
      <c r="K152" s="10"/>
      <c r="L152" s="10"/>
      <c r="M152" s="11"/>
      <c r="N152" s="11"/>
      <c r="O152" s="11"/>
      <c r="P152" s="11"/>
      <c r="Q152" s="11"/>
      <c r="R152" s="181"/>
      <c r="S152" s="13"/>
      <c r="T152" s="13"/>
      <c r="U152" s="13"/>
      <c r="V152" s="13"/>
      <c r="W152" s="13"/>
      <c r="X152" s="13"/>
      <c r="Y152" s="13"/>
      <c r="Z152" s="12"/>
      <c r="AA152" s="12"/>
      <c r="AB152" s="12"/>
      <c r="AC152" s="12"/>
      <c r="AD152" s="12"/>
      <c r="AE152" s="12"/>
      <c r="AF152" s="12"/>
      <c r="AG152" s="12"/>
      <c r="AH152" s="11"/>
    </row>
    <row r="153" spans="1:35" ht="18.75" x14ac:dyDescent="0.3">
      <c r="A153" s="15"/>
      <c r="B153" s="16"/>
      <c r="C153" s="16"/>
      <c r="D153" s="16"/>
      <c r="E153" s="16"/>
      <c r="F153" s="16"/>
      <c r="G153" s="16"/>
      <c r="H153" s="16"/>
      <c r="I153" s="16"/>
      <c r="J153" s="16"/>
      <c r="K153" s="69" t="s">
        <v>88</v>
      </c>
      <c r="L153" s="17"/>
      <c r="M153" s="11" t="s">
        <v>52</v>
      </c>
      <c r="N153" s="11"/>
      <c r="O153" s="11"/>
      <c r="P153" s="11"/>
      <c r="Q153" s="11"/>
      <c r="R153" s="12"/>
      <c r="S153" s="13"/>
      <c r="T153" s="14" t="s">
        <v>53</v>
      </c>
      <c r="U153" s="13"/>
      <c r="V153" s="13"/>
      <c r="W153" s="13"/>
      <c r="X153" s="13"/>
      <c r="Y153" s="13"/>
      <c r="Z153" s="12"/>
      <c r="AA153" s="12"/>
      <c r="AB153" s="12"/>
      <c r="AC153" s="12"/>
      <c r="AD153" s="12"/>
      <c r="AE153" s="12"/>
      <c r="AF153" s="12"/>
      <c r="AG153" s="12"/>
      <c r="AH153" s="11"/>
    </row>
    <row r="154" spans="1:35" ht="18.75" x14ac:dyDescent="0.3">
      <c r="A154" s="18" t="s">
        <v>0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1"/>
      <c r="N154" s="11"/>
      <c r="O154" s="11"/>
      <c r="P154" s="11"/>
      <c r="Q154" s="11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1"/>
    </row>
    <row r="155" spans="1:35" ht="21.75" x14ac:dyDescent="0.25">
      <c r="A155" s="206" t="s">
        <v>1</v>
      </c>
      <c r="B155" s="206" t="s">
        <v>39</v>
      </c>
      <c r="C155" s="215" t="s">
        <v>2</v>
      </c>
      <c r="D155" s="216"/>
      <c r="E155" s="216"/>
      <c r="F155" s="216"/>
      <c r="G155" s="216"/>
      <c r="H155" s="217"/>
      <c r="I155" s="44" t="s">
        <v>51</v>
      </c>
      <c r="J155" s="44" t="s">
        <v>55</v>
      </c>
      <c r="K155" s="218" t="s">
        <v>46</v>
      </c>
      <c r="L155" s="211"/>
      <c r="M155" s="46" t="s">
        <v>47</v>
      </c>
      <c r="N155" s="46"/>
      <c r="O155" s="47"/>
      <c r="P155" s="231" t="s">
        <v>54</v>
      </c>
      <c r="Q155" s="212" t="s">
        <v>50</v>
      </c>
      <c r="R155" s="45" t="s">
        <v>51</v>
      </c>
      <c r="S155" s="48" t="s">
        <v>55</v>
      </c>
      <c r="T155" s="210" t="s">
        <v>46</v>
      </c>
      <c r="U155" s="211"/>
      <c r="V155" s="49" t="s">
        <v>47</v>
      </c>
      <c r="W155" s="49"/>
      <c r="X155" s="50" t="s">
        <v>49</v>
      </c>
      <c r="Y155" s="45"/>
      <c r="Z155" s="212" t="s">
        <v>42</v>
      </c>
      <c r="AA155" s="222" t="s">
        <v>3</v>
      </c>
      <c r="AB155" s="225"/>
      <c r="AC155" s="225"/>
      <c r="AD155" s="225"/>
      <c r="AE155" s="225"/>
      <c r="AF155" s="225"/>
      <c r="AG155" s="226"/>
      <c r="AH155" s="200" t="s">
        <v>44</v>
      </c>
      <c r="AI155" s="203" t="s">
        <v>43</v>
      </c>
    </row>
    <row r="156" spans="1:35" ht="15" customHeight="1" x14ac:dyDescent="0.25">
      <c r="A156" s="214"/>
      <c r="B156" s="214"/>
      <c r="C156" s="206" t="s">
        <v>4</v>
      </c>
      <c r="D156" s="206" t="s">
        <v>5</v>
      </c>
      <c r="E156" s="206" t="s">
        <v>6</v>
      </c>
      <c r="F156" s="206" t="s">
        <v>7</v>
      </c>
      <c r="G156" s="206"/>
      <c r="H156" s="206"/>
      <c r="I156" s="208"/>
      <c r="J156" s="208" t="s">
        <v>4</v>
      </c>
      <c r="K156" s="208" t="s">
        <v>5</v>
      </c>
      <c r="L156" s="208" t="s">
        <v>6</v>
      </c>
      <c r="M156" s="208" t="s">
        <v>7</v>
      </c>
      <c r="N156" s="208" t="s">
        <v>94</v>
      </c>
      <c r="O156" s="208"/>
      <c r="P156" s="232"/>
      <c r="Q156" s="212"/>
      <c r="R156" s="208"/>
      <c r="S156" s="208" t="s">
        <v>4</v>
      </c>
      <c r="T156" s="208" t="s">
        <v>5</v>
      </c>
      <c r="U156" s="208" t="s">
        <v>6</v>
      </c>
      <c r="V156" s="208" t="s">
        <v>7</v>
      </c>
      <c r="W156" s="208"/>
      <c r="X156" s="208" t="s">
        <v>94</v>
      </c>
      <c r="Y156" s="208"/>
      <c r="Z156" s="212"/>
      <c r="AA156" s="227"/>
      <c r="AB156" s="228"/>
      <c r="AC156" s="228"/>
      <c r="AD156" s="228"/>
      <c r="AE156" s="228"/>
      <c r="AF156" s="228"/>
      <c r="AG156" s="228"/>
      <c r="AH156" s="201"/>
      <c r="AI156" s="204"/>
    </row>
    <row r="157" spans="1:35" x14ac:dyDescent="0.25">
      <c r="A157" s="207"/>
      <c r="B157" s="207"/>
      <c r="C157" s="207"/>
      <c r="D157" s="207"/>
      <c r="E157" s="207"/>
      <c r="F157" s="207"/>
      <c r="G157" s="207"/>
      <c r="H157" s="207"/>
      <c r="I157" s="209"/>
      <c r="J157" s="209"/>
      <c r="K157" s="209"/>
      <c r="L157" s="209"/>
      <c r="M157" s="209"/>
      <c r="N157" s="209"/>
      <c r="O157" s="209"/>
      <c r="P157" s="233"/>
      <c r="Q157" s="212"/>
      <c r="R157" s="209"/>
      <c r="S157" s="209"/>
      <c r="T157" s="209"/>
      <c r="U157" s="209"/>
      <c r="V157" s="209"/>
      <c r="W157" s="209"/>
      <c r="X157" s="209"/>
      <c r="Y157" s="209"/>
      <c r="Z157" s="212"/>
      <c r="AA157" s="206" t="s">
        <v>4</v>
      </c>
      <c r="AB157" s="206" t="s">
        <v>5</v>
      </c>
      <c r="AC157" s="206" t="s">
        <v>6</v>
      </c>
      <c r="AD157" s="206" t="s">
        <v>7</v>
      </c>
      <c r="AE157" s="206"/>
      <c r="AF157" s="206"/>
      <c r="AG157" s="206"/>
      <c r="AH157" s="201"/>
      <c r="AI157" s="204"/>
    </row>
    <row r="158" spans="1:35" x14ac:dyDescent="0.25">
      <c r="A158" s="19" t="s">
        <v>11</v>
      </c>
      <c r="B158" s="19">
        <v>2</v>
      </c>
      <c r="C158" s="20">
        <v>3</v>
      </c>
      <c r="D158" s="21" t="s">
        <v>12</v>
      </c>
      <c r="E158" s="21" t="s">
        <v>13</v>
      </c>
      <c r="F158" s="21" t="s">
        <v>14</v>
      </c>
      <c r="G158" s="21" t="s">
        <v>15</v>
      </c>
      <c r="H158" s="21" t="s">
        <v>16</v>
      </c>
      <c r="I158" s="22" t="s">
        <v>17</v>
      </c>
      <c r="J158" s="22" t="s">
        <v>18</v>
      </c>
      <c r="K158" s="22" t="s">
        <v>19</v>
      </c>
      <c r="L158" s="22" t="s">
        <v>20</v>
      </c>
      <c r="M158" s="22" t="s">
        <v>21</v>
      </c>
      <c r="N158" s="22" t="s">
        <v>22</v>
      </c>
      <c r="O158" s="22" t="s">
        <v>23</v>
      </c>
      <c r="P158" s="22" t="s">
        <v>24</v>
      </c>
      <c r="Q158" s="23" t="s">
        <v>25</v>
      </c>
      <c r="R158" s="22" t="s">
        <v>26</v>
      </c>
      <c r="S158" s="22" t="s">
        <v>27</v>
      </c>
      <c r="T158" s="22" t="s">
        <v>28</v>
      </c>
      <c r="U158" s="22" t="s">
        <v>29</v>
      </c>
      <c r="V158" s="22" t="s">
        <v>30</v>
      </c>
      <c r="W158" s="22" t="s">
        <v>31</v>
      </c>
      <c r="X158" s="22" t="s">
        <v>32</v>
      </c>
      <c r="Y158" s="22" t="s">
        <v>33</v>
      </c>
      <c r="Z158" s="23" t="s">
        <v>34</v>
      </c>
      <c r="AA158" s="207"/>
      <c r="AB158" s="207"/>
      <c r="AC158" s="207"/>
      <c r="AD158" s="207"/>
      <c r="AE158" s="207"/>
      <c r="AF158" s="207"/>
      <c r="AG158" s="207"/>
      <c r="AH158" s="202"/>
      <c r="AI158" s="205"/>
    </row>
    <row r="159" spans="1:35" x14ac:dyDescent="0.25">
      <c r="A159" s="6" t="s">
        <v>35</v>
      </c>
      <c r="B159" s="37"/>
      <c r="C159" s="7"/>
      <c r="D159" s="24"/>
      <c r="E159" s="24"/>
      <c r="F159" s="24"/>
      <c r="G159" s="25"/>
      <c r="H159" s="25"/>
      <c r="I159" s="26"/>
      <c r="J159" s="26"/>
      <c r="K159" s="26"/>
      <c r="L159" s="26"/>
      <c r="M159" s="26"/>
      <c r="N159" s="26"/>
      <c r="O159" s="27"/>
      <c r="P159" s="27"/>
      <c r="Q159" s="28"/>
      <c r="R159" s="26"/>
      <c r="S159" s="26"/>
      <c r="T159" s="26"/>
      <c r="U159" s="26"/>
      <c r="V159" s="26"/>
      <c r="W159" s="26"/>
      <c r="X159" s="27"/>
      <c r="Y159" s="27"/>
      <c r="Z159" s="28"/>
      <c r="AA159" s="29"/>
      <c r="AB159" s="29"/>
      <c r="AC159" s="29"/>
      <c r="AD159" s="29"/>
      <c r="AE159" s="29"/>
      <c r="AF159" s="29"/>
      <c r="AG159" s="29"/>
      <c r="AH159" s="30"/>
      <c r="AI159" s="36"/>
    </row>
    <row r="160" spans="1:35" x14ac:dyDescent="0.25">
      <c r="A160" s="31">
        <v>1</v>
      </c>
      <c r="B160" s="52">
        <v>562</v>
      </c>
      <c r="C160" s="33">
        <v>2.2999999999999998</v>
      </c>
      <c r="D160" s="33">
        <v>8.81</v>
      </c>
      <c r="E160" s="33">
        <v>3.34</v>
      </c>
      <c r="F160" s="35">
        <v>0.77</v>
      </c>
      <c r="G160" s="35"/>
      <c r="H160" s="171"/>
      <c r="I160" s="51">
        <v>8952.66</v>
      </c>
      <c r="J160" s="41">
        <f>I160-K160-L160-M160-N160</f>
        <v>1691.6199999999997</v>
      </c>
      <c r="K160" s="41">
        <f t="shared" ref="K160:K170" si="241">B160*D160</f>
        <v>4951.22</v>
      </c>
      <c r="L160" s="41">
        <f t="shared" ref="L160:L170" si="242">E160*B160</f>
        <v>1877.08</v>
      </c>
      <c r="M160" s="41">
        <f t="shared" ref="M160:M170" si="243">F160*B160</f>
        <v>432.74</v>
      </c>
      <c r="N160" s="41">
        <f t="shared" ref="N160:N170" si="244">G160*B160</f>
        <v>0</v>
      </c>
      <c r="O160" s="41"/>
      <c r="P160" s="41">
        <f>R160/I160</f>
        <v>0.52722431098690226</v>
      </c>
      <c r="Q160" s="40">
        <f t="shared" ref="Q160:Q224" si="245">I160</f>
        <v>8952.66</v>
      </c>
      <c r="R160" s="51">
        <v>4720.0600000000004</v>
      </c>
      <c r="S160" s="41">
        <f t="shared" ref="S160:S165" si="246">R160-T160-U160-V160-W160-X160</f>
        <v>891.86318895166346</v>
      </c>
      <c r="T160" s="41">
        <f t="shared" ref="T160:T170" si="247">P160*K160</f>
        <v>2610.4035530445703</v>
      </c>
      <c r="U160" s="41">
        <f t="shared" ref="U160:U170" si="248">L160*P160</f>
        <v>989.64220966729442</v>
      </c>
      <c r="V160" s="41">
        <f>P160*M160</f>
        <v>228.15104833647209</v>
      </c>
      <c r="W160" s="51"/>
      <c r="X160" s="51"/>
      <c r="Y160" s="41"/>
      <c r="Z160" s="40">
        <f>SUM(S160:Y160)</f>
        <v>4720.0599999999995</v>
      </c>
      <c r="AA160" s="54">
        <f t="shared" ref="AA160:AA170" si="249">Z160-AB160-AC160-AD160-AE160-AF160</f>
        <v>687.2742372881346</v>
      </c>
      <c r="AB160" s="54">
        <f t="shared" ref="AB160:AC163" si="250">T160</f>
        <v>2610.4035530445703</v>
      </c>
      <c r="AC160" s="54">
        <f t="shared" si="250"/>
        <v>989.64220966729442</v>
      </c>
      <c r="AD160" s="54">
        <f t="shared" ref="AD160:AD170" si="251">M160</f>
        <v>432.74</v>
      </c>
      <c r="AE160" s="54">
        <f t="shared" ref="AE160:AF163" si="252">W160</f>
        <v>0</v>
      </c>
      <c r="AF160" s="54">
        <f t="shared" si="252"/>
        <v>0</v>
      </c>
      <c r="AG160" s="54"/>
      <c r="AH160" s="42">
        <f t="shared" ref="AH160:AH170" si="253">SUM(AA160:AG160)</f>
        <v>4720.0599999999986</v>
      </c>
      <c r="AI160" s="56">
        <f>I160-Z160</f>
        <v>4232.6000000000004</v>
      </c>
    </row>
    <row r="161" spans="1:35" x14ac:dyDescent="0.25">
      <c r="A161" s="31">
        <v>2</v>
      </c>
      <c r="B161" s="52">
        <v>401.9</v>
      </c>
      <c r="C161" s="33">
        <v>2.2999999999999998</v>
      </c>
      <c r="D161" s="33">
        <v>7.58</v>
      </c>
      <c r="E161" s="33">
        <v>3.42</v>
      </c>
      <c r="F161" s="35">
        <v>0.77</v>
      </c>
      <c r="G161" s="35"/>
      <c r="H161" s="171"/>
      <c r="I161" s="51">
        <v>6068.69</v>
      </c>
      <c r="J161" s="41">
        <f>I161-K161-L161-M161-N161</f>
        <v>1338.3269999999998</v>
      </c>
      <c r="K161" s="41">
        <f t="shared" si="241"/>
        <v>3046.402</v>
      </c>
      <c r="L161" s="41">
        <f t="shared" si="242"/>
        <v>1374.4979999999998</v>
      </c>
      <c r="M161" s="41">
        <f t="shared" si="243"/>
        <v>309.46299999999997</v>
      </c>
      <c r="N161" s="41">
        <f t="shared" si="244"/>
        <v>0</v>
      </c>
      <c r="O161" s="41"/>
      <c r="P161" s="41">
        <f t="shared" ref="P161:P224" si="254">R161/I161</f>
        <v>1</v>
      </c>
      <c r="Q161" s="40">
        <f t="shared" si="245"/>
        <v>6068.69</v>
      </c>
      <c r="R161" s="51">
        <v>6068.69</v>
      </c>
      <c r="S161" s="41">
        <f t="shared" si="246"/>
        <v>1338.3269999999998</v>
      </c>
      <c r="T161" s="41">
        <f t="shared" si="247"/>
        <v>3046.402</v>
      </c>
      <c r="U161" s="41">
        <f t="shared" si="248"/>
        <v>1374.4979999999998</v>
      </c>
      <c r="V161" s="41">
        <f t="shared" ref="V161:V170" si="255">P161*M161</f>
        <v>309.46299999999997</v>
      </c>
      <c r="W161" s="51"/>
      <c r="X161" s="51"/>
      <c r="Y161" s="41"/>
      <c r="Z161" s="40">
        <f>SUM(S161:Y161)</f>
        <v>6068.6899999999987</v>
      </c>
      <c r="AA161" s="54">
        <f t="shared" si="249"/>
        <v>1338.3269999999989</v>
      </c>
      <c r="AB161" s="54">
        <f t="shared" si="250"/>
        <v>3046.402</v>
      </c>
      <c r="AC161" s="54">
        <f t="shared" si="250"/>
        <v>1374.4979999999998</v>
      </c>
      <c r="AD161" s="54">
        <f t="shared" si="251"/>
        <v>309.46299999999997</v>
      </c>
      <c r="AE161" s="54">
        <f t="shared" si="252"/>
        <v>0</v>
      </c>
      <c r="AF161" s="54">
        <f t="shared" si="252"/>
        <v>0</v>
      </c>
      <c r="AG161" s="54"/>
      <c r="AH161" s="42">
        <f t="shared" si="253"/>
        <v>6068.6899999999987</v>
      </c>
      <c r="AI161" s="56">
        <f>I161-Z161</f>
        <v>0</v>
      </c>
    </row>
    <row r="162" spans="1:35" x14ac:dyDescent="0.25">
      <c r="A162" s="31">
        <v>5</v>
      </c>
      <c r="B162" s="52">
        <v>329.8</v>
      </c>
      <c r="C162" s="33">
        <v>2.2999999999999998</v>
      </c>
      <c r="D162" s="33">
        <v>8.16</v>
      </c>
      <c r="E162" s="33">
        <v>3</v>
      </c>
      <c r="F162" s="35">
        <v>0.77</v>
      </c>
      <c r="G162" s="35"/>
      <c r="H162" s="171"/>
      <c r="I162" s="51">
        <v>5006.3599999999997</v>
      </c>
      <c r="J162" s="41">
        <f>I162-K162-L162-M162-N162-O162</f>
        <v>1071.8459999999995</v>
      </c>
      <c r="K162" s="41">
        <f t="shared" si="241"/>
        <v>2691.1680000000001</v>
      </c>
      <c r="L162" s="41">
        <f t="shared" si="242"/>
        <v>989.40000000000009</v>
      </c>
      <c r="M162" s="41">
        <f t="shared" si="243"/>
        <v>253.94600000000003</v>
      </c>
      <c r="N162" s="41">
        <f t="shared" si="244"/>
        <v>0</v>
      </c>
      <c r="O162" s="41">
        <f>H162*B162</f>
        <v>0</v>
      </c>
      <c r="P162" s="41">
        <f t="shared" si="254"/>
        <v>1.2242667327159853</v>
      </c>
      <c r="Q162" s="40">
        <f t="shared" si="245"/>
        <v>5006.3599999999997</v>
      </c>
      <c r="R162" s="51">
        <v>6129.12</v>
      </c>
      <c r="S162" s="41">
        <f t="shared" si="246"/>
        <v>1312.2254003946973</v>
      </c>
      <c r="T162" s="41">
        <f t="shared" si="247"/>
        <v>3294.7074545498131</v>
      </c>
      <c r="U162" s="41">
        <f t="shared" si="248"/>
        <v>1211.2895053491959</v>
      </c>
      <c r="V162" s="41">
        <f t="shared" si="255"/>
        <v>310.89763970629366</v>
      </c>
      <c r="W162" s="51"/>
      <c r="X162" s="51"/>
      <c r="Y162" s="41"/>
      <c r="Z162" s="40">
        <f>SUM(S162:Y162)</f>
        <v>6129.12</v>
      </c>
      <c r="AA162" s="54">
        <f t="shared" si="249"/>
        <v>1369.1770401009908</v>
      </c>
      <c r="AB162" s="54">
        <f t="shared" si="250"/>
        <v>3294.7074545498131</v>
      </c>
      <c r="AC162" s="54">
        <f t="shared" si="250"/>
        <v>1211.2895053491959</v>
      </c>
      <c r="AD162" s="54">
        <f t="shared" si="251"/>
        <v>253.94600000000003</v>
      </c>
      <c r="AE162" s="54">
        <f t="shared" si="252"/>
        <v>0</v>
      </c>
      <c r="AF162" s="54">
        <f t="shared" si="252"/>
        <v>0</v>
      </c>
      <c r="AG162" s="54"/>
      <c r="AH162" s="42">
        <f t="shared" si="253"/>
        <v>6129.119999999999</v>
      </c>
      <c r="AI162" s="56">
        <f>I162-Z162</f>
        <v>-1122.7600000000002</v>
      </c>
    </row>
    <row r="163" spans="1:35" x14ac:dyDescent="0.25">
      <c r="A163" s="31">
        <v>7</v>
      </c>
      <c r="B163" s="52">
        <v>264.10000000000002</v>
      </c>
      <c r="C163" s="33">
        <v>2.2999999999999998</v>
      </c>
      <c r="D163" s="33">
        <v>8.26</v>
      </c>
      <c r="E163" s="33">
        <v>2.84</v>
      </c>
      <c r="F163" s="35">
        <v>0.77</v>
      </c>
      <c r="G163" s="35"/>
      <c r="H163" s="171"/>
      <c r="I163" s="51">
        <v>3998.47</v>
      </c>
      <c r="J163" s="41">
        <f>I163-K163-L163-M163-N163-O163</f>
        <v>863.60299999999961</v>
      </c>
      <c r="K163" s="41">
        <f t="shared" si="241"/>
        <v>2181.4660000000003</v>
      </c>
      <c r="L163" s="41">
        <f t="shared" si="242"/>
        <v>750.04399999999998</v>
      </c>
      <c r="M163" s="41">
        <f t="shared" si="243"/>
        <v>203.35700000000003</v>
      </c>
      <c r="N163" s="41">
        <f t="shared" si="244"/>
        <v>0</v>
      </c>
      <c r="O163" s="41">
        <f>H163*B163</f>
        <v>0</v>
      </c>
      <c r="P163" s="41">
        <f t="shared" si="254"/>
        <v>1.9981067758417594</v>
      </c>
      <c r="Q163" s="40">
        <f t="shared" si="245"/>
        <v>3998.47</v>
      </c>
      <c r="R163" s="51">
        <v>7989.37</v>
      </c>
      <c r="S163" s="41">
        <f t="shared" si="246"/>
        <v>1725.5710059372709</v>
      </c>
      <c r="T163" s="41">
        <f t="shared" si="247"/>
        <v>4358.8019958684199</v>
      </c>
      <c r="U163" s="41">
        <f t="shared" si="248"/>
        <v>1498.6679985794565</v>
      </c>
      <c r="V163" s="41">
        <f t="shared" si="255"/>
        <v>406.32899961485271</v>
      </c>
      <c r="W163" s="51"/>
      <c r="X163" s="51"/>
      <c r="Y163" s="41"/>
      <c r="Z163" s="40">
        <f>SUM(S163:Y163)</f>
        <v>7989.369999999999</v>
      </c>
      <c r="AA163" s="54">
        <f t="shared" si="249"/>
        <v>1928.5430055521228</v>
      </c>
      <c r="AB163" s="54">
        <f t="shared" si="250"/>
        <v>4358.8019958684199</v>
      </c>
      <c r="AC163" s="54">
        <f t="shared" si="250"/>
        <v>1498.6679985794565</v>
      </c>
      <c r="AD163" s="54">
        <f t="shared" si="251"/>
        <v>203.35700000000003</v>
      </c>
      <c r="AE163" s="54">
        <f t="shared" si="252"/>
        <v>0</v>
      </c>
      <c r="AF163" s="54">
        <f t="shared" si="252"/>
        <v>0</v>
      </c>
      <c r="AG163" s="54"/>
      <c r="AH163" s="42">
        <f t="shared" si="253"/>
        <v>7989.369999999999</v>
      </c>
      <c r="AI163" s="56">
        <f>I163-Z163</f>
        <v>-3990.8999999999992</v>
      </c>
    </row>
    <row r="164" spans="1:35" x14ac:dyDescent="0.25">
      <c r="A164" s="31"/>
      <c r="B164" s="52"/>
      <c r="C164" s="33"/>
      <c r="D164" s="33"/>
      <c r="E164" s="33"/>
      <c r="F164" s="35"/>
      <c r="G164" s="35"/>
      <c r="H164" s="171"/>
      <c r="I164" s="51"/>
      <c r="J164" s="41"/>
      <c r="K164" s="41"/>
      <c r="L164" s="41"/>
      <c r="M164" s="41"/>
      <c r="N164" s="41"/>
      <c r="O164" s="41"/>
      <c r="P164" s="41">
        <v>0</v>
      </c>
      <c r="Q164" s="40">
        <f t="shared" si="245"/>
        <v>0</v>
      </c>
      <c r="R164" s="51"/>
      <c r="S164" s="41">
        <f t="shared" si="246"/>
        <v>0</v>
      </c>
      <c r="T164" s="41"/>
      <c r="U164" s="41"/>
      <c r="V164" s="41">
        <f t="shared" si="255"/>
        <v>0</v>
      </c>
      <c r="W164" s="51"/>
      <c r="X164" s="51"/>
      <c r="Y164" s="41"/>
      <c r="Z164" s="40"/>
      <c r="AA164" s="54">
        <f t="shared" si="249"/>
        <v>0</v>
      </c>
      <c r="AB164" s="54"/>
      <c r="AC164" s="54"/>
      <c r="AD164" s="54">
        <f t="shared" si="251"/>
        <v>0</v>
      </c>
      <c r="AE164" s="54"/>
      <c r="AF164" s="54"/>
      <c r="AG164" s="54"/>
      <c r="AH164" s="42"/>
      <c r="AI164" s="56"/>
    </row>
    <row r="165" spans="1:35" x14ac:dyDescent="0.25">
      <c r="A165" s="31">
        <v>8</v>
      </c>
      <c r="B165" s="52">
        <v>320.39999999999998</v>
      </c>
      <c r="C165" s="33">
        <v>2.2999999999999998</v>
      </c>
      <c r="D165" s="33">
        <v>8.14</v>
      </c>
      <c r="E165" s="33">
        <v>2.54</v>
      </c>
      <c r="F165" s="35">
        <v>0.77</v>
      </c>
      <c r="G165" s="35"/>
      <c r="H165" s="171"/>
      <c r="I165" s="51">
        <v>4745.12</v>
      </c>
      <c r="J165" s="41">
        <f>I165-K165-L165-M165-N165-O165</f>
        <v>1076.54</v>
      </c>
      <c r="K165" s="41">
        <f t="shared" si="241"/>
        <v>2608.056</v>
      </c>
      <c r="L165" s="41">
        <f t="shared" si="242"/>
        <v>813.81599999999992</v>
      </c>
      <c r="M165" s="41">
        <f t="shared" si="243"/>
        <v>246.708</v>
      </c>
      <c r="N165" s="41">
        <f t="shared" si="244"/>
        <v>0</v>
      </c>
      <c r="O165" s="41">
        <f>H165*B165</f>
        <v>0</v>
      </c>
      <c r="P165" s="41">
        <f t="shared" si="254"/>
        <v>0.15055888997538525</v>
      </c>
      <c r="Q165" s="40">
        <f t="shared" si="245"/>
        <v>4745.12</v>
      </c>
      <c r="R165" s="51">
        <v>714.42</v>
      </c>
      <c r="S165" s="41">
        <f t="shared" si="246"/>
        <v>162.08266741410119</v>
      </c>
      <c r="T165" s="41">
        <f t="shared" si="247"/>
        <v>392.66601635364333</v>
      </c>
      <c r="U165" s="41">
        <f t="shared" si="248"/>
        <v>122.52723360420811</v>
      </c>
      <c r="V165" s="41">
        <f t="shared" si="255"/>
        <v>37.144082628047343</v>
      </c>
      <c r="W165" s="51"/>
      <c r="X165" s="51"/>
      <c r="Y165" s="41"/>
      <c r="Z165" s="40">
        <f>SUM(S165:Y165)</f>
        <v>714.42</v>
      </c>
      <c r="AA165" s="54">
        <f t="shared" si="249"/>
        <v>-47.481249957851475</v>
      </c>
      <c r="AB165" s="54">
        <f>T165</f>
        <v>392.66601635364333</v>
      </c>
      <c r="AC165" s="54">
        <f>U165</f>
        <v>122.52723360420811</v>
      </c>
      <c r="AD165" s="54">
        <f t="shared" si="251"/>
        <v>246.708</v>
      </c>
      <c r="AE165" s="54">
        <f>W165</f>
        <v>0</v>
      </c>
      <c r="AF165" s="54">
        <f>X165</f>
        <v>0</v>
      </c>
      <c r="AG165" s="54"/>
      <c r="AH165" s="42">
        <f t="shared" si="253"/>
        <v>714.42</v>
      </c>
      <c r="AI165" s="56">
        <f>I165-Z165</f>
        <v>4030.7</v>
      </c>
    </row>
    <row r="166" spans="1:35" x14ac:dyDescent="0.25">
      <c r="A166" s="31"/>
      <c r="B166" s="52"/>
      <c r="C166" s="33"/>
      <c r="D166" s="33"/>
      <c r="E166" s="33"/>
      <c r="F166" s="35"/>
      <c r="G166" s="35"/>
      <c r="H166" s="171"/>
      <c r="I166" s="51"/>
      <c r="J166" s="41"/>
      <c r="K166" s="41"/>
      <c r="L166" s="41"/>
      <c r="M166" s="41"/>
      <c r="N166" s="41"/>
      <c r="O166" s="41"/>
      <c r="P166" s="41">
        <v>0</v>
      </c>
      <c r="Q166" s="40">
        <f t="shared" si="245"/>
        <v>0</v>
      </c>
      <c r="R166" s="51"/>
      <c r="S166" s="41"/>
      <c r="T166" s="41"/>
      <c r="U166" s="41"/>
      <c r="V166" s="41">
        <f t="shared" si="255"/>
        <v>0</v>
      </c>
      <c r="W166" s="51"/>
      <c r="X166" s="51"/>
      <c r="Y166" s="41"/>
      <c r="Z166" s="40"/>
      <c r="AA166" s="54">
        <f t="shared" si="249"/>
        <v>0</v>
      </c>
      <c r="AB166" s="54"/>
      <c r="AC166" s="54"/>
      <c r="AD166" s="54">
        <f t="shared" si="251"/>
        <v>0</v>
      </c>
      <c r="AE166" s="54"/>
      <c r="AF166" s="54"/>
      <c r="AG166" s="54"/>
      <c r="AH166" s="42"/>
      <c r="AI166" s="56"/>
    </row>
    <row r="167" spans="1:35" x14ac:dyDescent="0.25">
      <c r="A167" s="31"/>
      <c r="B167" s="52"/>
      <c r="C167" s="33"/>
      <c r="D167" s="33"/>
      <c r="E167" s="33"/>
      <c r="F167" s="35"/>
      <c r="G167" s="35"/>
      <c r="H167" s="171"/>
      <c r="I167" s="51"/>
      <c r="J167" s="41"/>
      <c r="K167" s="41"/>
      <c r="L167" s="41"/>
      <c r="M167" s="41"/>
      <c r="N167" s="41"/>
      <c r="O167" s="41"/>
      <c r="P167" s="41">
        <v>0</v>
      </c>
      <c r="Q167" s="40">
        <f t="shared" si="245"/>
        <v>0</v>
      </c>
      <c r="R167" s="51"/>
      <c r="S167" s="41"/>
      <c r="T167" s="41"/>
      <c r="U167" s="41"/>
      <c r="V167" s="41">
        <f t="shared" si="255"/>
        <v>0</v>
      </c>
      <c r="W167" s="51"/>
      <c r="X167" s="51"/>
      <c r="Y167" s="41"/>
      <c r="Z167" s="40"/>
      <c r="AA167" s="54">
        <f t="shared" si="249"/>
        <v>0</v>
      </c>
      <c r="AB167" s="54"/>
      <c r="AC167" s="54"/>
      <c r="AD167" s="54">
        <f t="shared" si="251"/>
        <v>0</v>
      </c>
      <c r="AE167" s="54"/>
      <c r="AF167" s="54"/>
      <c r="AG167" s="54"/>
      <c r="AH167" s="42"/>
      <c r="AI167" s="56"/>
    </row>
    <row r="168" spans="1:35" x14ac:dyDescent="0.25">
      <c r="A168" s="31">
        <v>11</v>
      </c>
      <c r="B168" s="52">
        <v>27.6</v>
      </c>
      <c r="C168" s="33">
        <v>2.48</v>
      </c>
      <c r="D168" s="33">
        <v>7.92</v>
      </c>
      <c r="E168" s="33">
        <v>4</v>
      </c>
      <c r="F168" s="35">
        <v>0.77</v>
      </c>
      <c r="G168" s="35">
        <v>5.51</v>
      </c>
      <c r="H168" s="171"/>
      <c r="I168" s="51">
        <v>616.86</v>
      </c>
      <c r="J168" s="41">
        <f>I168-K168-L168-M168-N168</f>
        <v>114.54000000000005</v>
      </c>
      <c r="K168" s="41">
        <f t="shared" si="241"/>
        <v>218.59200000000001</v>
      </c>
      <c r="L168" s="41">
        <f t="shared" si="242"/>
        <v>110.4</v>
      </c>
      <c r="M168" s="41">
        <f t="shared" si="243"/>
        <v>21.252000000000002</v>
      </c>
      <c r="N168" s="41">
        <f t="shared" si="244"/>
        <v>152.07599999999999</v>
      </c>
      <c r="O168" s="41"/>
      <c r="P168" s="41">
        <f t="shared" si="254"/>
        <v>0</v>
      </c>
      <c r="Q168" s="40">
        <f t="shared" si="245"/>
        <v>616.86</v>
      </c>
      <c r="R168" s="51"/>
      <c r="S168" s="41">
        <f>R168-T168-U168-V168-W168-X168</f>
        <v>0</v>
      </c>
      <c r="T168" s="41">
        <f t="shared" si="247"/>
        <v>0</v>
      </c>
      <c r="U168" s="41">
        <f t="shared" si="248"/>
        <v>0</v>
      </c>
      <c r="V168" s="41">
        <f t="shared" si="255"/>
        <v>0</v>
      </c>
      <c r="W168" s="51"/>
      <c r="X168" s="51"/>
      <c r="Y168" s="41"/>
      <c r="Z168" s="40">
        <f>SUM(S168:Y168)</f>
        <v>0</v>
      </c>
      <c r="AA168" s="54">
        <f t="shared" si="249"/>
        <v>-21.252000000000002</v>
      </c>
      <c r="AB168" s="54">
        <f>T168</f>
        <v>0</v>
      </c>
      <c r="AC168" s="54">
        <f>U168</f>
        <v>0</v>
      </c>
      <c r="AD168" s="54">
        <f t="shared" si="251"/>
        <v>21.252000000000002</v>
      </c>
      <c r="AE168" s="54">
        <f>W168</f>
        <v>0</v>
      </c>
      <c r="AF168" s="54">
        <f>X168</f>
        <v>0</v>
      </c>
      <c r="AG168" s="54"/>
      <c r="AH168" s="42">
        <f t="shared" si="253"/>
        <v>0</v>
      </c>
      <c r="AI168" s="56">
        <f>I168-Z168</f>
        <v>616.86</v>
      </c>
    </row>
    <row r="169" spans="1:35" x14ac:dyDescent="0.25">
      <c r="A169" s="31">
        <v>12</v>
      </c>
      <c r="B169" s="52">
        <v>132.1</v>
      </c>
      <c r="C169" s="33">
        <v>2.2999999999999998</v>
      </c>
      <c r="D169" s="33">
        <v>7.42</v>
      </c>
      <c r="E169" s="33">
        <v>3.16</v>
      </c>
      <c r="F169" s="35">
        <v>0.77</v>
      </c>
      <c r="G169" s="35"/>
      <c r="H169" s="171"/>
      <c r="I169" s="51">
        <v>1924.7</v>
      </c>
      <c r="J169" s="41">
        <f>I169-K169-L169-M169-N169</f>
        <v>425.36500000000012</v>
      </c>
      <c r="K169" s="41">
        <f t="shared" si="241"/>
        <v>980.1819999999999</v>
      </c>
      <c r="L169" s="41">
        <f t="shared" si="242"/>
        <v>417.43599999999998</v>
      </c>
      <c r="M169" s="41">
        <f t="shared" si="243"/>
        <v>101.717</v>
      </c>
      <c r="N169" s="41">
        <f t="shared" si="244"/>
        <v>0</v>
      </c>
      <c r="O169" s="41"/>
      <c r="P169" s="41">
        <f t="shared" si="254"/>
        <v>0</v>
      </c>
      <c r="Q169" s="40">
        <f t="shared" si="245"/>
        <v>1924.7</v>
      </c>
      <c r="R169" s="51"/>
      <c r="S169" s="41">
        <f>R169-T169-U169-V169-W169-X169</f>
        <v>0</v>
      </c>
      <c r="T169" s="41">
        <f t="shared" si="247"/>
        <v>0</v>
      </c>
      <c r="U169" s="41">
        <f t="shared" si="248"/>
        <v>0</v>
      </c>
      <c r="V169" s="41">
        <f t="shared" si="255"/>
        <v>0</v>
      </c>
      <c r="W169" s="51"/>
      <c r="X169" s="51"/>
      <c r="Y169" s="41"/>
      <c r="Z169" s="40">
        <f>SUM(S169:Y169)</f>
        <v>0</v>
      </c>
      <c r="AA169" s="54">
        <f t="shared" si="249"/>
        <v>-101.717</v>
      </c>
      <c r="AB169" s="54"/>
      <c r="AC169" s="54"/>
      <c r="AD169" s="54">
        <f t="shared" si="251"/>
        <v>101.717</v>
      </c>
      <c r="AE169" s="54"/>
      <c r="AF169" s="54"/>
      <c r="AG169" s="54"/>
      <c r="AH169" s="42"/>
      <c r="AI169" s="56"/>
    </row>
    <row r="170" spans="1:35" x14ac:dyDescent="0.25">
      <c r="A170" s="31">
        <v>16</v>
      </c>
      <c r="B170" s="52">
        <v>116.9</v>
      </c>
      <c r="C170" s="33">
        <v>2.2999999999999998</v>
      </c>
      <c r="D170" s="33">
        <v>8.32</v>
      </c>
      <c r="E170" s="33">
        <v>3.14</v>
      </c>
      <c r="F170" s="35">
        <v>0.77</v>
      </c>
      <c r="G170" s="35"/>
      <c r="H170" s="171"/>
      <c r="I170" s="51">
        <v>1793.25</v>
      </c>
      <c r="J170" s="41">
        <f>I170-K170-L170-M170-N170</f>
        <v>363.56299999999987</v>
      </c>
      <c r="K170" s="41">
        <f t="shared" si="241"/>
        <v>972.60800000000006</v>
      </c>
      <c r="L170" s="41">
        <f t="shared" si="242"/>
        <v>367.06600000000003</v>
      </c>
      <c r="M170" s="41">
        <f t="shared" si="243"/>
        <v>90.013000000000005</v>
      </c>
      <c r="N170" s="41">
        <f t="shared" si="244"/>
        <v>0</v>
      </c>
      <c r="O170" s="41"/>
      <c r="P170" s="41">
        <f t="shared" si="254"/>
        <v>1</v>
      </c>
      <c r="Q170" s="40">
        <f t="shared" si="245"/>
        <v>1793.25</v>
      </c>
      <c r="R170" s="51">
        <v>1793.25</v>
      </c>
      <c r="S170" s="41">
        <f>R170-T170-U170-V170-W170-X170</f>
        <v>363.56299999999987</v>
      </c>
      <c r="T170" s="41">
        <f t="shared" si="247"/>
        <v>972.60800000000006</v>
      </c>
      <c r="U170" s="41">
        <f t="shared" si="248"/>
        <v>367.06600000000003</v>
      </c>
      <c r="V170" s="41">
        <f t="shared" si="255"/>
        <v>90.013000000000005</v>
      </c>
      <c r="W170" s="51"/>
      <c r="X170" s="51"/>
      <c r="Y170" s="41"/>
      <c r="Z170" s="40">
        <f>SUM(S170:Y170)</f>
        <v>1793.2499999999998</v>
      </c>
      <c r="AA170" s="54">
        <f t="shared" si="249"/>
        <v>363.56299999999965</v>
      </c>
      <c r="AB170" s="54">
        <f>T170</f>
        <v>972.60800000000006</v>
      </c>
      <c r="AC170" s="54">
        <f>U170</f>
        <v>367.06600000000003</v>
      </c>
      <c r="AD170" s="54">
        <f t="shared" si="251"/>
        <v>90.013000000000005</v>
      </c>
      <c r="AE170" s="54">
        <f>W170</f>
        <v>0</v>
      </c>
      <c r="AF170" s="54">
        <f>X170</f>
        <v>0</v>
      </c>
      <c r="AG170" s="54"/>
      <c r="AH170" s="42">
        <f t="shared" si="253"/>
        <v>1793.2499999999998</v>
      </c>
      <c r="AI170" s="56">
        <f>I170-Z170</f>
        <v>0</v>
      </c>
    </row>
    <row r="171" spans="1:35" x14ac:dyDescent="0.25">
      <c r="A171" s="31"/>
      <c r="B171" s="52"/>
      <c r="C171" s="33"/>
      <c r="D171" s="33"/>
      <c r="E171" s="33"/>
      <c r="F171" s="35"/>
      <c r="G171" s="35"/>
      <c r="H171" s="171"/>
      <c r="I171" s="51"/>
      <c r="J171" s="41"/>
      <c r="K171" s="41"/>
      <c r="L171" s="41"/>
      <c r="M171" s="41"/>
      <c r="N171" s="41"/>
      <c r="O171" s="41"/>
      <c r="P171" s="41"/>
      <c r="Q171" s="40"/>
      <c r="R171" s="51"/>
      <c r="S171" s="41"/>
      <c r="T171" s="41"/>
      <c r="U171" s="41"/>
      <c r="V171" s="41"/>
      <c r="W171" s="51"/>
      <c r="X171" s="51"/>
      <c r="Y171" s="41"/>
      <c r="Z171" s="40"/>
      <c r="AA171" s="54"/>
      <c r="AB171" s="54"/>
      <c r="AC171" s="54"/>
      <c r="AD171" s="54"/>
      <c r="AE171" s="54"/>
      <c r="AF171" s="54"/>
      <c r="AG171" s="54"/>
      <c r="AH171" s="42"/>
      <c r="AI171" s="56"/>
    </row>
    <row r="172" spans="1:35" x14ac:dyDescent="0.25">
      <c r="A172" s="70" t="s">
        <v>37</v>
      </c>
      <c r="B172" s="136">
        <f>SUM(B160:B171)</f>
        <v>2154.8000000000002</v>
      </c>
      <c r="C172" s="173"/>
      <c r="D172" s="174"/>
      <c r="E172" s="174"/>
      <c r="F172" s="175"/>
      <c r="G172" s="175"/>
      <c r="H172" s="175"/>
      <c r="I172" s="177">
        <f>SUM(I160:I170)</f>
        <v>33106.11</v>
      </c>
      <c r="J172" s="177">
        <f t="shared" ref="J172:O172" si="256">SUM(J160:J170)</f>
        <v>6945.4039999999986</v>
      </c>
      <c r="K172" s="177">
        <f t="shared" si="256"/>
        <v>17649.694000000003</v>
      </c>
      <c r="L172" s="177">
        <f t="shared" si="256"/>
        <v>6699.739999999998</v>
      </c>
      <c r="M172" s="177">
        <f t="shared" si="256"/>
        <v>1659.1960000000001</v>
      </c>
      <c r="N172" s="177">
        <f t="shared" si="256"/>
        <v>152.07599999999999</v>
      </c>
      <c r="O172" s="177">
        <f t="shared" si="256"/>
        <v>0</v>
      </c>
      <c r="P172" s="176">
        <f t="shared" si="254"/>
        <v>0.82809215579843098</v>
      </c>
      <c r="Q172" s="178">
        <f t="shared" si="245"/>
        <v>33106.11</v>
      </c>
      <c r="R172" s="177">
        <f>SUM(R160:R170)</f>
        <v>27414.909999999996</v>
      </c>
      <c r="S172" s="177">
        <f>SUM(S160:S170)</f>
        <v>5793.6322626977326</v>
      </c>
      <c r="T172" s="177">
        <f>SUM(T160:T170)</f>
        <v>14675.589019816447</v>
      </c>
      <c r="U172" s="177">
        <f>SUM(U160:U170)</f>
        <v>5563.6909472001544</v>
      </c>
      <c r="V172" s="177">
        <f>SUM(V160:V170)</f>
        <v>1381.9977702856654</v>
      </c>
      <c r="W172" s="177"/>
      <c r="X172" s="177"/>
      <c r="Y172" s="176"/>
      <c r="Z172" s="40">
        <f>SUM(S172:Y172)</f>
        <v>27414.91</v>
      </c>
      <c r="AA172" s="55">
        <f t="shared" ref="AA172:AF172" si="257">SUM(AA160:AA170)</f>
        <v>5516.4340329833958</v>
      </c>
      <c r="AB172" s="55">
        <f t="shared" si="257"/>
        <v>14675.589019816447</v>
      </c>
      <c r="AC172" s="55">
        <f t="shared" si="257"/>
        <v>5563.6909472001544</v>
      </c>
      <c r="AD172" s="55">
        <f t="shared" si="257"/>
        <v>1659.1960000000001</v>
      </c>
      <c r="AE172" s="55">
        <f t="shared" si="257"/>
        <v>0</v>
      </c>
      <c r="AF172" s="55">
        <f t="shared" si="257"/>
        <v>0</v>
      </c>
      <c r="AG172" s="54"/>
      <c r="AH172" s="42">
        <f>SUM(AH160:AH170)</f>
        <v>27414.909999999993</v>
      </c>
      <c r="AI172" s="56">
        <f>SUM(AI160:AI170)</f>
        <v>3766.5000000000009</v>
      </c>
    </row>
    <row r="173" spans="1:35" x14ac:dyDescent="0.25">
      <c r="A173" s="6" t="s">
        <v>56</v>
      </c>
      <c r="B173" s="37"/>
      <c r="C173" s="7"/>
      <c r="D173" s="24"/>
      <c r="E173" s="24"/>
      <c r="F173" s="24"/>
      <c r="G173" s="25"/>
      <c r="H173" s="171"/>
      <c r="I173" s="26"/>
      <c r="J173" s="26"/>
      <c r="K173" s="26"/>
      <c r="L173" s="26"/>
      <c r="M173" s="26"/>
      <c r="N173" s="26"/>
      <c r="O173" s="27"/>
      <c r="P173" s="41">
        <v>0</v>
      </c>
      <c r="Q173" s="40">
        <f t="shared" si="245"/>
        <v>0</v>
      </c>
      <c r="R173" s="26"/>
      <c r="S173" s="26"/>
      <c r="T173" s="26"/>
      <c r="U173" s="26"/>
      <c r="V173" s="26"/>
      <c r="W173" s="26"/>
      <c r="X173" s="27"/>
      <c r="Y173" s="27"/>
      <c r="Z173" s="28"/>
      <c r="AA173" s="29"/>
      <c r="AB173" s="29"/>
      <c r="AC173" s="29"/>
      <c r="AD173" s="29"/>
      <c r="AE173" s="29"/>
      <c r="AF173" s="29"/>
      <c r="AG173" s="29"/>
      <c r="AH173" s="30"/>
      <c r="AI173" s="36"/>
    </row>
    <row r="174" spans="1:35" x14ac:dyDescent="0.25">
      <c r="A174" s="31">
        <v>1</v>
      </c>
      <c r="B174" s="52">
        <v>18.8</v>
      </c>
      <c r="C174" s="33">
        <v>2.2999999999999998</v>
      </c>
      <c r="D174" s="33">
        <v>8.6199999999999992</v>
      </c>
      <c r="E174" s="33">
        <v>9.98</v>
      </c>
      <c r="F174" s="35">
        <v>0.77</v>
      </c>
      <c r="G174" s="35"/>
      <c r="H174" s="171"/>
      <c r="I174" s="51">
        <v>433.72</v>
      </c>
      <c r="J174" s="41">
        <f>I174-K174-L174-M174-N174</f>
        <v>69.564000000000021</v>
      </c>
      <c r="K174" s="41">
        <f>B174*D174</f>
        <v>162.05599999999998</v>
      </c>
      <c r="L174" s="41">
        <f>E174*B174</f>
        <v>187.62400000000002</v>
      </c>
      <c r="M174" s="41">
        <f>F174*B174</f>
        <v>14.476000000000001</v>
      </c>
      <c r="N174" s="41">
        <f>G174*B174</f>
        <v>0</v>
      </c>
      <c r="O174" s="41"/>
      <c r="P174" s="41">
        <f t="shared" si="254"/>
        <v>0</v>
      </c>
      <c r="Q174" s="40">
        <f t="shared" si="245"/>
        <v>433.72</v>
      </c>
      <c r="R174" s="51"/>
      <c r="S174" s="41">
        <v>0</v>
      </c>
      <c r="T174" s="41">
        <f>P174*K174</f>
        <v>0</v>
      </c>
      <c r="U174" s="41">
        <f>L174*P174</f>
        <v>0</v>
      </c>
      <c r="V174" s="41">
        <f t="shared" ref="V174:V189" si="258">P174*M174</f>
        <v>0</v>
      </c>
      <c r="W174" s="51"/>
      <c r="X174" s="51"/>
      <c r="Y174" s="41"/>
      <c r="Z174" s="40">
        <f>SUM(S174:Y174)</f>
        <v>0</v>
      </c>
      <c r="AA174" s="54">
        <f t="shared" ref="AA174:AA189" si="259">Z174-AB174-AC174-AD174-AE174-AF174</f>
        <v>-14.476000000000001</v>
      </c>
      <c r="AB174" s="54">
        <f>T174</f>
        <v>0</v>
      </c>
      <c r="AC174" s="54">
        <f>U174</f>
        <v>0</v>
      </c>
      <c r="AD174" s="54">
        <f t="shared" ref="AD174:AD189" si="260">M174</f>
        <v>14.476000000000001</v>
      </c>
      <c r="AE174" s="54">
        <f>W174</f>
        <v>0</v>
      </c>
      <c r="AF174" s="54">
        <f>X174</f>
        <v>0</v>
      </c>
      <c r="AG174" s="54"/>
      <c r="AH174" s="42">
        <f t="shared" ref="AH174:AH189" si="261">SUM(AA174:AG174)</f>
        <v>0</v>
      </c>
      <c r="AI174" s="56">
        <f>I174-Z174</f>
        <v>433.72</v>
      </c>
    </row>
    <row r="175" spans="1:35" x14ac:dyDescent="0.25">
      <c r="A175" s="31"/>
      <c r="B175" s="52"/>
      <c r="C175" s="33"/>
      <c r="D175" s="33"/>
      <c r="E175" s="33"/>
      <c r="F175" s="35"/>
      <c r="G175" s="35"/>
      <c r="H175" s="171"/>
      <c r="I175" s="51"/>
      <c r="J175" s="41"/>
      <c r="K175" s="41"/>
      <c r="L175" s="41"/>
      <c r="M175" s="41"/>
      <c r="N175" s="41"/>
      <c r="O175" s="41"/>
      <c r="P175" s="41">
        <v>0</v>
      </c>
      <c r="Q175" s="40">
        <f t="shared" si="245"/>
        <v>0</v>
      </c>
      <c r="R175" s="51"/>
      <c r="S175" s="41"/>
      <c r="T175" s="41"/>
      <c r="U175" s="41"/>
      <c r="V175" s="41">
        <f t="shared" si="258"/>
        <v>0</v>
      </c>
      <c r="W175" s="51"/>
      <c r="X175" s="51"/>
      <c r="Y175" s="41"/>
      <c r="Z175" s="40"/>
      <c r="AA175" s="54">
        <f t="shared" si="259"/>
        <v>0</v>
      </c>
      <c r="AB175" s="54"/>
      <c r="AC175" s="54"/>
      <c r="AD175" s="54">
        <f t="shared" si="260"/>
        <v>0</v>
      </c>
      <c r="AE175" s="54"/>
      <c r="AF175" s="54"/>
      <c r="AG175" s="54"/>
      <c r="AH175" s="42"/>
      <c r="AI175" s="56"/>
    </row>
    <row r="176" spans="1:35" x14ac:dyDescent="0.25">
      <c r="A176" s="31"/>
      <c r="B176" s="52"/>
      <c r="C176" s="33"/>
      <c r="D176" s="33"/>
      <c r="E176" s="33"/>
      <c r="F176" s="35"/>
      <c r="G176" s="35"/>
      <c r="H176" s="171"/>
      <c r="I176" s="51"/>
      <c r="J176" s="41"/>
      <c r="K176" s="41"/>
      <c r="L176" s="41"/>
      <c r="M176" s="41"/>
      <c r="N176" s="41"/>
      <c r="O176" s="41"/>
      <c r="P176" s="41">
        <v>0</v>
      </c>
      <c r="Q176" s="40">
        <f t="shared" si="245"/>
        <v>0</v>
      </c>
      <c r="R176" s="51"/>
      <c r="S176" s="41"/>
      <c r="T176" s="41"/>
      <c r="U176" s="41"/>
      <c r="V176" s="41">
        <f t="shared" si="258"/>
        <v>0</v>
      </c>
      <c r="W176" s="51"/>
      <c r="X176" s="51"/>
      <c r="Y176" s="41"/>
      <c r="Z176" s="40"/>
      <c r="AA176" s="54">
        <f t="shared" si="259"/>
        <v>0</v>
      </c>
      <c r="AB176" s="54"/>
      <c r="AC176" s="54"/>
      <c r="AD176" s="54">
        <f t="shared" si="260"/>
        <v>0</v>
      </c>
      <c r="AE176" s="54"/>
      <c r="AF176" s="54"/>
      <c r="AG176" s="54"/>
      <c r="AH176" s="42"/>
      <c r="AI176" s="56"/>
    </row>
    <row r="177" spans="1:35" x14ac:dyDescent="0.25">
      <c r="A177" s="31"/>
      <c r="B177" s="52"/>
      <c r="C177" s="33"/>
      <c r="D177" s="33"/>
      <c r="E177" s="33"/>
      <c r="F177" s="35"/>
      <c r="G177" s="35"/>
      <c r="H177" s="171"/>
      <c r="I177" s="51"/>
      <c r="J177" s="41"/>
      <c r="K177" s="41"/>
      <c r="L177" s="41"/>
      <c r="M177" s="41"/>
      <c r="N177" s="41"/>
      <c r="O177" s="41"/>
      <c r="P177" s="41">
        <v>0</v>
      </c>
      <c r="Q177" s="40">
        <f t="shared" si="245"/>
        <v>0</v>
      </c>
      <c r="R177" s="51"/>
      <c r="S177" s="41"/>
      <c r="T177" s="41"/>
      <c r="U177" s="41"/>
      <c r="V177" s="41">
        <f t="shared" si="258"/>
        <v>0</v>
      </c>
      <c r="W177" s="51"/>
      <c r="X177" s="51"/>
      <c r="Y177" s="41"/>
      <c r="Z177" s="40"/>
      <c r="AA177" s="54">
        <f t="shared" si="259"/>
        <v>0</v>
      </c>
      <c r="AB177" s="54"/>
      <c r="AC177" s="54"/>
      <c r="AD177" s="54">
        <f t="shared" si="260"/>
        <v>0</v>
      </c>
      <c r="AE177" s="54"/>
      <c r="AF177" s="54"/>
      <c r="AG177" s="54"/>
      <c r="AH177" s="42"/>
      <c r="AI177" s="56"/>
    </row>
    <row r="178" spans="1:35" x14ac:dyDescent="0.25">
      <c r="A178" s="31">
        <v>5</v>
      </c>
      <c r="B178" s="52">
        <v>288</v>
      </c>
      <c r="C178" s="33">
        <v>2.2999999999999998</v>
      </c>
      <c r="D178" s="33">
        <v>7.94</v>
      </c>
      <c r="E178" s="33">
        <v>3.6</v>
      </c>
      <c r="F178" s="35">
        <v>0.77</v>
      </c>
      <c r="G178" s="35"/>
      <c r="H178" s="171"/>
      <c r="I178" s="51">
        <v>4423.68</v>
      </c>
      <c r="J178" s="41">
        <f>I178-K178-L178-M178-N178</f>
        <v>878.40000000000009</v>
      </c>
      <c r="K178" s="41">
        <f t="shared" ref="K178:K189" si="262">B178*D178</f>
        <v>2286.7200000000003</v>
      </c>
      <c r="L178" s="41">
        <f t="shared" ref="L178:L189" si="263">E178*B178</f>
        <v>1036.8</v>
      </c>
      <c r="M178" s="41">
        <f t="shared" ref="M178:M189" si="264">F178*B178</f>
        <v>221.76</v>
      </c>
      <c r="N178" s="41">
        <f t="shared" ref="N178:N189" si="265">G178*B178</f>
        <v>0</v>
      </c>
      <c r="O178" s="41"/>
      <c r="P178" s="41">
        <f t="shared" si="254"/>
        <v>0</v>
      </c>
      <c r="Q178" s="40">
        <f t="shared" si="245"/>
        <v>4423.68</v>
      </c>
      <c r="R178" s="51"/>
      <c r="S178" s="41">
        <f t="shared" ref="S178:S189" si="266">R178-T178-U178-V178-W178-X178</f>
        <v>0</v>
      </c>
      <c r="T178" s="41">
        <f t="shared" ref="T178:T189" si="267">P178*K178</f>
        <v>0</v>
      </c>
      <c r="U178" s="41">
        <f t="shared" ref="U178:U189" si="268">L178*P178</f>
        <v>0</v>
      </c>
      <c r="V178" s="41">
        <f t="shared" si="258"/>
        <v>0</v>
      </c>
      <c r="W178" s="51"/>
      <c r="X178" s="51"/>
      <c r="Y178" s="41"/>
      <c r="Z178" s="40">
        <f t="shared" ref="Z178:Z187" si="269">SUM(S178:Y178)</f>
        <v>0</v>
      </c>
      <c r="AA178" s="54">
        <f t="shared" si="259"/>
        <v>-221.76</v>
      </c>
      <c r="AB178" s="54">
        <f t="shared" ref="AB178:AB187" si="270">T178</f>
        <v>0</v>
      </c>
      <c r="AC178" s="54">
        <f t="shared" ref="AC178:AC187" si="271">U178</f>
        <v>0</v>
      </c>
      <c r="AD178" s="54">
        <f t="shared" si="260"/>
        <v>221.76</v>
      </c>
      <c r="AE178" s="54">
        <f t="shared" ref="AE178:AE187" si="272">W178</f>
        <v>0</v>
      </c>
      <c r="AF178" s="54">
        <f t="shared" ref="AF178:AF187" si="273">X178</f>
        <v>0</v>
      </c>
      <c r="AG178" s="54"/>
      <c r="AH178" s="42">
        <f t="shared" si="261"/>
        <v>0</v>
      </c>
      <c r="AI178" s="56">
        <f t="shared" ref="AI178:AI187" si="274">I178-Z178</f>
        <v>4423.68</v>
      </c>
    </row>
    <row r="179" spans="1:35" x14ac:dyDescent="0.25">
      <c r="A179" s="31">
        <v>6</v>
      </c>
      <c r="B179" s="52">
        <v>252.7</v>
      </c>
      <c r="C179" s="33">
        <v>2.2999999999999998</v>
      </c>
      <c r="D179" s="33">
        <v>8.17</v>
      </c>
      <c r="E179" s="33">
        <v>2.39</v>
      </c>
      <c r="F179" s="35">
        <v>0.77</v>
      </c>
      <c r="G179" s="35"/>
      <c r="H179" s="171"/>
      <c r="I179" s="51">
        <v>3638.88</v>
      </c>
      <c r="J179" s="41">
        <f>I179-K179-L179-M179-N179</f>
        <v>775.78900000000044</v>
      </c>
      <c r="K179" s="41">
        <f t="shared" si="262"/>
        <v>2064.5589999999997</v>
      </c>
      <c r="L179" s="41">
        <f t="shared" si="263"/>
        <v>603.95299999999997</v>
      </c>
      <c r="M179" s="41">
        <f t="shared" si="264"/>
        <v>194.57900000000001</v>
      </c>
      <c r="N179" s="41">
        <f t="shared" si="265"/>
        <v>0</v>
      </c>
      <c r="O179" s="41"/>
      <c r="P179" s="41">
        <f t="shared" si="254"/>
        <v>2.7164677043485908</v>
      </c>
      <c r="Q179" s="40">
        <f t="shared" si="245"/>
        <v>3638.88</v>
      </c>
      <c r="R179" s="51">
        <v>9884.9</v>
      </c>
      <c r="S179" s="41">
        <f t="shared" si="266"/>
        <v>2107.4057638888894</v>
      </c>
      <c r="T179" s="41">
        <f t="shared" si="267"/>
        <v>5608.3078472222214</v>
      </c>
      <c r="U179" s="41">
        <f t="shared" si="268"/>
        <v>1640.6188194444444</v>
      </c>
      <c r="V179" s="41">
        <f t="shared" si="258"/>
        <v>528.56756944444442</v>
      </c>
      <c r="W179" s="51"/>
      <c r="X179" s="51"/>
      <c r="Y179" s="41"/>
      <c r="Z179" s="40">
        <f t="shared" si="269"/>
        <v>9884.8999999999978</v>
      </c>
      <c r="AA179" s="54">
        <f t="shared" si="259"/>
        <v>2441.3943333333318</v>
      </c>
      <c r="AB179" s="54">
        <f t="shared" si="270"/>
        <v>5608.3078472222214</v>
      </c>
      <c r="AC179" s="54">
        <f t="shared" si="271"/>
        <v>1640.6188194444444</v>
      </c>
      <c r="AD179" s="54">
        <f t="shared" si="260"/>
        <v>194.57900000000001</v>
      </c>
      <c r="AE179" s="54">
        <f t="shared" si="272"/>
        <v>0</v>
      </c>
      <c r="AF179" s="54">
        <f t="shared" si="273"/>
        <v>0</v>
      </c>
      <c r="AG179" s="54"/>
      <c r="AH179" s="42">
        <f t="shared" si="261"/>
        <v>9884.8999999999978</v>
      </c>
      <c r="AI179" s="56">
        <f t="shared" si="274"/>
        <v>-6246.0199999999977</v>
      </c>
    </row>
    <row r="180" spans="1:35" x14ac:dyDescent="0.25">
      <c r="A180" s="31">
        <v>7</v>
      </c>
      <c r="B180" s="52">
        <v>121.7</v>
      </c>
      <c r="C180" s="33">
        <v>2.2999999999999998</v>
      </c>
      <c r="D180" s="33">
        <v>8.5399999999999991</v>
      </c>
      <c r="E180" s="33">
        <v>3.33</v>
      </c>
      <c r="F180" s="35">
        <v>0.77</v>
      </c>
      <c r="G180" s="35"/>
      <c r="H180" s="171"/>
      <c r="I180" s="51">
        <v>1945.98</v>
      </c>
      <c r="J180" s="41">
        <f>I180-K180-L180-M180-N180-O180</f>
        <v>407.69200000000001</v>
      </c>
      <c r="K180" s="41">
        <f t="shared" si="262"/>
        <v>1039.318</v>
      </c>
      <c r="L180" s="41">
        <f t="shared" si="263"/>
        <v>405.26100000000002</v>
      </c>
      <c r="M180" s="41">
        <f t="shared" si="264"/>
        <v>93.709000000000003</v>
      </c>
      <c r="N180" s="41">
        <f t="shared" si="265"/>
        <v>0</v>
      </c>
      <c r="O180" s="41">
        <f>H180*B180</f>
        <v>0</v>
      </c>
      <c r="P180" s="41">
        <f t="shared" si="254"/>
        <v>2</v>
      </c>
      <c r="Q180" s="40">
        <f t="shared" si="245"/>
        <v>1945.98</v>
      </c>
      <c r="R180" s="51">
        <v>3891.96</v>
      </c>
      <c r="S180" s="41">
        <f t="shared" si="266"/>
        <v>815.38400000000001</v>
      </c>
      <c r="T180" s="41">
        <f t="shared" si="267"/>
        <v>2078.636</v>
      </c>
      <c r="U180" s="41">
        <f t="shared" si="268"/>
        <v>810.52200000000005</v>
      </c>
      <c r="V180" s="41">
        <f t="shared" si="258"/>
        <v>187.41800000000001</v>
      </c>
      <c r="W180" s="51"/>
      <c r="X180" s="51"/>
      <c r="Y180" s="41"/>
      <c r="Z180" s="40">
        <f t="shared" si="269"/>
        <v>3891.96</v>
      </c>
      <c r="AA180" s="54">
        <f t="shared" si="259"/>
        <v>909.09300000000007</v>
      </c>
      <c r="AB180" s="54">
        <f t="shared" si="270"/>
        <v>2078.636</v>
      </c>
      <c r="AC180" s="54">
        <f t="shared" si="271"/>
        <v>810.52200000000005</v>
      </c>
      <c r="AD180" s="54">
        <f t="shared" si="260"/>
        <v>93.709000000000003</v>
      </c>
      <c r="AE180" s="54">
        <f t="shared" si="272"/>
        <v>0</v>
      </c>
      <c r="AF180" s="54">
        <f t="shared" si="273"/>
        <v>0</v>
      </c>
      <c r="AG180" s="54"/>
      <c r="AH180" s="42">
        <f t="shared" si="261"/>
        <v>3891.96</v>
      </c>
      <c r="AI180" s="56">
        <f t="shared" si="274"/>
        <v>-1945.98</v>
      </c>
    </row>
    <row r="181" spans="1:35" x14ac:dyDescent="0.25">
      <c r="A181" s="31">
        <v>8</v>
      </c>
      <c r="B181" s="52">
        <v>537</v>
      </c>
      <c r="C181" s="33">
        <v>2.2999999999999998</v>
      </c>
      <c r="D181" s="33">
        <v>7.92</v>
      </c>
      <c r="E181" s="33">
        <v>2.95</v>
      </c>
      <c r="F181" s="35">
        <v>0.77</v>
      </c>
      <c r="G181" s="35"/>
      <c r="H181" s="171"/>
      <c r="I181" s="51">
        <v>7936.86</v>
      </c>
      <c r="J181" s="41">
        <f>I181-K181-L181-M181-N181-O181</f>
        <v>1686.1799999999996</v>
      </c>
      <c r="K181" s="41">
        <f t="shared" si="262"/>
        <v>4253.04</v>
      </c>
      <c r="L181" s="41">
        <f t="shared" si="263"/>
        <v>1584.15</v>
      </c>
      <c r="M181" s="41">
        <f t="shared" si="264"/>
        <v>413.49</v>
      </c>
      <c r="N181" s="41">
        <f t="shared" si="265"/>
        <v>0</v>
      </c>
      <c r="O181" s="41">
        <f>H181*B181</f>
        <v>0</v>
      </c>
      <c r="P181" s="41">
        <f t="shared" si="254"/>
        <v>0</v>
      </c>
      <c r="Q181" s="40">
        <f t="shared" si="245"/>
        <v>7936.86</v>
      </c>
      <c r="R181" s="51"/>
      <c r="S181" s="41">
        <f t="shared" si="266"/>
        <v>0</v>
      </c>
      <c r="T181" s="41">
        <f t="shared" si="267"/>
        <v>0</v>
      </c>
      <c r="U181" s="41">
        <f t="shared" si="268"/>
        <v>0</v>
      </c>
      <c r="V181" s="41">
        <f t="shared" si="258"/>
        <v>0</v>
      </c>
      <c r="W181" s="51"/>
      <c r="X181" s="51"/>
      <c r="Y181" s="41"/>
      <c r="Z181" s="40">
        <f t="shared" si="269"/>
        <v>0</v>
      </c>
      <c r="AA181" s="54">
        <f t="shared" si="259"/>
        <v>-413.49</v>
      </c>
      <c r="AB181" s="54">
        <f t="shared" si="270"/>
        <v>0</v>
      </c>
      <c r="AC181" s="54">
        <f t="shared" si="271"/>
        <v>0</v>
      </c>
      <c r="AD181" s="54">
        <f t="shared" si="260"/>
        <v>413.49</v>
      </c>
      <c r="AE181" s="54">
        <f t="shared" si="272"/>
        <v>0</v>
      </c>
      <c r="AF181" s="54">
        <f t="shared" si="273"/>
        <v>0</v>
      </c>
      <c r="AG181" s="54"/>
      <c r="AH181" s="42">
        <f t="shared" si="261"/>
        <v>0</v>
      </c>
      <c r="AI181" s="56">
        <f t="shared" si="274"/>
        <v>7936.86</v>
      </c>
    </row>
    <row r="182" spans="1:35" x14ac:dyDescent="0.25">
      <c r="A182" s="31">
        <v>9</v>
      </c>
      <c r="B182" s="52">
        <v>281.60000000000002</v>
      </c>
      <c r="C182" s="33">
        <v>2.2999999999999998</v>
      </c>
      <c r="D182" s="33">
        <v>8.1999999999999993</v>
      </c>
      <c r="E182" s="33">
        <v>3.14</v>
      </c>
      <c r="F182" s="35">
        <v>0.77</v>
      </c>
      <c r="G182" s="35"/>
      <c r="H182" s="171"/>
      <c r="I182" s="51">
        <v>4347.3500000000004</v>
      </c>
      <c r="J182" s="41">
        <f>I182-K182-L182-M182-N182-O182</f>
        <v>937.17400000000032</v>
      </c>
      <c r="K182" s="41">
        <f t="shared" si="262"/>
        <v>2309.12</v>
      </c>
      <c r="L182" s="41">
        <f t="shared" si="263"/>
        <v>884.22400000000016</v>
      </c>
      <c r="M182" s="41">
        <f t="shared" si="264"/>
        <v>216.83200000000002</v>
      </c>
      <c r="N182" s="41">
        <f t="shared" si="265"/>
        <v>0</v>
      </c>
      <c r="O182" s="41">
        <f>H182*B182</f>
        <v>0</v>
      </c>
      <c r="P182" s="41">
        <f t="shared" si="254"/>
        <v>0</v>
      </c>
      <c r="Q182" s="40">
        <f t="shared" si="245"/>
        <v>4347.3500000000004</v>
      </c>
      <c r="R182" s="51"/>
      <c r="S182" s="41">
        <f t="shared" si="266"/>
        <v>0</v>
      </c>
      <c r="T182" s="41">
        <f t="shared" si="267"/>
        <v>0</v>
      </c>
      <c r="U182" s="41">
        <f t="shared" si="268"/>
        <v>0</v>
      </c>
      <c r="V182" s="41">
        <f t="shared" si="258"/>
        <v>0</v>
      </c>
      <c r="W182" s="51"/>
      <c r="X182" s="51"/>
      <c r="Y182" s="41"/>
      <c r="Z182" s="40">
        <f t="shared" si="269"/>
        <v>0</v>
      </c>
      <c r="AA182" s="54">
        <f t="shared" si="259"/>
        <v>-216.83200000000002</v>
      </c>
      <c r="AB182" s="54">
        <f t="shared" si="270"/>
        <v>0</v>
      </c>
      <c r="AC182" s="54">
        <f t="shared" si="271"/>
        <v>0</v>
      </c>
      <c r="AD182" s="54">
        <f t="shared" si="260"/>
        <v>216.83200000000002</v>
      </c>
      <c r="AE182" s="54">
        <f t="shared" si="272"/>
        <v>0</v>
      </c>
      <c r="AF182" s="54">
        <f t="shared" si="273"/>
        <v>0</v>
      </c>
      <c r="AG182" s="54"/>
      <c r="AH182" s="42">
        <f t="shared" si="261"/>
        <v>0</v>
      </c>
      <c r="AI182" s="56">
        <f t="shared" si="274"/>
        <v>4347.3500000000004</v>
      </c>
    </row>
    <row r="183" spans="1:35" x14ac:dyDescent="0.25">
      <c r="A183" s="31">
        <v>10</v>
      </c>
      <c r="B183" s="52">
        <v>387.7</v>
      </c>
      <c r="C183" s="33">
        <v>2.2999999999999998</v>
      </c>
      <c r="D183" s="33">
        <v>7.95</v>
      </c>
      <c r="E183" s="33">
        <v>3.85</v>
      </c>
      <c r="F183" s="35">
        <v>0.77</v>
      </c>
      <c r="G183" s="35"/>
      <c r="H183" s="171"/>
      <c r="I183" s="51">
        <v>6152.79</v>
      </c>
      <c r="J183" s="41">
        <f t="shared" ref="J183:J189" si="275">I183-K183-L183-M183-N183</f>
        <v>1279.4009999999998</v>
      </c>
      <c r="K183" s="41">
        <f t="shared" si="262"/>
        <v>3082.2150000000001</v>
      </c>
      <c r="L183" s="41">
        <f t="shared" si="263"/>
        <v>1492.645</v>
      </c>
      <c r="M183" s="41">
        <f t="shared" si="264"/>
        <v>298.529</v>
      </c>
      <c r="N183" s="41">
        <f t="shared" si="265"/>
        <v>0</v>
      </c>
      <c r="O183" s="41"/>
      <c r="P183" s="41">
        <f t="shared" si="254"/>
        <v>0.65998026911368657</v>
      </c>
      <c r="Q183" s="40">
        <f t="shared" si="245"/>
        <v>6152.79</v>
      </c>
      <c r="R183" s="51">
        <v>4060.72</v>
      </c>
      <c r="S183" s="41">
        <f t="shared" si="266"/>
        <v>844.37941628432009</v>
      </c>
      <c r="T183" s="41">
        <f t="shared" si="267"/>
        <v>2034.2010851662415</v>
      </c>
      <c r="U183" s="41">
        <f t="shared" si="268"/>
        <v>985.1162487911987</v>
      </c>
      <c r="V183" s="41">
        <f t="shared" si="258"/>
        <v>197.02324975823973</v>
      </c>
      <c r="W183" s="51"/>
      <c r="X183" s="51"/>
      <c r="Y183" s="41"/>
      <c r="Z183" s="40">
        <f t="shared" si="269"/>
        <v>4060.72</v>
      </c>
      <c r="AA183" s="54">
        <f t="shared" si="259"/>
        <v>742.87366604255976</v>
      </c>
      <c r="AB183" s="54">
        <f t="shared" si="270"/>
        <v>2034.2010851662415</v>
      </c>
      <c r="AC183" s="54">
        <f t="shared" si="271"/>
        <v>985.1162487911987</v>
      </c>
      <c r="AD183" s="54">
        <f t="shared" si="260"/>
        <v>298.529</v>
      </c>
      <c r="AE183" s="54">
        <f t="shared" si="272"/>
        <v>0</v>
      </c>
      <c r="AF183" s="54">
        <f t="shared" si="273"/>
        <v>0</v>
      </c>
      <c r="AG183" s="54"/>
      <c r="AH183" s="42">
        <f t="shared" si="261"/>
        <v>4060.72</v>
      </c>
      <c r="AI183" s="56">
        <f t="shared" si="274"/>
        <v>2092.0700000000002</v>
      </c>
    </row>
    <row r="184" spans="1:35" x14ac:dyDescent="0.25">
      <c r="A184" s="31">
        <v>11</v>
      </c>
      <c r="B184" s="52">
        <v>495</v>
      </c>
      <c r="C184" s="33">
        <v>2.2999999999999998</v>
      </c>
      <c r="D184" s="33">
        <v>7.66</v>
      </c>
      <c r="E184" s="33">
        <v>3.18</v>
      </c>
      <c r="F184" s="35">
        <v>0.77</v>
      </c>
      <c r="G184" s="35"/>
      <c r="H184" s="171"/>
      <c r="I184" s="51">
        <v>7425</v>
      </c>
      <c r="J184" s="41">
        <f t="shared" si="275"/>
        <v>1678.0499999999997</v>
      </c>
      <c r="K184" s="41">
        <f t="shared" si="262"/>
        <v>3791.7000000000003</v>
      </c>
      <c r="L184" s="41">
        <f t="shared" si="263"/>
        <v>1574.1000000000001</v>
      </c>
      <c r="M184" s="41">
        <f t="shared" si="264"/>
        <v>381.15000000000003</v>
      </c>
      <c r="N184" s="41">
        <f t="shared" si="265"/>
        <v>0</v>
      </c>
      <c r="O184" s="41"/>
      <c r="P184" s="41">
        <f t="shared" si="254"/>
        <v>1.2305939393939394</v>
      </c>
      <c r="Q184" s="40">
        <f t="shared" si="245"/>
        <v>7425</v>
      </c>
      <c r="R184" s="51">
        <v>9137.16</v>
      </c>
      <c r="S184" s="41">
        <f t="shared" si="266"/>
        <v>2064.9981599999992</v>
      </c>
      <c r="T184" s="41">
        <f t="shared" si="267"/>
        <v>4666.0430400000005</v>
      </c>
      <c r="U184" s="41">
        <f t="shared" si="268"/>
        <v>1937.0779200000002</v>
      </c>
      <c r="V184" s="41">
        <f t="shared" si="258"/>
        <v>469.04088000000002</v>
      </c>
      <c r="W184" s="51"/>
      <c r="X184" s="51"/>
      <c r="Y184" s="41"/>
      <c r="Z184" s="40">
        <f t="shared" si="269"/>
        <v>9137.16</v>
      </c>
      <c r="AA184" s="54">
        <f t="shared" si="259"/>
        <v>2152.8890399999991</v>
      </c>
      <c r="AB184" s="54">
        <f t="shared" si="270"/>
        <v>4666.0430400000005</v>
      </c>
      <c r="AC184" s="54">
        <f t="shared" si="271"/>
        <v>1937.0779200000002</v>
      </c>
      <c r="AD184" s="54">
        <f t="shared" si="260"/>
        <v>381.15000000000003</v>
      </c>
      <c r="AE184" s="54">
        <f t="shared" si="272"/>
        <v>0</v>
      </c>
      <c r="AF184" s="54">
        <f t="shared" si="273"/>
        <v>0</v>
      </c>
      <c r="AG184" s="54"/>
      <c r="AH184" s="42">
        <f t="shared" si="261"/>
        <v>9137.16</v>
      </c>
      <c r="AI184" s="56">
        <f t="shared" si="274"/>
        <v>-1712.1599999999999</v>
      </c>
    </row>
    <row r="185" spans="1:35" x14ac:dyDescent="0.25">
      <c r="A185" s="31">
        <v>12</v>
      </c>
      <c r="B185" s="52">
        <v>70.3</v>
      </c>
      <c r="C185" s="33">
        <v>2.2999999999999998</v>
      </c>
      <c r="D185" s="33">
        <v>8</v>
      </c>
      <c r="E185" s="33">
        <v>2.83</v>
      </c>
      <c r="F185" s="35">
        <v>0.77</v>
      </c>
      <c r="G185" s="35"/>
      <c r="H185" s="171"/>
      <c r="I185" s="51">
        <v>1055.2</v>
      </c>
      <c r="J185" s="41">
        <f t="shared" si="275"/>
        <v>239.72000000000011</v>
      </c>
      <c r="K185" s="41">
        <f t="shared" si="262"/>
        <v>562.4</v>
      </c>
      <c r="L185" s="41">
        <f t="shared" si="263"/>
        <v>198.94899999999998</v>
      </c>
      <c r="M185" s="41">
        <f t="shared" si="264"/>
        <v>54.131</v>
      </c>
      <c r="N185" s="41">
        <f t="shared" si="265"/>
        <v>0</v>
      </c>
      <c r="O185" s="41"/>
      <c r="P185" s="41">
        <f t="shared" si="254"/>
        <v>1.9680250189537527</v>
      </c>
      <c r="Q185" s="40">
        <f t="shared" si="245"/>
        <v>1055.2</v>
      </c>
      <c r="R185" s="51">
        <v>2076.66</v>
      </c>
      <c r="S185" s="41">
        <f t="shared" si="266"/>
        <v>471.77495754359359</v>
      </c>
      <c r="T185" s="41">
        <f t="shared" si="267"/>
        <v>1106.8172706595906</v>
      </c>
      <c r="U185" s="41">
        <f t="shared" si="268"/>
        <v>391.53660949583013</v>
      </c>
      <c r="V185" s="41">
        <f t="shared" si="258"/>
        <v>106.53116230098559</v>
      </c>
      <c r="W185" s="51"/>
      <c r="X185" s="51"/>
      <c r="Y185" s="41"/>
      <c r="Z185" s="40">
        <f t="shared" si="269"/>
        <v>2076.66</v>
      </c>
      <c r="AA185" s="54">
        <f t="shared" si="259"/>
        <v>524.17511984457917</v>
      </c>
      <c r="AB185" s="54">
        <f t="shared" si="270"/>
        <v>1106.8172706595906</v>
      </c>
      <c r="AC185" s="54">
        <f t="shared" si="271"/>
        <v>391.53660949583013</v>
      </c>
      <c r="AD185" s="54">
        <f t="shared" si="260"/>
        <v>54.131</v>
      </c>
      <c r="AE185" s="54">
        <f t="shared" si="272"/>
        <v>0</v>
      </c>
      <c r="AF185" s="54">
        <f t="shared" si="273"/>
        <v>0</v>
      </c>
      <c r="AG185" s="54"/>
      <c r="AH185" s="42">
        <f t="shared" si="261"/>
        <v>2076.66</v>
      </c>
      <c r="AI185" s="56">
        <f t="shared" si="274"/>
        <v>-1021.4599999999998</v>
      </c>
    </row>
    <row r="186" spans="1:35" x14ac:dyDescent="0.25">
      <c r="A186" s="31">
        <v>13</v>
      </c>
      <c r="B186" s="52">
        <v>121.2</v>
      </c>
      <c r="C186" s="33">
        <v>2.2999999999999998</v>
      </c>
      <c r="D186" s="33">
        <v>8.1</v>
      </c>
      <c r="E186" s="33">
        <v>2.69</v>
      </c>
      <c r="F186" s="35">
        <v>0.77</v>
      </c>
      <c r="G186" s="35"/>
      <c r="H186" s="171"/>
      <c r="I186" s="51">
        <v>1809.52</v>
      </c>
      <c r="J186" s="41">
        <v>0</v>
      </c>
      <c r="K186" s="41">
        <v>0</v>
      </c>
      <c r="L186" s="41">
        <v>0</v>
      </c>
      <c r="M186" s="41">
        <v>0</v>
      </c>
      <c r="N186" s="41">
        <f t="shared" si="265"/>
        <v>0</v>
      </c>
      <c r="O186" s="41"/>
      <c r="P186" s="41">
        <v>0</v>
      </c>
      <c r="Q186" s="40">
        <f t="shared" si="245"/>
        <v>1809.52</v>
      </c>
      <c r="R186" s="51"/>
      <c r="S186" s="41">
        <f t="shared" si="266"/>
        <v>0</v>
      </c>
      <c r="T186" s="41">
        <f t="shared" si="267"/>
        <v>0</v>
      </c>
      <c r="U186" s="41">
        <f t="shared" si="268"/>
        <v>0</v>
      </c>
      <c r="V186" s="41">
        <f t="shared" si="258"/>
        <v>0</v>
      </c>
      <c r="W186" s="51"/>
      <c r="X186" s="51"/>
      <c r="Y186" s="41"/>
      <c r="Z186" s="40">
        <f t="shared" si="269"/>
        <v>0</v>
      </c>
      <c r="AA186" s="54">
        <f t="shared" si="259"/>
        <v>0</v>
      </c>
      <c r="AB186" s="54">
        <f t="shared" si="270"/>
        <v>0</v>
      </c>
      <c r="AC186" s="54">
        <f t="shared" si="271"/>
        <v>0</v>
      </c>
      <c r="AD186" s="54">
        <f t="shared" si="260"/>
        <v>0</v>
      </c>
      <c r="AE186" s="54">
        <f t="shared" si="272"/>
        <v>0</v>
      </c>
      <c r="AF186" s="54">
        <f t="shared" si="273"/>
        <v>0</v>
      </c>
      <c r="AG186" s="54"/>
      <c r="AH186" s="42">
        <f t="shared" si="261"/>
        <v>0</v>
      </c>
      <c r="AI186" s="56">
        <f t="shared" si="274"/>
        <v>1809.52</v>
      </c>
    </row>
    <row r="187" spans="1:35" x14ac:dyDescent="0.25">
      <c r="A187" s="31">
        <v>14</v>
      </c>
      <c r="B187" s="52">
        <v>369.4</v>
      </c>
      <c r="C187" s="33">
        <v>2.2999999999999998</v>
      </c>
      <c r="D187" s="33">
        <v>8.31</v>
      </c>
      <c r="E187" s="33">
        <v>2.7</v>
      </c>
      <c r="F187" s="35">
        <v>0.77</v>
      </c>
      <c r="G187" s="35"/>
      <c r="H187" s="171"/>
      <c r="I187" s="51">
        <v>5585.33</v>
      </c>
      <c r="J187" s="41">
        <f t="shared" si="275"/>
        <v>1233.7979999999998</v>
      </c>
      <c r="K187" s="41">
        <f t="shared" si="262"/>
        <v>3069.7139999999999</v>
      </c>
      <c r="L187" s="41">
        <f t="shared" si="263"/>
        <v>997.38</v>
      </c>
      <c r="M187" s="41">
        <f t="shared" si="264"/>
        <v>284.43799999999999</v>
      </c>
      <c r="N187" s="41">
        <f t="shared" si="265"/>
        <v>0</v>
      </c>
      <c r="O187" s="41"/>
      <c r="P187" s="41">
        <f t="shared" si="254"/>
        <v>0</v>
      </c>
      <c r="Q187" s="40">
        <f t="shared" si="245"/>
        <v>5585.33</v>
      </c>
      <c r="R187" s="51"/>
      <c r="S187" s="41">
        <f t="shared" si="266"/>
        <v>0</v>
      </c>
      <c r="T187" s="41">
        <f t="shared" si="267"/>
        <v>0</v>
      </c>
      <c r="U187" s="41">
        <f t="shared" si="268"/>
        <v>0</v>
      </c>
      <c r="V187" s="41">
        <f t="shared" si="258"/>
        <v>0</v>
      </c>
      <c r="W187" s="51"/>
      <c r="X187" s="51"/>
      <c r="Y187" s="41"/>
      <c r="Z187" s="40">
        <f t="shared" si="269"/>
        <v>0</v>
      </c>
      <c r="AA187" s="54">
        <f t="shared" si="259"/>
        <v>-284.43799999999999</v>
      </c>
      <c r="AB187" s="54">
        <f t="shared" si="270"/>
        <v>0</v>
      </c>
      <c r="AC187" s="54">
        <f t="shared" si="271"/>
        <v>0</v>
      </c>
      <c r="AD187" s="54">
        <f t="shared" si="260"/>
        <v>284.43799999999999</v>
      </c>
      <c r="AE187" s="54">
        <f t="shared" si="272"/>
        <v>0</v>
      </c>
      <c r="AF187" s="54">
        <f t="shared" si="273"/>
        <v>0</v>
      </c>
      <c r="AG187" s="54"/>
      <c r="AH187" s="42">
        <f t="shared" si="261"/>
        <v>0</v>
      </c>
      <c r="AI187" s="56">
        <f t="shared" si="274"/>
        <v>5585.33</v>
      </c>
    </row>
    <row r="188" spans="1:35" x14ac:dyDescent="0.25">
      <c r="A188" s="31"/>
      <c r="B188" s="52"/>
      <c r="C188" s="33"/>
      <c r="D188" s="33"/>
      <c r="E188" s="33"/>
      <c r="F188" s="35"/>
      <c r="G188" s="35"/>
      <c r="H188" s="171"/>
      <c r="I188" s="51"/>
      <c r="J188" s="41"/>
      <c r="K188" s="41"/>
      <c r="L188" s="41"/>
      <c r="M188" s="41"/>
      <c r="N188" s="41"/>
      <c r="O188" s="41"/>
      <c r="P188" s="41">
        <v>0</v>
      </c>
      <c r="Q188" s="40">
        <f t="shared" si="245"/>
        <v>0</v>
      </c>
      <c r="R188" s="51"/>
      <c r="S188" s="41">
        <f t="shared" si="266"/>
        <v>0</v>
      </c>
      <c r="T188" s="41"/>
      <c r="U188" s="41"/>
      <c r="V188" s="41">
        <f t="shared" si="258"/>
        <v>0</v>
      </c>
      <c r="W188" s="51"/>
      <c r="X188" s="51"/>
      <c r="Y188" s="41"/>
      <c r="Z188" s="40"/>
      <c r="AA188" s="54">
        <f t="shared" si="259"/>
        <v>0</v>
      </c>
      <c r="AB188" s="54"/>
      <c r="AC188" s="54"/>
      <c r="AD188" s="54">
        <f t="shared" si="260"/>
        <v>0</v>
      </c>
      <c r="AE188" s="54"/>
      <c r="AF188" s="54"/>
      <c r="AG188" s="54"/>
      <c r="AH188" s="42"/>
      <c r="AI188" s="56"/>
    </row>
    <row r="189" spans="1:35" x14ac:dyDescent="0.25">
      <c r="A189" s="31">
        <v>32</v>
      </c>
      <c r="B189" s="52">
        <v>54.9</v>
      </c>
      <c r="C189" s="33">
        <v>2.2999999999999998</v>
      </c>
      <c r="D189" s="33">
        <v>8.06</v>
      </c>
      <c r="E189" s="33">
        <v>1.9</v>
      </c>
      <c r="F189" s="35">
        <v>0.77</v>
      </c>
      <c r="G189" s="35"/>
      <c r="H189" s="171"/>
      <c r="I189" s="51">
        <v>749.93</v>
      </c>
      <c r="J189" s="41">
        <f t="shared" si="275"/>
        <v>160.85299999999992</v>
      </c>
      <c r="K189" s="41">
        <f t="shared" si="262"/>
        <v>442.49400000000003</v>
      </c>
      <c r="L189" s="41">
        <f t="shared" si="263"/>
        <v>104.30999999999999</v>
      </c>
      <c r="M189" s="41">
        <f t="shared" si="264"/>
        <v>42.273000000000003</v>
      </c>
      <c r="N189" s="41">
        <f t="shared" si="265"/>
        <v>0</v>
      </c>
      <c r="O189" s="41"/>
      <c r="P189" s="41">
        <f t="shared" si="254"/>
        <v>0</v>
      </c>
      <c r="Q189" s="40">
        <f t="shared" si="245"/>
        <v>749.93</v>
      </c>
      <c r="R189" s="51"/>
      <c r="S189" s="41">
        <f t="shared" si="266"/>
        <v>0</v>
      </c>
      <c r="T189" s="41">
        <f t="shared" si="267"/>
        <v>0</v>
      </c>
      <c r="U189" s="41">
        <f t="shared" si="268"/>
        <v>0</v>
      </c>
      <c r="V189" s="41">
        <f t="shared" si="258"/>
        <v>0</v>
      </c>
      <c r="W189" s="51"/>
      <c r="X189" s="51"/>
      <c r="Y189" s="41"/>
      <c r="Z189" s="40">
        <f>SUM(S189:Y189)</f>
        <v>0</v>
      </c>
      <c r="AA189" s="54">
        <f t="shared" si="259"/>
        <v>-42.273000000000003</v>
      </c>
      <c r="AB189" s="54">
        <f>T189</f>
        <v>0</v>
      </c>
      <c r="AC189" s="54">
        <f>U189</f>
        <v>0</v>
      </c>
      <c r="AD189" s="54">
        <f t="shared" si="260"/>
        <v>42.273000000000003</v>
      </c>
      <c r="AE189" s="54">
        <f>W189</f>
        <v>0</v>
      </c>
      <c r="AF189" s="54">
        <f>X189</f>
        <v>0</v>
      </c>
      <c r="AG189" s="54"/>
      <c r="AH189" s="42">
        <f t="shared" si="261"/>
        <v>0</v>
      </c>
      <c r="AI189" s="56">
        <f>I189-Z189</f>
        <v>749.93</v>
      </c>
    </row>
    <row r="190" spans="1:35" x14ac:dyDescent="0.25">
      <c r="A190" s="32" t="s">
        <v>37</v>
      </c>
      <c r="B190" s="136">
        <f>SUM(B174:B189)</f>
        <v>2998.3</v>
      </c>
      <c r="C190" s="173"/>
      <c r="D190" s="174"/>
      <c r="E190" s="174"/>
      <c r="F190" s="175"/>
      <c r="G190" s="175"/>
      <c r="H190" s="175"/>
      <c r="I190" s="177">
        <f t="shared" ref="I190" si="276">SUM(I174:I189)</f>
        <v>45504.24</v>
      </c>
      <c r="J190" s="177">
        <f t="shared" ref="J190:N190" si="277">SUM(J174:J189)</f>
        <v>9346.6209999999992</v>
      </c>
      <c r="K190" s="177">
        <f t="shared" si="277"/>
        <v>23063.335999999999</v>
      </c>
      <c r="L190" s="177">
        <f t="shared" si="277"/>
        <v>9069.3960000000006</v>
      </c>
      <c r="M190" s="177">
        <f t="shared" si="277"/>
        <v>2215.3670000000002</v>
      </c>
      <c r="N190" s="177">
        <f t="shared" si="277"/>
        <v>0</v>
      </c>
      <c r="O190" s="177">
        <f>SUM(O179:O189)</f>
        <v>0</v>
      </c>
      <c r="P190" s="176">
        <f t="shared" si="254"/>
        <v>0.63843281417292108</v>
      </c>
      <c r="Q190" s="178">
        <f t="shared" si="245"/>
        <v>45504.24</v>
      </c>
      <c r="R190" s="177">
        <f>SUM(R174:R189)</f>
        <v>29051.4</v>
      </c>
      <c r="S190" s="177">
        <f>SUM(S174:S189)</f>
        <v>6303.9422977168024</v>
      </c>
      <c r="T190" s="177">
        <f>SUM(T174:T189)</f>
        <v>15494.005243048054</v>
      </c>
      <c r="U190" s="177">
        <f>SUM(U174:U189)</f>
        <v>5764.8715977314732</v>
      </c>
      <c r="V190" s="177">
        <f>SUM(V174:V189)</f>
        <v>1488.5808615036699</v>
      </c>
      <c r="W190" s="177"/>
      <c r="X190" s="177"/>
      <c r="Y190" s="176"/>
      <c r="Z190" s="40">
        <f t="shared" ref="Z190:AE190" si="278">SUM(Z174:Z189)</f>
        <v>29051.399999999998</v>
      </c>
      <c r="AA190" s="55">
        <f t="shared" si="278"/>
        <v>5577.1561592204698</v>
      </c>
      <c r="AB190" s="55">
        <f t="shared" si="278"/>
        <v>15494.005243048054</v>
      </c>
      <c r="AC190" s="55">
        <f t="shared" si="278"/>
        <v>5764.8715977314732</v>
      </c>
      <c r="AD190" s="55">
        <f t="shared" si="278"/>
        <v>2215.3670000000002</v>
      </c>
      <c r="AE190" s="55">
        <f t="shared" si="278"/>
        <v>0</v>
      </c>
      <c r="AF190" s="55">
        <f>SUM(AF179:AF189)</f>
        <v>0</v>
      </c>
      <c r="AG190" s="54"/>
      <c r="AH190" s="42">
        <f>SUM(AH174:AH189)</f>
        <v>29051.399999999998</v>
      </c>
      <c r="AI190" s="56">
        <f>SUM(AI174:AI189)</f>
        <v>16452.840000000004</v>
      </c>
    </row>
    <row r="191" spans="1:35" x14ac:dyDescent="0.25">
      <c r="A191" s="6" t="s">
        <v>45</v>
      </c>
      <c r="B191" s="37"/>
      <c r="H191" s="171"/>
      <c r="P191" s="41">
        <v>0</v>
      </c>
      <c r="Q191" s="40">
        <f t="shared" si="245"/>
        <v>0</v>
      </c>
    </row>
    <row r="192" spans="1:35" x14ac:dyDescent="0.25">
      <c r="A192" s="31">
        <v>5</v>
      </c>
      <c r="B192" s="52">
        <v>212.7</v>
      </c>
      <c r="C192" s="33">
        <v>2.48</v>
      </c>
      <c r="D192" s="33">
        <v>8.0399999999999991</v>
      </c>
      <c r="E192" s="33">
        <v>4.17</v>
      </c>
      <c r="F192" s="35">
        <v>0.77</v>
      </c>
      <c r="G192" s="35">
        <v>5.51</v>
      </c>
      <c r="H192" s="171"/>
      <c r="I192" s="51">
        <v>4696.42</v>
      </c>
      <c r="J192" s="41">
        <f t="shared" ref="J192:J197" si="279">I192-K192-L192-M192-N192</f>
        <v>763.59700000000066</v>
      </c>
      <c r="K192" s="41">
        <f t="shared" ref="K192:K197" si="280">B192*D192</f>
        <v>1710.1079999999997</v>
      </c>
      <c r="L192" s="41">
        <f t="shared" ref="L192:L197" si="281">E192*B192</f>
        <v>886.95899999999995</v>
      </c>
      <c r="M192" s="41">
        <f t="shared" ref="M192:M197" si="282">F192*B192</f>
        <v>163.779</v>
      </c>
      <c r="N192" s="41">
        <f>G192*B192</f>
        <v>1171.9769999999999</v>
      </c>
      <c r="O192" s="41"/>
      <c r="P192" s="41">
        <f t="shared" si="254"/>
        <v>0.22896163460678559</v>
      </c>
      <c r="Q192" s="40">
        <f t="shared" si="245"/>
        <v>4696.42</v>
      </c>
      <c r="R192" s="51">
        <v>1075.3</v>
      </c>
      <c r="S192" s="41">
        <f t="shared" ref="S192:S197" si="283">R192-T192-U192-V192-W192-X192</f>
        <v>174.83218694239446</v>
      </c>
      <c r="T192" s="41">
        <f t="shared" ref="T192:T197" si="284">P192*K192</f>
        <v>391.54912303414085</v>
      </c>
      <c r="U192" s="41">
        <f t="shared" ref="U192:U197" si="285">L192*P192</f>
        <v>203.07958246919992</v>
      </c>
      <c r="V192" s="41">
        <f t="shared" ref="V192:V197" si="286">P192*M192</f>
        <v>37.499107554264739</v>
      </c>
      <c r="W192" s="51"/>
      <c r="X192" s="51">
        <v>268.33999999999997</v>
      </c>
      <c r="Y192" s="41"/>
      <c r="Z192" s="40">
        <f t="shared" ref="Z192:Z197" si="287">SUM(S192:Y192)</f>
        <v>1075.3</v>
      </c>
      <c r="AA192" s="54">
        <f t="shared" ref="AA192:AA197" si="288">Z192-AB192-AC192-AD192-AE192-AF192</f>
        <v>48.552294496659215</v>
      </c>
      <c r="AB192" s="54">
        <f t="shared" ref="AB192:AC197" si="289">T192</f>
        <v>391.54912303414085</v>
      </c>
      <c r="AC192" s="54">
        <f t="shared" si="289"/>
        <v>203.07958246919992</v>
      </c>
      <c r="AD192" s="54">
        <f t="shared" ref="AD192:AD197" si="290">M192</f>
        <v>163.779</v>
      </c>
      <c r="AE192" s="54">
        <f t="shared" ref="AE192:AF197" si="291">W192</f>
        <v>0</v>
      </c>
      <c r="AF192" s="54">
        <f t="shared" si="291"/>
        <v>268.33999999999997</v>
      </c>
      <c r="AG192" s="54"/>
      <c r="AH192" s="42">
        <f t="shared" ref="AH192:AH197" si="292">SUM(AA192:AG192)</f>
        <v>1075.3</v>
      </c>
      <c r="AI192" s="56">
        <f t="shared" ref="AI192:AI197" si="293">I192-Z192</f>
        <v>3621.12</v>
      </c>
    </row>
    <row r="193" spans="1:35" x14ac:dyDescent="0.25">
      <c r="A193" s="31">
        <v>13</v>
      </c>
      <c r="B193" s="52"/>
      <c r="C193" s="33"/>
      <c r="D193" s="33"/>
      <c r="E193" s="33"/>
      <c r="F193" s="35"/>
      <c r="G193" s="35"/>
      <c r="H193" s="171"/>
      <c r="I193" s="51"/>
      <c r="J193" s="41">
        <f t="shared" si="279"/>
        <v>0</v>
      </c>
      <c r="K193" s="41">
        <f t="shared" si="280"/>
        <v>0</v>
      </c>
      <c r="L193" s="41">
        <f t="shared" si="281"/>
        <v>0</v>
      </c>
      <c r="M193" s="41">
        <f t="shared" si="282"/>
        <v>0</v>
      </c>
      <c r="N193" s="41">
        <f t="shared" ref="N193:N194" si="294">G193*B193</f>
        <v>0</v>
      </c>
      <c r="O193" s="41"/>
      <c r="P193" s="41">
        <v>0</v>
      </c>
      <c r="Q193" s="40">
        <f t="shared" si="245"/>
        <v>0</v>
      </c>
      <c r="R193" s="51"/>
      <c r="S193" s="41">
        <f t="shared" si="283"/>
        <v>0</v>
      </c>
      <c r="T193" s="41">
        <f t="shared" si="284"/>
        <v>0</v>
      </c>
      <c r="U193" s="41">
        <f t="shared" si="285"/>
        <v>0</v>
      </c>
      <c r="V193" s="41">
        <f t="shared" si="286"/>
        <v>0</v>
      </c>
      <c r="W193" s="51"/>
      <c r="X193" s="51"/>
      <c r="Y193" s="41"/>
      <c r="Z193" s="40">
        <f t="shared" si="287"/>
        <v>0</v>
      </c>
      <c r="AA193" s="54">
        <f t="shared" si="288"/>
        <v>0</v>
      </c>
      <c r="AB193" s="54">
        <f t="shared" si="289"/>
        <v>0</v>
      </c>
      <c r="AC193" s="54">
        <f t="shared" si="289"/>
        <v>0</v>
      </c>
      <c r="AD193" s="54">
        <f t="shared" si="290"/>
        <v>0</v>
      </c>
      <c r="AE193" s="54">
        <f t="shared" si="291"/>
        <v>0</v>
      </c>
      <c r="AF193" s="54">
        <f t="shared" si="291"/>
        <v>0</v>
      </c>
      <c r="AG193" s="54"/>
      <c r="AH193" s="42">
        <f t="shared" si="292"/>
        <v>0</v>
      </c>
      <c r="AI193" s="56">
        <f t="shared" si="293"/>
        <v>0</v>
      </c>
    </row>
    <row r="194" spans="1:35" x14ac:dyDescent="0.25">
      <c r="A194" s="31">
        <v>15</v>
      </c>
      <c r="B194" s="52">
        <v>603.4</v>
      </c>
      <c r="C194" s="33">
        <v>2.2999999999999998</v>
      </c>
      <c r="D194" s="33">
        <v>8.09</v>
      </c>
      <c r="E194" s="33">
        <v>3.63</v>
      </c>
      <c r="F194" s="35">
        <v>0.77</v>
      </c>
      <c r="G194" s="35"/>
      <c r="H194" s="171"/>
      <c r="I194" s="51">
        <v>9491.48</v>
      </c>
      <c r="J194" s="41">
        <f t="shared" si="279"/>
        <v>1955.0140000000006</v>
      </c>
      <c r="K194" s="41">
        <f t="shared" si="280"/>
        <v>4881.5059999999994</v>
      </c>
      <c r="L194" s="41">
        <f t="shared" si="281"/>
        <v>2190.3419999999996</v>
      </c>
      <c r="M194" s="41">
        <f t="shared" si="282"/>
        <v>464.61799999999999</v>
      </c>
      <c r="N194" s="41">
        <f t="shared" si="294"/>
        <v>0</v>
      </c>
      <c r="O194" s="41"/>
      <c r="P194" s="41">
        <f t="shared" si="254"/>
        <v>0.64882399794341883</v>
      </c>
      <c r="Q194" s="40">
        <f t="shared" si="245"/>
        <v>9491.48</v>
      </c>
      <c r="R194" s="51">
        <v>6158.3</v>
      </c>
      <c r="S194" s="41">
        <f t="shared" si="283"/>
        <v>1268.4599995153551</v>
      </c>
      <c r="T194" s="41">
        <f t="shared" si="284"/>
        <v>3167.2382389047862</v>
      </c>
      <c r="U194" s="41">
        <f t="shared" si="285"/>
        <v>1421.1464533033836</v>
      </c>
      <c r="V194" s="41">
        <f t="shared" si="286"/>
        <v>301.45530827647536</v>
      </c>
      <c r="W194" s="51"/>
      <c r="X194" s="51"/>
      <c r="Y194" s="41"/>
      <c r="Z194" s="40">
        <f t="shared" si="287"/>
        <v>6158.3</v>
      </c>
      <c r="AA194" s="54">
        <f t="shared" si="288"/>
        <v>1105.2973077918305</v>
      </c>
      <c r="AB194" s="54">
        <f t="shared" si="289"/>
        <v>3167.2382389047862</v>
      </c>
      <c r="AC194" s="54">
        <f t="shared" si="289"/>
        <v>1421.1464533033836</v>
      </c>
      <c r="AD194" s="54">
        <f t="shared" si="290"/>
        <v>464.61799999999999</v>
      </c>
      <c r="AE194" s="54">
        <f t="shared" si="291"/>
        <v>0</v>
      </c>
      <c r="AF194" s="54">
        <f t="shared" si="291"/>
        <v>0</v>
      </c>
      <c r="AG194" s="54"/>
      <c r="AH194" s="42">
        <f t="shared" si="292"/>
        <v>6158.3000000000011</v>
      </c>
      <c r="AI194" s="56">
        <f t="shared" si="293"/>
        <v>3333.1799999999994</v>
      </c>
    </row>
    <row r="195" spans="1:35" x14ac:dyDescent="0.25">
      <c r="A195" s="31">
        <v>16</v>
      </c>
      <c r="B195" s="52">
        <v>127.5</v>
      </c>
      <c r="C195" s="33">
        <v>2.2999999999999998</v>
      </c>
      <c r="D195" s="33">
        <v>8.0500000000000007</v>
      </c>
      <c r="E195" s="33">
        <v>2.88</v>
      </c>
      <c r="F195" s="35">
        <v>0.77</v>
      </c>
      <c r="G195" s="35"/>
      <c r="H195" s="171"/>
      <c r="I195" s="51">
        <v>1934.17</v>
      </c>
      <c r="J195" s="41">
        <f t="shared" si="279"/>
        <v>442.42</v>
      </c>
      <c r="K195" s="41">
        <f t="shared" si="280"/>
        <v>1026.375</v>
      </c>
      <c r="L195" s="41">
        <f t="shared" si="281"/>
        <v>367.2</v>
      </c>
      <c r="M195" s="41">
        <f t="shared" si="282"/>
        <v>98.174999999999997</v>
      </c>
      <c r="N195" s="41">
        <f>G195*B195</f>
        <v>0</v>
      </c>
      <c r="O195" s="41"/>
      <c r="P195" s="41">
        <f t="shared" si="254"/>
        <v>1.0925720076311802</v>
      </c>
      <c r="Q195" s="40">
        <f t="shared" si="245"/>
        <v>1934.17</v>
      </c>
      <c r="R195" s="51">
        <v>2113.2199999999998</v>
      </c>
      <c r="S195" s="41">
        <f t="shared" si="283"/>
        <v>483.37570761618662</v>
      </c>
      <c r="T195" s="41">
        <f t="shared" si="284"/>
        <v>1121.3885943324526</v>
      </c>
      <c r="U195" s="41">
        <f t="shared" si="285"/>
        <v>401.19244120216939</v>
      </c>
      <c r="V195" s="41">
        <f t="shared" si="286"/>
        <v>107.26325684919112</v>
      </c>
      <c r="W195" s="51"/>
      <c r="X195" s="51"/>
      <c r="Y195" s="41"/>
      <c r="Z195" s="40">
        <f t="shared" si="287"/>
        <v>2113.2199999999998</v>
      </c>
      <c r="AA195" s="54">
        <f t="shared" si="288"/>
        <v>492.46396446537773</v>
      </c>
      <c r="AB195" s="54">
        <f t="shared" si="289"/>
        <v>1121.3885943324526</v>
      </c>
      <c r="AC195" s="54">
        <f t="shared" si="289"/>
        <v>401.19244120216939</v>
      </c>
      <c r="AD195" s="54">
        <f t="shared" si="290"/>
        <v>98.174999999999997</v>
      </c>
      <c r="AE195" s="54">
        <f t="shared" si="291"/>
        <v>0</v>
      </c>
      <c r="AF195" s="54">
        <f t="shared" si="291"/>
        <v>0</v>
      </c>
      <c r="AG195" s="54"/>
      <c r="AH195" s="42">
        <f t="shared" si="292"/>
        <v>2113.2199999999998</v>
      </c>
      <c r="AI195" s="56">
        <f t="shared" si="293"/>
        <v>-179.04999999999973</v>
      </c>
    </row>
    <row r="196" spans="1:35" x14ac:dyDescent="0.25">
      <c r="A196" s="31">
        <v>17</v>
      </c>
      <c r="B196" s="52">
        <v>130</v>
      </c>
      <c r="C196" s="33">
        <v>2.2999999999999998</v>
      </c>
      <c r="D196" s="33">
        <v>8.4</v>
      </c>
      <c r="E196" s="33">
        <v>3.13</v>
      </c>
      <c r="F196" s="35">
        <v>0.77</v>
      </c>
      <c r="G196" s="35"/>
      <c r="H196" s="171"/>
      <c r="I196" s="51">
        <v>2020.2</v>
      </c>
      <c r="J196" s="41">
        <f t="shared" si="279"/>
        <v>421.20000000000005</v>
      </c>
      <c r="K196" s="41">
        <f t="shared" si="280"/>
        <v>1092</v>
      </c>
      <c r="L196" s="41">
        <f t="shared" si="281"/>
        <v>406.9</v>
      </c>
      <c r="M196" s="41">
        <f t="shared" si="282"/>
        <v>100.10000000000001</v>
      </c>
      <c r="N196" s="41">
        <f>G196*B196</f>
        <v>0</v>
      </c>
      <c r="O196" s="41"/>
      <c r="P196" s="41">
        <f t="shared" si="254"/>
        <v>1</v>
      </c>
      <c r="Q196" s="40">
        <f t="shared" si="245"/>
        <v>2020.2</v>
      </c>
      <c r="R196" s="51">
        <v>2020.2</v>
      </c>
      <c r="S196" s="41">
        <f t="shared" si="283"/>
        <v>421.20000000000005</v>
      </c>
      <c r="T196" s="41">
        <f t="shared" si="284"/>
        <v>1092</v>
      </c>
      <c r="U196" s="41">
        <f t="shared" si="285"/>
        <v>406.9</v>
      </c>
      <c r="V196" s="41">
        <f t="shared" si="286"/>
        <v>100.10000000000001</v>
      </c>
      <c r="W196" s="51"/>
      <c r="X196" s="51"/>
      <c r="Y196" s="41"/>
      <c r="Z196" s="40">
        <f t="shared" si="287"/>
        <v>2020.1999999999998</v>
      </c>
      <c r="AA196" s="54">
        <f t="shared" si="288"/>
        <v>421.19999999999982</v>
      </c>
      <c r="AB196" s="54">
        <f t="shared" si="289"/>
        <v>1092</v>
      </c>
      <c r="AC196" s="54">
        <f t="shared" si="289"/>
        <v>406.9</v>
      </c>
      <c r="AD196" s="54">
        <f t="shared" si="290"/>
        <v>100.10000000000001</v>
      </c>
      <c r="AE196" s="54">
        <f t="shared" si="291"/>
        <v>0</v>
      </c>
      <c r="AF196" s="54">
        <f t="shared" si="291"/>
        <v>0</v>
      </c>
      <c r="AG196" s="54"/>
      <c r="AH196" s="42">
        <f t="shared" si="292"/>
        <v>2020.1999999999998</v>
      </c>
      <c r="AI196" s="56">
        <f t="shared" si="293"/>
        <v>0</v>
      </c>
    </row>
    <row r="197" spans="1:35" x14ac:dyDescent="0.25">
      <c r="A197" s="31" t="s">
        <v>38</v>
      </c>
      <c r="B197" s="52">
        <v>160.30000000000001</v>
      </c>
      <c r="C197" s="33">
        <v>2.2999999999999998</v>
      </c>
      <c r="D197" s="33">
        <v>8.9499999999999993</v>
      </c>
      <c r="E197" s="33">
        <v>1.39</v>
      </c>
      <c r="F197" s="35">
        <v>0.77</v>
      </c>
      <c r="G197" s="35"/>
      <c r="H197" s="171"/>
      <c r="I197" s="51">
        <v>2277.86</v>
      </c>
      <c r="J197" s="41">
        <f t="shared" si="279"/>
        <v>496.92700000000013</v>
      </c>
      <c r="K197" s="41">
        <f t="shared" si="280"/>
        <v>1434.6849999999999</v>
      </c>
      <c r="L197" s="41">
        <f t="shared" si="281"/>
        <v>222.81700000000001</v>
      </c>
      <c r="M197" s="41">
        <f t="shared" si="282"/>
        <v>123.43100000000001</v>
      </c>
      <c r="N197" s="41">
        <f>G197*B197</f>
        <v>0</v>
      </c>
      <c r="O197" s="41"/>
      <c r="P197" s="41">
        <f t="shared" si="254"/>
        <v>0.68209196350960988</v>
      </c>
      <c r="Q197" s="40">
        <f t="shared" si="245"/>
        <v>2277.86</v>
      </c>
      <c r="R197" s="51">
        <v>1553.71</v>
      </c>
      <c r="S197" s="41">
        <f t="shared" si="283"/>
        <v>338.94991315094001</v>
      </c>
      <c r="T197" s="41">
        <f t="shared" si="284"/>
        <v>978.58710866778461</v>
      </c>
      <c r="U197" s="41">
        <f t="shared" si="285"/>
        <v>151.98168503332076</v>
      </c>
      <c r="V197" s="41">
        <f t="shared" si="286"/>
        <v>84.191293147954667</v>
      </c>
      <c r="W197" s="51"/>
      <c r="X197" s="51"/>
      <c r="Y197" s="41"/>
      <c r="Z197" s="40">
        <f t="shared" si="287"/>
        <v>1553.7099999999998</v>
      </c>
      <c r="AA197" s="54">
        <f t="shared" si="288"/>
        <v>299.71020629889438</v>
      </c>
      <c r="AB197" s="54">
        <f t="shared" si="289"/>
        <v>978.58710866778461</v>
      </c>
      <c r="AC197" s="54">
        <f t="shared" si="289"/>
        <v>151.98168503332076</v>
      </c>
      <c r="AD197" s="54">
        <f t="shared" si="290"/>
        <v>123.43100000000001</v>
      </c>
      <c r="AE197" s="54">
        <f t="shared" si="291"/>
        <v>0</v>
      </c>
      <c r="AF197" s="54">
        <f t="shared" si="291"/>
        <v>0</v>
      </c>
      <c r="AG197" s="54"/>
      <c r="AH197" s="42">
        <f t="shared" si="292"/>
        <v>1553.7099999999998</v>
      </c>
      <c r="AI197" s="56">
        <f t="shared" si="293"/>
        <v>724.15000000000032</v>
      </c>
    </row>
    <row r="198" spans="1:35" x14ac:dyDescent="0.25">
      <c r="A198" s="32" t="s">
        <v>37</v>
      </c>
      <c r="B198" s="136">
        <f>SUM(B192:B197)</f>
        <v>1233.8999999999999</v>
      </c>
      <c r="C198" s="173"/>
      <c r="D198" s="174"/>
      <c r="E198" s="174"/>
      <c r="F198" s="175"/>
      <c r="G198" s="175"/>
      <c r="H198" s="175"/>
      <c r="I198" s="177">
        <f t="shared" ref="I198" si="295">SUM(I192:I197)</f>
        <v>20420.13</v>
      </c>
      <c r="J198" s="177">
        <f t="shared" ref="J198:O198" si="296">SUM(J192:J197)</f>
        <v>4079.1580000000017</v>
      </c>
      <c r="K198" s="177">
        <f t="shared" si="296"/>
        <v>10144.673999999999</v>
      </c>
      <c r="L198" s="177">
        <f t="shared" si="296"/>
        <v>4074.2179999999994</v>
      </c>
      <c r="M198" s="177">
        <f t="shared" si="296"/>
        <v>950.10299999999995</v>
      </c>
      <c r="N198" s="177">
        <f t="shared" si="296"/>
        <v>1171.9769999999999</v>
      </c>
      <c r="O198" s="177">
        <f t="shared" si="296"/>
        <v>0</v>
      </c>
      <c r="P198" s="176">
        <f t="shared" si="254"/>
        <v>0.63274474746243037</v>
      </c>
      <c r="Q198" s="178">
        <f t="shared" si="245"/>
        <v>20420.13</v>
      </c>
      <c r="R198" s="177">
        <f>SUM(R192:R197)</f>
        <v>12920.73</v>
      </c>
      <c r="S198" s="177">
        <f t="shared" ref="S198:V198" si="297">SUM(S192:S197)</f>
        <v>2686.8178072248766</v>
      </c>
      <c r="T198" s="177">
        <f t="shared" si="297"/>
        <v>6750.763064939164</v>
      </c>
      <c r="U198" s="177">
        <f t="shared" si="297"/>
        <v>2584.300162008074</v>
      </c>
      <c r="V198" s="177">
        <f t="shared" si="297"/>
        <v>630.50896582788585</v>
      </c>
      <c r="W198" s="177">
        <f t="shared" ref="W198" si="298">SUM(W192:W197)</f>
        <v>0</v>
      </c>
      <c r="X198" s="177">
        <f t="shared" ref="X198" si="299">SUM(X192:X197)</f>
        <v>268.33999999999997</v>
      </c>
      <c r="Y198" s="176"/>
      <c r="Z198" s="40">
        <f t="shared" ref="Z198:AF198" si="300">SUM(Z192:Z197)</f>
        <v>12920.73</v>
      </c>
      <c r="AA198" s="55">
        <f t="shared" si="300"/>
        <v>2367.2237730527613</v>
      </c>
      <c r="AB198" s="55">
        <f t="shared" si="300"/>
        <v>6750.763064939164</v>
      </c>
      <c r="AC198" s="55">
        <f t="shared" si="300"/>
        <v>2584.300162008074</v>
      </c>
      <c r="AD198" s="55">
        <f t="shared" si="300"/>
        <v>950.10299999999995</v>
      </c>
      <c r="AE198" s="55">
        <f t="shared" si="300"/>
        <v>0</v>
      </c>
      <c r="AF198" s="55">
        <f t="shared" si="300"/>
        <v>268.33999999999997</v>
      </c>
      <c r="AG198" s="54"/>
      <c r="AH198" s="42">
        <f>SUM(AH192:AH197)</f>
        <v>12920.73</v>
      </c>
      <c r="AI198" s="56">
        <f>SUM(AI192:AI197)</f>
        <v>7499.4000000000005</v>
      </c>
    </row>
    <row r="199" spans="1:35" x14ac:dyDescent="0.25">
      <c r="A199" t="s">
        <v>40</v>
      </c>
      <c r="G199" s="65"/>
      <c r="H199" s="171"/>
      <c r="J199" s="51"/>
      <c r="K199" s="51"/>
      <c r="L199" s="51"/>
      <c r="M199" s="41"/>
      <c r="N199" s="51"/>
      <c r="P199" s="41"/>
      <c r="Q199" s="40">
        <f t="shared" si="245"/>
        <v>0</v>
      </c>
      <c r="S199" s="132"/>
      <c r="V199" s="132"/>
    </row>
    <row r="200" spans="1:35" x14ac:dyDescent="0.25">
      <c r="A200" s="31">
        <v>2</v>
      </c>
      <c r="B200" s="52">
        <v>418.2</v>
      </c>
      <c r="C200" s="33">
        <v>2.2999999999999998</v>
      </c>
      <c r="D200" s="33">
        <v>8.2100000000000009</v>
      </c>
      <c r="E200" s="33">
        <v>3.03</v>
      </c>
      <c r="F200" s="35">
        <v>0.77</v>
      </c>
      <c r="G200" s="35"/>
      <c r="H200" s="171"/>
      <c r="I200" s="51">
        <v>6390.1</v>
      </c>
      <c r="J200" s="41">
        <f>I200-K200-L200-M200-N200</f>
        <v>1367.518</v>
      </c>
      <c r="K200" s="41">
        <f>B200*D200</f>
        <v>3433.4220000000005</v>
      </c>
      <c r="L200" s="41">
        <f>E200*B200</f>
        <v>1267.146</v>
      </c>
      <c r="M200" s="41">
        <f t="shared" ref="M200" si="301">F200*B200</f>
        <v>322.01400000000001</v>
      </c>
      <c r="N200" s="41">
        <v>0</v>
      </c>
      <c r="O200" s="41"/>
      <c r="P200" s="41">
        <f t="shared" si="254"/>
        <v>1.3054052362247852</v>
      </c>
      <c r="Q200" s="40">
        <f t="shared" si="245"/>
        <v>6390.1</v>
      </c>
      <c r="R200" s="51">
        <v>8341.67</v>
      </c>
      <c r="S200" s="41">
        <f>R200-T200-U200-V200-W200-X200</f>
        <v>1785.165157831645</v>
      </c>
      <c r="T200" s="41">
        <f>P200*K200</f>
        <v>4482.0070569693753</v>
      </c>
      <c r="U200" s="41">
        <f>L200*P200</f>
        <v>1654.1390234612916</v>
      </c>
      <c r="V200" s="41">
        <f t="shared" ref="V200" si="302">P200*M200</f>
        <v>420.35876173768798</v>
      </c>
      <c r="W200" s="51"/>
      <c r="X200" s="51"/>
      <c r="Y200" s="41"/>
      <c r="Z200" s="40">
        <f>SUM(S200:Y200)</f>
        <v>8341.67</v>
      </c>
      <c r="AA200" s="54">
        <f t="shared" ref="AA200:AF203" si="303">S200</f>
        <v>1785.165157831645</v>
      </c>
      <c r="AB200" s="54">
        <f t="shared" si="303"/>
        <v>4482.0070569693753</v>
      </c>
      <c r="AC200" s="54">
        <f t="shared" si="303"/>
        <v>1654.1390234612916</v>
      </c>
      <c r="AD200" s="54">
        <f t="shared" si="303"/>
        <v>420.35876173768798</v>
      </c>
      <c r="AE200" s="54">
        <f t="shared" si="303"/>
        <v>0</v>
      </c>
      <c r="AF200" s="54">
        <f t="shared" si="303"/>
        <v>0</v>
      </c>
      <c r="AG200" s="54"/>
      <c r="AH200" s="42">
        <f>SUM(AA200:AG200)</f>
        <v>8341.67</v>
      </c>
      <c r="AI200" s="56">
        <f>I200-Z200</f>
        <v>-1951.5699999999997</v>
      </c>
    </row>
    <row r="201" spans="1:35" x14ac:dyDescent="0.25">
      <c r="A201" s="31">
        <v>6</v>
      </c>
      <c r="B201" s="52">
        <v>124</v>
      </c>
      <c r="C201" s="33">
        <v>2.2999999999999998</v>
      </c>
      <c r="D201" s="33">
        <v>8.25</v>
      </c>
      <c r="E201" s="33">
        <v>2.83</v>
      </c>
      <c r="F201" s="35">
        <v>0.77</v>
      </c>
      <c r="G201" s="35"/>
      <c r="H201" s="171"/>
      <c r="I201" s="51">
        <v>1856.28</v>
      </c>
      <c r="J201" s="41">
        <f>I201-K201-L201-M201-N201</f>
        <v>386.87999999999994</v>
      </c>
      <c r="K201" s="41">
        <f>B201*D201</f>
        <v>1023</v>
      </c>
      <c r="L201" s="41">
        <f>E201*B201</f>
        <v>350.92</v>
      </c>
      <c r="M201" s="41">
        <f>F201*B201</f>
        <v>95.48</v>
      </c>
      <c r="N201" s="41">
        <f>G201*B201</f>
        <v>0</v>
      </c>
      <c r="O201" s="41"/>
      <c r="P201" s="41">
        <f t="shared" si="254"/>
        <v>1</v>
      </c>
      <c r="Q201" s="40">
        <f t="shared" si="245"/>
        <v>1856.28</v>
      </c>
      <c r="R201" s="51">
        <v>1856.28</v>
      </c>
      <c r="S201" s="41">
        <f>R201-T201-U201-V201-W201-X201</f>
        <v>386.87999999999994</v>
      </c>
      <c r="T201" s="41">
        <f>P201*K201</f>
        <v>1023</v>
      </c>
      <c r="U201" s="41">
        <f>L201*P201</f>
        <v>350.92</v>
      </c>
      <c r="V201" s="41">
        <f>P201*M201</f>
        <v>95.48</v>
      </c>
      <c r="W201" s="51"/>
      <c r="X201" s="51"/>
      <c r="Y201" s="41"/>
      <c r="Z201" s="40">
        <f>SUM(S201:Y201)</f>
        <v>1856.28</v>
      </c>
      <c r="AA201" s="54">
        <f t="shared" si="303"/>
        <v>386.87999999999994</v>
      </c>
      <c r="AB201" s="54">
        <f t="shared" si="303"/>
        <v>1023</v>
      </c>
      <c r="AC201" s="54">
        <f t="shared" si="303"/>
        <v>350.92</v>
      </c>
      <c r="AD201" s="54">
        <f t="shared" si="303"/>
        <v>95.48</v>
      </c>
      <c r="AE201" s="54">
        <f t="shared" si="303"/>
        <v>0</v>
      </c>
      <c r="AF201" s="54">
        <f t="shared" si="303"/>
        <v>0</v>
      </c>
      <c r="AG201" s="54"/>
      <c r="AH201" s="42">
        <f>SUM(AA201:AG201)</f>
        <v>1856.28</v>
      </c>
      <c r="AI201" s="56">
        <f>I201-Z201</f>
        <v>0</v>
      </c>
    </row>
    <row r="202" spans="1:35" x14ac:dyDescent="0.25">
      <c r="A202" s="31">
        <v>14</v>
      </c>
      <c r="B202" s="52">
        <v>277.60000000000002</v>
      </c>
      <c r="C202" s="33">
        <v>2.2999999999999998</v>
      </c>
      <c r="D202" s="33">
        <v>8.5500000000000007</v>
      </c>
      <c r="E202" s="33">
        <v>2.9</v>
      </c>
      <c r="F202" s="35">
        <v>0.77</v>
      </c>
      <c r="G202" s="35"/>
      <c r="H202" s="171"/>
      <c r="I202" s="51">
        <v>4238.95</v>
      </c>
      <c r="J202" s="41">
        <f>I202-K202-L202-M202-N202</f>
        <v>846.67799999999943</v>
      </c>
      <c r="K202" s="41">
        <f>B202*D202</f>
        <v>2373.4800000000005</v>
      </c>
      <c r="L202" s="41">
        <f>E202*B202</f>
        <v>805.04000000000008</v>
      </c>
      <c r="M202" s="41">
        <f>F202*B202</f>
        <v>213.75200000000001</v>
      </c>
      <c r="N202" s="41">
        <f>G202*B202</f>
        <v>0</v>
      </c>
      <c r="O202" s="41"/>
      <c r="P202" s="41">
        <f t="shared" si="254"/>
        <v>0.45097488764906407</v>
      </c>
      <c r="Q202" s="40">
        <f t="shared" si="245"/>
        <v>4238.95</v>
      </c>
      <c r="R202" s="51">
        <v>1911.66</v>
      </c>
      <c r="S202" s="41">
        <f>R202-T202-U202-V202-W202-X202</f>
        <v>381.83051592493393</v>
      </c>
      <c r="T202" s="41">
        <f>P202*K202</f>
        <v>1070.3798763373009</v>
      </c>
      <c r="U202" s="41">
        <f>L202*P202</f>
        <v>363.05282355300255</v>
      </c>
      <c r="V202" s="41">
        <f>P202*M202</f>
        <v>96.396784184762751</v>
      </c>
      <c r="W202" s="51"/>
      <c r="X202" s="51"/>
      <c r="Y202" s="41"/>
      <c r="Z202" s="40">
        <f>SUM(S202:Y202)</f>
        <v>1911.66</v>
      </c>
      <c r="AA202" s="54">
        <f t="shared" si="303"/>
        <v>381.83051592493393</v>
      </c>
      <c r="AB202" s="54">
        <f t="shared" si="303"/>
        <v>1070.3798763373009</v>
      </c>
      <c r="AC202" s="54">
        <f t="shared" si="303"/>
        <v>363.05282355300255</v>
      </c>
      <c r="AD202" s="54">
        <f t="shared" si="303"/>
        <v>96.396784184762751</v>
      </c>
      <c r="AE202" s="54">
        <f t="shared" si="303"/>
        <v>0</v>
      </c>
      <c r="AF202" s="54">
        <f t="shared" si="303"/>
        <v>0</v>
      </c>
      <c r="AG202" s="54"/>
      <c r="AH202" s="42">
        <f>SUM(AA202:AG202)</f>
        <v>1911.66</v>
      </c>
      <c r="AI202" s="56">
        <f>I202-Z202</f>
        <v>2327.29</v>
      </c>
    </row>
    <row r="203" spans="1:35" x14ac:dyDescent="0.25">
      <c r="A203" s="31">
        <v>24</v>
      </c>
      <c r="B203" s="52"/>
      <c r="C203" s="33"/>
      <c r="D203" s="33"/>
      <c r="E203" s="33"/>
      <c r="F203" s="35"/>
      <c r="G203" s="35"/>
      <c r="H203" s="171"/>
      <c r="I203" s="51"/>
      <c r="J203" s="41">
        <f>I203-K203-L203-M203-N203</f>
        <v>0</v>
      </c>
      <c r="K203" s="41">
        <f>B203*D203</f>
        <v>0</v>
      </c>
      <c r="L203" s="41">
        <f>E203*B203</f>
        <v>0</v>
      </c>
      <c r="M203" s="41">
        <f>F203*B203</f>
        <v>0</v>
      </c>
      <c r="N203" s="41">
        <f>G203*B203</f>
        <v>0</v>
      </c>
      <c r="O203" s="41"/>
      <c r="P203" s="41"/>
      <c r="Q203" s="40">
        <f t="shared" si="245"/>
        <v>0</v>
      </c>
      <c r="R203" s="51"/>
      <c r="S203" s="41">
        <f>R203-T203-U203-V203-W203-X203</f>
        <v>0</v>
      </c>
      <c r="T203" s="41">
        <f>P203*K203</f>
        <v>0</v>
      </c>
      <c r="U203" s="41">
        <f>L203*P203</f>
        <v>0</v>
      </c>
      <c r="V203" s="41">
        <f>M203</f>
        <v>0</v>
      </c>
      <c r="W203" s="51"/>
      <c r="X203" s="51"/>
      <c r="Y203" s="41"/>
      <c r="Z203" s="40">
        <f>SUM(S203:Y203)</f>
        <v>0</v>
      </c>
      <c r="AA203" s="54">
        <f t="shared" si="303"/>
        <v>0</v>
      </c>
      <c r="AB203" s="54">
        <f t="shared" si="303"/>
        <v>0</v>
      </c>
      <c r="AC203" s="54">
        <f t="shared" si="303"/>
        <v>0</v>
      </c>
      <c r="AD203" s="54">
        <f t="shared" si="303"/>
        <v>0</v>
      </c>
      <c r="AE203" s="54">
        <f t="shared" si="303"/>
        <v>0</v>
      </c>
      <c r="AF203" s="54">
        <f t="shared" si="303"/>
        <v>0</v>
      </c>
      <c r="AG203" s="54"/>
      <c r="AH203" s="42">
        <f>SUM(AA203:AG203)</f>
        <v>0</v>
      </c>
      <c r="AI203" s="56">
        <f>I203-Z203</f>
        <v>0</v>
      </c>
    </row>
    <row r="204" spans="1:35" x14ac:dyDescent="0.25">
      <c r="A204" s="32" t="s">
        <v>37</v>
      </c>
      <c r="B204" s="136">
        <f>SUM(B200:B203)</f>
        <v>819.80000000000007</v>
      </c>
      <c r="C204" s="173"/>
      <c r="D204" s="174"/>
      <c r="E204" s="174"/>
      <c r="F204" s="175"/>
      <c r="G204" s="175"/>
      <c r="H204" s="175"/>
      <c r="I204" s="177">
        <f t="shared" ref="I204" si="304">SUM(I200:I203)</f>
        <v>12485.330000000002</v>
      </c>
      <c r="J204" s="177">
        <f t="shared" ref="J204:O204" si="305">SUM(J200:J203)</f>
        <v>2601.0759999999991</v>
      </c>
      <c r="K204" s="177">
        <f t="shared" si="305"/>
        <v>6829.902000000001</v>
      </c>
      <c r="L204" s="177">
        <f t="shared" si="305"/>
        <v>2423.1060000000002</v>
      </c>
      <c r="M204" s="177">
        <f t="shared" si="305"/>
        <v>631.24600000000009</v>
      </c>
      <c r="N204" s="177">
        <f t="shared" si="305"/>
        <v>0</v>
      </c>
      <c r="O204" s="177">
        <f t="shared" si="305"/>
        <v>0</v>
      </c>
      <c r="P204" s="176">
        <f t="shared" si="254"/>
        <v>0.96990708295255301</v>
      </c>
      <c r="Q204" s="178">
        <f t="shared" si="245"/>
        <v>12485.330000000002</v>
      </c>
      <c r="R204" s="177">
        <f>SUM(R200:R203)</f>
        <v>12109.61</v>
      </c>
      <c r="S204" s="177">
        <f t="shared" ref="S204:V204" si="306">SUM(S200:S203)</f>
        <v>2553.8756737565791</v>
      </c>
      <c r="T204" s="177">
        <f t="shared" si="306"/>
        <v>6575.3869333066759</v>
      </c>
      <c r="U204" s="177">
        <f t="shared" si="306"/>
        <v>2368.1118470142942</v>
      </c>
      <c r="V204" s="177">
        <f t="shared" si="306"/>
        <v>612.23554592245068</v>
      </c>
      <c r="W204" s="177"/>
      <c r="X204" s="177"/>
      <c r="Y204" s="176"/>
      <c r="Z204" s="40">
        <f>SUM(Z200:Z203)</f>
        <v>12109.61</v>
      </c>
      <c r="AA204" s="55">
        <f>SUM(AA200:AA203)</f>
        <v>2553.8756737565791</v>
      </c>
      <c r="AB204" s="55">
        <f>SUM(AB200:AB203)</f>
        <v>6575.3869333066759</v>
      </c>
      <c r="AC204" s="55">
        <f>SUM(AC200:AC203)</f>
        <v>2368.1118470142942</v>
      </c>
      <c r="AD204" s="55">
        <f>SUM(AD200:AD203)</f>
        <v>612.23554592245068</v>
      </c>
      <c r="AE204" s="55">
        <f>SUM(AE202:AE203)</f>
        <v>0</v>
      </c>
      <c r="AF204" s="55">
        <f>SUM(AF200:AF203)</f>
        <v>0</v>
      </c>
      <c r="AG204" s="54"/>
      <c r="AH204" s="42">
        <f>SUM(AH200:AH203)</f>
        <v>12109.61</v>
      </c>
      <c r="AI204" s="56">
        <f>SUM(AI200:AI203)</f>
        <v>375.72000000000025</v>
      </c>
    </row>
    <row r="205" spans="1:35" x14ac:dyDescent="0.25">
      <c r="A205" t="s">
        <v>41</v>
      </c>
      <c r="B205" s="74"/>
      <c r="G205" s="65"/>
      <c r="H205" s="171"/>
      <c r="I205" t="s">
        <v>59</v>
      </c>
      <c r="P205" s="41">
        <v>0</v>
      </c>
      <c r="Q205" s="40" t="str">
        <f t="shared" si="245"/>
        <v xml:space="preserve"> </v>
      </c>
      <c r="S205" s="51"/>
    </row>
    <row r="206" spans="1:35" x14ac:dyDescent="0.25">
      <c r="A206" s="31">
        <v>15</v>
      </c>
      <c r="B206" s="52">
        <v>61.8</v>
      </c>
      <c r="C206" s="33">
        <v>2.2999999999999998</v>
      </c>
      <c r="D206" s="33">
        <v>9.0500000000000007</v>
      </c>
      <c r="E206" s="33">
        <v>9.8800000000000008</v>
      </c>
      <c r="F206" s="35">
        <v>0.77</v>
      </c>
      <c r="G206" s="35"/>
      <c r="H206" s="171"/>
      <c r="I206" s="51">
        <v>1452.92</v>
      </c>
      <c r="J206" s="41">
        <f t="shared" ref="J206:J217" si="307">I206-K206-L206-M206-N206</f>
        <v>235.46000000000004</v>
      </c>
      <c r="K206" s="41">
        <f t="shared" ref="K206:K217" si="308">B206*D206</f>
        <v>559.29</v>
      </c>
      <c r="L206" s="41">
        <f t="shared" ref="L206:L217" si="309">E206*B206</f>
        <v>610.58400000000006</v>
      </c>
      <c r="M206" s="41">
        <f t="shared" ref="M206:M217" si="310">F206*B206</f>
        <v>47.585999999999999</v>
      </c>
      <c r="N206" s="41">
        <f>G206*B206</f>
        <v>0</v>
      </c>
      <c r="O206" s="41"/>
      <c r="P206" s="41">
        <f t="shared" si="254"/>
        <v>0</v>
      </c>
      <c r="Q206" s="40">
        <f t="shared" si="245"/>
        <v>1452.92</v>
      </c>
      <c r="R206" s="51"/>
      <c r="S206" s="41">
        <f t="shared" ref="S206:S213" si="311">R206-T206-U206-V206-W206-X206</f>
        <v>0</v>
      </c>
      <c r="T206" s="41">
        <f>P206*K206</f>
        <v>0</v>
      </c>
      <c r="U206" s="41">
        <f>L206*P206</f>
        <v>0</v>
      </c>
      <c r="V206" s="41">
        <f t="shared" ref="V206:V217" si="312">P206*M206</f>
        <v>0</v>
      </c>
      <c r="W206" s="51"/>
      <c r="X206" s="51"/>
      <c r="Y206" s="41"/>
      <c r="Z206" s="40">
        <f t="shared" ref="Z206:Z211" si="313">SUM(S206:Y206)</f>
        <v>0</v>
      </c>
      <c r="AA206" s="54">
        <f t="shared" ref="AA206:AA217" si="314">Z206-AB206-AC206-AD206-AE206-AF206</f>
        <v>-47.585999999999999</v>
      </c>
      <c r="AB206" s="54">
        <f t="shared" ref="AB206:AC211" si="315">T206</f>
        <v>0</v>
      </c>
      <c r="AC206" s="54">
        <f t="shared" si="315"/>
        <v>0</v>
      </c>
      <c r="AD206" s="54">
        <f t="shared" ref="AD206:AD217" si="316">M206</f>
        <v>47.585999999999999</v>
      </c>
      <c r="AE206" s="54">
        <f t="shared" ref="AE206:AF211" si="317">W206</f>
        <v>0</v>
      </c>
      <c r="AF206" s="54">
        <f t="shared" si="317"/>
        <v>0</v>
      </c>
      <c r="AG206" s="54"/>
      <c r="AH206" s="42">
        <f t="shared" ref="AH206:AH217" si="318">SUM(AA206:AG206)</f>
        <v>0</v>
      </c>
      <c r="AI206" s="56">
        <f t="shared" ref="AI206:AI211" si="319">I206-Z206</f>
        <v>1452.92</v>
      </c>
    </row>
    <row r="207" spans="1:35" x14ac:dyDescent="0.25">
      <c r="A207" s="31">
        <v>17</v>
      </c>
      <c r="B207" s="52">
        <v>806</v>
      </c>
      <c r="C207" s="33">
        <v>2.2999999999999998</v>
      </c>
      <c r="D207" s="33">
        <v>8.51</v>
      </c>
      <c r="E207" s="33"/>
      <c r="F207" s="35">
        <v>0.77</v>
      </c>
      <c r="G207" s="35"/>
      <c r="H207" s="171"/>
      <c r="I207" s="51">
        <v>10469.94</v>
      </c>
      <c r="J207" s="41">
        <f t="shared" si="307"/>
        <v>2990.2600000000011</v>
      </c>
      <c r="K207" s="41">
        <f t="shared" si="308"/>
        <v>6859.0599999999995</v>
      </c>
      <c r="L207" s="41">
        <f t="shared" si="309"/>
        <v>0</v>
      </c>
      <c r="M207" s="41">
        <f t="shared" si="310"/>
        <v>620.62</v>
      </c>
      <c r="N207" s="41">
        <f t="shared" ref="N207:N217" si="320">G207*B207</f>
        <v>0</v>
      </c>
      <c r="O207" s="41"/>
      <c r="P207" s="41">
        <f t="shared" si="254"/>
        <v>1</v>
      </c>
      <c r="Q207" s="40">
        <f t="shared" si="245"/>
        <v>10469.94</v>
      </c>
      <c r="R207" s="51">
        <v>10469.94</v>
      </c>
      <c r="S207" s="41">
        <f t="shared" si="311"/>
        <v>2990.2600000000011</v>
      </c>
      <c r="T207" s="41">
        <f t="shared" ref="T207:T217" si="321">P207*K207</f>
        <v>6859.0599999999995</v>
      </c>
      <c r="U207" s="41">
        <f t="shared" ref="U207:U217" si="322">L207*P207</f>
        <v>0</v>
      </c>
      <c r="V207" s="41">
        <f t="shared" si="312"/>
        <v>620.62</v>
      </c>
      <c r="W207" s="51"/>
      <c r="X207" s="51"/>
      <c r="Y207" s="41"/>
      <c r="Z207" s="40">
        <f t="shared" si="313"/>
        <v>10469.94</v>
      </c>
      <c r="AA207" s="54">
        <f t="shared" si="314"/>
        <v>2990.2600000000011</v>
      </c>
      <c r="AB207" s="54">
        <f t="shared" si="315"/>
        <v>6859.0599999999995</v>
      </c>
      <c r="AC207" s="54">
        <f t="shared" si="315"/>
        <v>0</v>
      </c>
      <c r="AD207" s="54">
        <f t="shared" si="316"/>
        <v>620.62</v>
      </c>
      <c r="AE207" s="54">
        <f t="shared" si="317"/>
        <v>0</v>
      </c>
      <c r="AF207" s="54">
        <f t="shared" si="317"/>
        <v>0</v>
      </c>
      <c r="AG207" s="54"/>
      <c r="AH207" s="42">
        <f t="shared" si="318"/>
        <v>10469.94</v>
      </c>
      <c r="AI207" s="56">
        <f t="shared" si="319"/>
        <v>0</v>
      </c>
    </row>
    <row r="208" spans="1:35" x14ac:dyDescent="0.25">
      <c r="A208" s="31">
        <v>18</v>
      </c>
      <c r="B208" s="52">
        <v>512.5</v>
      </c>
      <c r="C208" s="33">
        <v>2.48</v>
      </c>
      <c r="D208" s="33">
        <v>7.7</v>
      </c>
      <c r="E208" s="33">
        <v>3.47</v>
      </c>
      <c r="F208" s="35">
        <v>0.77</v>
      </c>
      <c r="G208" s="35">
        <v>5.51</v>
      </c>
      <c r="H208" s="171"/>
      <c r="I208" s="51">
        <v>10941.88</v>
      </c>
      <c r="J208" s="41">
        <f t="shared" si="307"/>
        <v>1998.7549999999992</v>
      </c>
      <c r="K208" s="41">
        <f t="shared" si="308"/>
        <v>3946.25</v>
      </c>
      <c r="L208" s="41">
        <f t="shared" si="309"/>
        <v>1778.375</v>
      </c>
      <c r="M208" s="41">
        <f t="shared" si="310"/>
        <v>394.625</v>
      </c>
      <c r="N208" s="41">
        <f t="shared" si="320"/>
        <v>2823.875</v>
      </c>
      <c r="O208" s="41"/>
      <c r="P208" s="41">
        <f t="shared" si="254"/>
        <v>1</v>
      </c>
      <c r="Q208" s="40">
        <f t="shared" si="245"/>
        <v>10941.88</v>
      </c>
      <c r="R208" s="51">
        <v>10941.88</v>
      </c>
      <c r="S208" s="41">
        <f t="shared" si="311"/>
        <v>1998.7499999999991</v>
      </c>
      <c r="T208" s="41">
        <f t="shared" si="321"/>
        <v>3946.25</v>
      </c>
      <c r="U208" s="41">
        <f t="shared" si="322"/>
        <v>1778.375</v>
      </c>
      <c r="V208" s="41">
        <f t="shared" si="312"/>
        <v>394.625</v>
      </c>
      <c r="W208" s="51"/>
      <c r="X208" s="51">
        <v>2823.88</v>
      </c>
      <c r="Y208" s="41"/>
      <c r="Z208" s="40">
        <f t="shared" si="313"/>
        <v>10941.88</v>
      </c>
      <c r="AA208" s="54">
        <f t="shared" si="314"/>
        <v>1998.7499999999991</v>
      </c>
      <c r="AB208" s="54">
        <f t="shared" si="315"/>
        <v>3946.25</v>
      </c>
      <c r="AC208" s="54">
        <f t="shared" si="315"/>
        <v>1778.375</v>
      </c>
      <c r="AD208" s="54">
        <f t="shared" si="316"/>
        <v>394.625</v>
      </c>
      <c r="AE208" s="54">
        <f t="shared" si="317"/>
        <v>0</v>
      </c>
      <c r="AF208" s="54">
        <f t="shared" si="317"/>
        <v>2823.88</v>
      </c>
      <c r="AG208" s="54"/>
      <c r="AH208" s="42">
        <f t="shared" si="318"/>
        <v>10941.88</v>
      </c>
      <c r="AI208" s="56">
        <f t="shared" si="319"/>
        <v>0</v>
      </c>
    </row>
    <row r="209" spans="1:35" x14ac:dyDescent="0.25">
      <c r="A209" s="31">
        <v>19</v>
      </c>
      <c r="B209" s="52">
        <v>490.5</v>
      </c>
      <c r="C209" s="33">
        <v>2.48</v>
      </c>
      <c r="D209" s="33">
        <v>8.65</v>
      </c>
      <c r="E209" s="33">
        <v>4.22</v>
      </c>
      <c r="F209" s="35">
        <v>0.77</v>
      </c>
      <c r="G209" s="35">
        <v>5.51</v>
      </c>
      <c r="H209" s="171"/>
      <c r="I209" s="51">
        <v>11299.95</v>
      </c>
      <c r="J209" s="41">
        <f t="shared" si="307"/>
        <v>1906.8750000000009</v>
      </c>
      <c r="K209" s="41">
        <f t="shared" si="308"/>
        <v>4242.8249999999998</v>
      </c>
      <c r="L209" s="41">
        <f t="shared" si="309"/>
        <v>2069.91</v>
      </c>
      <c r="M209" s="41">
        <f t="shared" si="310"/>
        <v>377.685</v>
      </c>
      <c r="N209" s="41">
        <f t="shared" si="320"/>
        <v>2702.6549999999997</v>
      </c>
      <c r="O209" s="41"/>
      <c r="P209" s="41">
        <f t="shared" si="254"/>
        <v>1.0377541493546432</v>
      </c>
      <c r="Q209" s="40">
        <f t="shared" si="245"/>
        <v>11299.95</v>
      </c>
      <c r="R209" s="51">
        <v>11726.57</v>
      </c>
      <c r="S209" s="41">
        <f t="shared" si="311"/>
        <v>1483.6088840747079</v>
      </c>
      <c r="T209" s="41">
        <f t="shared" si="321"/>
        <v>4403.0092487356133</v>
      </c>
      <c r="U209" s="41">
        <f t="shared" si="322"/>
        <v>2148.0576912906695</v>
      </c>
      <c r="V209" s="41">
        <f t="shared" si="312"/>
        <v>391.94417589900843</v>
      </c>
      <c r="W209" s="51"/>
      <c r="X209" s="51">
        <v>3299.95</v>
      </c>
      <c r="Y209" s="41"/>
      <c r="Z209" s="40">
        <f t="shared" si="313"/>
        <v>11726.57</v>
      </c>
      <c r="AA209" s="54">
        <f t="shared" si="314"/>
        <v>1497.8680599737163</v>
      </c>
      <c r="AB209" s="54">
        <f t="shared" si="315"/>
        <v>4403.0092487356133</v>
      </c>
      <c r="AC209" s="54">
        <f t="shared" si="315"/>
        <v>2148.0576912906695</v>
      </c>
      <c r="AD209" s="54">
        <f t="shared" si="316"/>
        <v>377.685</v>
      </c>
      <c r="AE209" s="54">
        <f t="shared" si="317"/>
        <v>0</v>
      </c>
      <c r="AF209" s="54">
        <f t="shared" si="317"/>
        <v>3299.95</v>
      </c>
      <c r="AG209" s="54"/>
      <c r="AH209" s="42">
        <f t="shared" si="318"/>
        <v>11726.57</v>
      </c>
      <c r="AI209" s="56">
        <f t="shared" si="319"/>
        <v>-426.61999999999898</v>
      </c>
    </row>
    <row r="210" spans="1:35" x14ac:dyDescent="0.25">
      <c r="A210" s="31">
        <v>20</v>
      </c>
      <c r="B210" s="52">
        <v>714.5</v>
      </c>
      <c r="C210" s="33">
        <v>2.48</v>
      </c>
      <c r="D210" s="33">
        <v>8.1</v>
      </c>
      <c r="E210" s="33">
        <v>3.24</v>
      </c>
      <c r="F210" s="35">
        <v>0.77</v>
      </c>
      <c r="G210" s="35">
        <v>5.51</v>
      </c>
      <c r="H210" s="171"/>
      <c r="I210" s="51">
        <v>15288.57</v>
      </c>
      <c r="J210" s="41">
        <f t="shared" si="307"/>
        <v>2665.9649999999992</v>
      </c>
      <c r="K210" s="41">
        <f t="shared" si="308"/>
        <v>5787.45</v>
      </c>
      <c r="L210" s="41">
        <f t="shared" si="309"/>
        <v>2314.98</v>
      </c>
      <c r="M210" s="41">
        <f t="shared" si="310"/>
        <v>550.16499999999996</v>
      </c>
      <c r="N210" s="41">
        <v>3970.01</v>
      </c>
      <c r="O210" s="41"/>
      <c r="P210" s="41">
        <f t="shared" si="254"/>
        <v>1.1766116778743858</v>
      </c>
      <c r="Q210" s="40">
        <f t="shared" si="245"/>
        <v>15288.57</v>
      </c>
      <c r="R210" s="51">
        <v>17988.71</v>
      </c>
      <c r="S210" s="41">
        <f t="shared" si="311"/>
        <v>3166.3456790824794</v>
      </c>
      <c r="T210" s="41">
        <f t="shared" si="321"/>
        <v>6809.5812551141144</v>
      </c>
      <c r="U210" s="41">
        <f t="shared" si="322"/>
        <v>2723.8325020456455</v>
      </c>
      <c r="V210" s="41">
        <f t="shared" si="312"/>
        <v>647.33056375776141</v>
      </c>
      <c r="W210" s="51"/>
      <c r="X210" s="51">
        <v>4641.62</v>
      </c>
      <c r="Y210" s="41"/>
      <c r="Z210" s="40">
        <f t="shared" si="313"/>
        <v>17988.71</v>
      </c>
      <c r="AA210" s="54">
        <f t="shared" si="314"/>
        <v>3263.5112428402408</v>
      </c>
      <c r="AB210" s="54">
        <f t="shared" si="315"/>
        <v>6809.5812551141144</v>
      </c>
      <c r="AC210" s="54">
        <f t="shared" si="315"/>
        <v>2723.8325020456455</v>
      </c>
      <c r="AD210" s="54">
        <f t="shared" si="316"/>
        <v>550.16499999999996</v>
      </c>
      <c r="AE210" s="54">
        <f t="shared" si="317"/>
        <v>0</v>
      </c>
      <c r="AF210" s="54">
        <f t="shared" si="317"/>
        <v>4641.62</v>
      </c>
      <c r="AG210" s="54"/>
      <c r="AH210" s="42">
        <f t="shared" si="318"/>
        <v>17988.71</v>
      </c>
      <c r="AI210" s="56">
        <f t="shared" si="319"/>
        <v>-2700.1399999999994</v>
      </c>
    </row>
    <row r="211" spans="1:35" x14ac:dyDescent="0.25">
      <c r="A211" s="31">
        <v>42</v>
      </c>
      <c r="B211" s="52">
        <v>86.3</v>
      </c>
      <c r="C211" s="33">
        <v>2.48</v>
      </c>
      <c r="D211" s="33">
        <v>8.17</v>
      </c>
      <c r="E211" s="33">
        <v>3.86</v>
      </c>
      <c r="F211" s="35">
        <v>0.77</v>
      </c>
      <c r="G211" s="35">
        <v>5.51</v>
      </c>
      <c r="H211" s="171"/>
      <c r="I211" s="51">
        <v>1921.9</v>
      </c>
      <c r="J211" s="41">
        <f t="shared" si="307"/>
        <v>341.74700000000024</v>
      </c>
      <c r="K211" s="41">
        <f t="shared" si="308"/>
        <v>705.07100000000003</v>
      </c>
      <c r="L211" s="41">
        <f t="shared" si="309"/>
        <v>333.11799999999999</v>
      </c>
      <c r="M211" s="41">
        <f t="shared" si="310"/>
        <v>66.450999999999993</v>
      </c>
      <c r="N211" s="41">
        <f t="shared" si="320"/>
        <v>475.51299999999998</v>
      </c>
      <c r="O211" s="41"/>
      <c r="P211" s="41">
        <f t="shared" si="254"/>
        <v>0.97754825953483526</v>
      </c>
      <c r="Q211" s="40">
        <f t="shared" si="245"/>
        <v>1921.9</v>
      </c>
      <c r="R211" s="51">
        <v>1878.75</v>
      </c>
      <c r="S211" s="41">
        <f t="shared" si="311"/>
        <v>323.40109058743963</v>
      </c>
      <c r="T211" s="41">
        <f t="shared" si="321"/>
        <v>689.24092889848589</v>
      </c>
      <c r="U211" s="41">
        <f t="shared" si="322"/>
        <v>325.63892111972524</v>
      </c>
      <c r="V211" s="41">
        <f t="shared" si="312"/>
        <v>64.959059394349325</v>
      </c>
      <c r="W211" s="51"/>
      <c r="X211" s="51">
        <v>475.51</v>
      </c>
      <c r="Y211" s="41"/>
      <c r="Z211" s="40">
        <f t="shared" si="313"/>
        <v>1878.7500000000002</v>
      </c>
      <c r="AA211" s="54">
        <f t="shared" si="314"/>
        <v>321.90914998178914</v>
      </c>
      <c r="AB211" s="54">
        <f t="shared" si="315"/>
        <v>689.24092889848589</v>
      </c>
      <c r="AC211" s="54">
        <f t="shared" si="315"/>
        <v>325.63892111972524</v>
      </c>
      <c r="AD211" s="54">
        <f t="shared" si="316"/>
        <v>66.450999999999993</v>
      </c>
      <c r="AE211" s="54">
        <f t="shared" si="317"/>
        <v>0</v>
      </c>
      <c r="AF211" s="54">
        <f t="shared" si="317"/>
        <v>475.51</v>
      </c>
      <c r="AG211" s="54"/>
      <c r="AH211" s="42">
        <f t="shared" si="318"/>
        <v>1878.7500000000002</v>
      </c>
      <c r="AI211" s="56">
        <f t="shared" si="319"/>
        <v>43.149999999999864</v>
      </c>
    </row>
    <row r="212" spans="1:35" x14ac:dyDescent="0.25">
      <c r="A212" s="31"/>
      <c r="B212" s="52"/>
      <c r="C212" s="33"/>
      <c r="D212" s="33"/>
      <c r="E212" s="33"/>
      <c r="F212" s="35"/>
      <c r="G212" s="35"/>
      <c r="H212" s="171"/>
      <c r="I212" s="51"/>
      <c r="J212" s="41">
        <f t="shared" si="307"/>
        <v>0</v>
      </c>
      <c r="K212" s="41">
        <f t="shared" si="308"/>
        <v>0</v>
      </c>
      <c r="L212" s="41">
        <f t="shared" si="309"/>
        <v>0</v>
      </c>
      <c r="M212" s="41">
        <f t="shared" si="310"/>
        <v>0</v>
      </c>
      <c r="N212" s="41">
        <f t="shared" si="320"/>
        <v>0</v>
      </c>
      <c r="O212" s="41"/>
      <c r="P212" s="41"/>
      <c r="Q212" s="40">
        <f t="shared" si="245"/>
        <v>0</v>
      </c>
      <c r="R212" s="51"/>
      <c r="S212" s="41">
        <f t="shared" si="311"/>
        <v>0</v>
      </c>
      <c r="T212" s="41"/>
      <c r="U212" s="41"/>
      <c r="V212" s="41">
        <f t="shared" si="312"/>
        <v>0</v>
      </c>
      <c r="W212" s="51"/>
      <c r="X212" s="51"/>
      <c r="Y212" s="41"/>
      <c r="Z212" s="40"/>
      <c r="AA212" s="54">
        <f t="shared" si="314"/>
        <v>0</v>
      </c>
      <c r="AB212" s="54"/>
      <c r="AC212" s="54"/>
      <c r="AD212" s="54">
        <f t="shared" si="316"/>
        <v>0</v>
      </c>
      <c r="AE212" s="54"/>
      <c r="AF212" s="54"/>
      <c r="AG212" s="54"/>
      <c r="AH212" s="42"/>
      <c r="AI212" s="56"/>
    </row>
    <row r="213" spans="1:35" x14ac:dyDescent="0.25">
      <c r="A213" s="31"/>
      <c r="B213" s="52"/>
      <c r="C213" s="33"/>
      <c r="D213" s="33"/>
      <c r="E213" s="33"/>
      <c r="F213" s="35"/>
      <c r="G213" s="35"/>
      <c r="H213" s="171"/>
      <c r="I213" s="51"/>
      <c r="J213" s="41">
        <f t="shared" si="307"/>
        <v>0</v>
      </c>
      <c r="K213" s="41">
        <f t="shared" si="308"/>
        <v>0</v>
      </c>
      <c r="L213" s="41">
        <f t="shared" si="309"/>
        <v>0</v>
      </c>
      <c r="M213" s="41">
        <f t="shared" si="310"/>
        <v>0</v>
      </c>
      <c r="N213" s="41">
        <f t="shared" si="320"/>
        <v>0</v>
      </c>
      <c r="O213" s="41"/>
      <c r="P213" s="41"/>
      <c r="Q213" s="40">
        <f t="shared" si="245"/>
        <v>0</v>
      </c>
      <c r="R213" s="51"/>
      <c r="S213" s="41">
        <f t="shared" si="311"/>
        <v>0</v>
      </c>
      <c r="T213" s="41"/>
      <c r="U213" s="41"/>
      <c r="V213" s="41">
        <f t="shared" si="312"/>
        <v>0</v>
      </c>
      <c r="W213" s="51"/>
      <c r="X213" s="51"/>
      <c r="Y213" s="41"/>
      <c r="Z213" s="40"/>
      <c r="AA213" s="54">
        <f t="shared" si="314"/>
        <v>0</v>
      </c>
      <c r="AB213" s="54"/>
      <c r="AC213" s="54"/>
      <c r="AD213" s="54">
        <f t="shared" si="316"/>
        <v>0</v>
      </c>
      <c r="AE213" s="54"/>
      <c r="AF213" s="54"/>
      <c r="AG213" s="54"/>
      <c r="AH213" s="42"/>
      <c r="AI213" s="56"/>
    </row>
    <row r="214" spans="1:35" x14ac:dyDescent="0.25">
      <c r="A214" s="31">
        <v>65</v>
      </c>
      <c r="B214" s="52">
        <v>1044.7</v>
      </c>
      <c r="C214" s="33">
        <v>2.2999999999999998</v>
      </c>
      <c r="D214" s="33">
        <v>8.08</v>
      </c>
      <c r="E214" s="33">
        <v>4.32</v>
      </c>
      <c r="F214" s="35">
        <v>0.77</v>
      </c>
      <c r="G214" s="35"/>
      <c r="H214" s="171"/>
      <c r="I214" s="51">
        <v>17101.73</v>
      </c>
      <c r="J214" s="41">
        <f t="shared" si="307"/>
        <v>3343.0309999999981</v>
      </c>
      <c r="K214" s="41">
        <f t="shared" si="308"/>
        <v>8441.1760000000013</v>
      </c>
      <c r="L214" s="41">
        <f t="shared" si="309"/>
        <v>4513.1040000000003</v>
      </c>
      <c r="M214" s="41">
        <f t="shared" si="310"/>
        <v>804.4190000000001</v>
      </c>
      <c r="N214" s="41">
        <f t="shared" si="320"/>
        <v>0</v>
      </c>
      <c r="O214" s="41"/>
      <c r="P214" s="41">
        <f t="shared" si="254"/>
        <v>4.8730742445354948E-2</v>
      </c>
      <c r="Q214" s="40">
        <f t="shared" si="245"/>
        <v>17101.73</v>
      </c>
      <c r="R214" s="51">
        <v>833.38</v>
      </c>
      <c r="S214" s="41">
        <f>R214-T214-U214-V214</f>
        <v>162.90838264783724</v>
      </c>
      <c r="T214" s="41">
        <f t="shared" si="321"/>
        <v>411.34477359191158</v>
      </c>
      <c r="U214" s="41">
        <f t="shared" si="322"/>
        <v>219.92690865310121</v>
      </c>
      <c r="V214" s="41">
        <f t="shared" si="312"/>
        <v>39.199935107149983</v>
      </c>
      <c r="W214" s="51"/>
      <c r="X214" s="51"/>
      <c r="Y214" s="41"/>
      <c r="Z214" s="40">
        <f>SUM(S214:Y214)</f>
        <v>833.38</v>
      </c>
      <c r="AA214" s="54">
        <f t="shared" si="314"/>
        <v>-602.31068224501291</v>
      </c>
      <c r="AB214" s="54">
        <f>T214</f>
        <v>411.34477359191158</v>
      </c>
      <c r="AC214" s="54">
        <f>U214</f>
        <v>219.92690865310121</v>
      </c>
      <c r="AD214" s="54">
        <f t="shared" si="316"/>
        <v>804.4190000000001</v>
      </c>
      <c r="AE214" s="54">
        <f>W214</f>
        <v>0</v>
      </c>
      <c r="AF214" s="54">
        <f>X214</f>
        <v>0</v>
      </c>
      <c r="AG214" s="54"/>
      <c r="AH214" s="42">
        <f t="shared" si="318"/>
        <v>833.38</v>
      </c>
      <c r="AI214" s="56">
        <f>I214-Z214</f>
        <v>16268.35</v>
      </c>
    </row>
    <row r="215" spans="1:35" x14ac:dyDescent="0.25">
      <c r="A215" s="31"/>
      <c r="B215" s="52"/>
      <c r="C215" s="33"/>
      <c r="D215" s="33"/>
      <c r="E215" s="33"/>
      <c r="F215" s="35"/>
      <c r="G215" s="35"/>
      <c r="H215" s="171"/>
      <c r="I215" s="51"/>
      <c r="J215" s="41">
        <f t="shared" si="307"/>
        <v>0</v>
      </c>
      <c r="K215" s="41">
        <f t="shared" si="308"/>
        <v>0</v>
      </c>
      <c r="L215" s="41">
        <f t="shared" si="309"/>
        <v>0</v>
      </c>
      <c r="M215" s="41">
        <f t="shared" si="310"/>
        <v>0</v>
      </c>
      <c r="N215" s="41">
        <f t="shared" si="320"/>
        <v>0</v>
      </c>
      <c r="O215" s="41"/>
      <c r="P215" s="41"/>
      <c r="Q215" s="40">
        <f t="shared" si="245"/>
        <v>0</v>
      </c>
      <c r="R215" s="51"/>
      <c r="S215" s="41"/>
      <c r="T215" s="41"/>
      <c r="U215" s="41"/>
      <c r="V215" s="41">
        <f t="shared" si="312"/>
        <v>0</v>
      </c>
      <c r="W215" s="51"/>
      <c r="X215" s="51"/>
      <c r="Y215" s="41"/>
      <c r="Z215" s="40"/>
      <c r="AA215" s="54">
        <f t="shared" si="314"/>
        <v>0</v>
      </c>
      <c r="AB215" s="54"/>
      <c r="AC215" s="54"/>
      <c r="AD215" s="54">
        <f t="shared" si="316"/>
        <v>0</v>
      </c>
      <c r="AE215" s="54"/>
      <c r="AF215" s="54"/>
      <c r="AG215" s="54"/>
      <c r="AH215" s="42"/>
      <c r="AI215" s="56"/>
    </row>
    <row r="216" spans="1:35" x14ac:dyDescent="0.25">
      <c r="A216" s="31"/>
      <c r="B216" s="52"/>
      <c r="C216" s="33"/>
      <c r="D216" s="33"/>
      <c r="E216" s="33"/>
      <c r="F216" s="35"/>
      <c r="G216" s="35"/>
      <c r="H216" s="171"/>
      <c r="I216" s="51"/>
      <c r="J216" s="41">
        <f t="shared" si="307"/>
        <v>0</v>
      </c>
      <c r="K216" s="41">
        <f t="shared" si="308"/>
        <v>0</v>
      </c>
      <c r="L216" s="41">
        <f t="shared" si="309"/>
        <v>0</v>
      </c>
      <c r="M216" s="41">
        <f t="shared" si="310"/>
        <v>0</v>
      </c>
      <c r="N216" s="41">
        <f t="shared" si="320"/>
        <v>0</v>
      </c>
      <c r="O216" s="41"/>
      <c r="P216" s="41"/>
      <c r="Q216" s="40">
        <f t="shared" si="245"/>
        <v>0</v>
      </c>
      <c r="R216" s="51"/>
      <c r="S216" s="41"/>
      <c r="T216" s="41"/>
      <c r="U216" s="41"/>
      <c r="V216" s="41">
        <f t="shared" si="312"/>
        <v>0</v>
      </c>
      <c r="W216" s="51"/>
      <c r="X216" s="51"/>
      <c r="Y216" s="41"/>
      <c r="Z216" s="40"/>
      <c r="AA216" s="54">
        <f t="shared" si="314"/>
        <v>0</v>
      </c>
      <c r="AB216" s="54"/>
      <c r="AC216" s="54"/>
      <c r="AD216" s="54">
        <f t="shared" si="316"/>
        <v>0</v>
      </c>
      <c r="AE216" s="54"/>
      <c r="AF216" s="54"/>
      <c r="AG216" s="54"/>
      <c r="AH216" s="42"/>
      <c r="AI216" s="56"/>
    </row>
    <row r="217" spans="1:35" x14ac:dyDescent="0.25">
      <c r="A217" s="31">
        <v>67</v>
      </c>
      <c r="B217" s="52">
        <v>422.6</v>
      </c>
      <c r="C217" s="33">
        <v>2.2999999999999998</v>
      </c>
      <c r="D217" s="33">
        <v>8.61</v>
      </c>
      <c r="E217" s="33">
        <v>2.63</v>
      </c>
      <c r="F217" s="35">
        <v>0.77</v>
      </c>
      <c r="G217" s="35"/>
      <c r="H217" s="171"/>
      <c r="I217" s="51">
        <v>6505.92</v>
      </c>
      <c r="J217" s="41">
        <f t="shared" si="307"/>
        <v>1430.4940000000001</v>
      </c>
      <c r="K217" s="41">
        <f t="shared" si="308"/>
        <v>3638.5859999999998</v>
      </c>
      <c r="L217" s="41">
        <f t="shared" si="309"/>
        <v>1111.4380000000001</v>
      </c>
      <c r="M217" s="41">
        <f t="shared" si="310"/>
        <v>325.40200000000004</v>
      </c>
      <c r="N217" s="41">
        <f t="shared" si="320"/>
        <v>0</v>
      </c>
      <c r="O217" s="41"/>
      <c r="P217" s="41">
        <f t="shared" si="254"/>
        <v>0</v>
      </c>
      <c r="Q217" s="40">
        <f t="shared" si="245"/>
        <v>6505.92</v>
      </c>
      <c r="R217" s="51"/>
      <c r="S217" s="41">
        <f>R217-T217-U217-V217</f>
        <v>0</v>
      </c>
      <c r="T217" s="41">
        <f t="shared" si="321"/>
        <v>0</v>
      </c>
      <c r="U217" s="41">
        <f t="shared" si="322"/>
        <v>0</v>
      </c>
      <c r="V217" s="41">
        <f t="shared" si="312"/>
        <v>0</v>
      </c>
      <c r="W217" s="51"/>
      <c r="X217" s="51"/>
      <c r="Y217" s="41"/>
      <c r="Z217" s="40">
        <f>SUM(S217:Y217)</f>
        <v>0</v>
      </c>
      <c r="AA217" s="54">
        <f t="shared" si="314"/>
        <v>-325.40200000000004</v>
      </c>
      <c r="AB217" s="54">
        <f>T217</f>
        <v>0</v>
      </c>
      <c r="AC217" s="54">
        <f>U217</f>
        <v>0</v>
      </c>
      <c r="AD217" s="54">
        <f t="shared" si="316"/>
        <v>325.40200000000004</v>
      </c>
      <c r="AE217" s="54">
        <f>W217</f>
        <v>0</v>
      </c>
      <c r="AF217" s="54">
        <f>X217</f>
        <v>0</v>
      </c>
      <c r="AG217" s="54"/>
      <c r="AH217" s="42">
        <f t="shared" si="318"/>
        <v>0</v>
      </c>
      <c r="AI217" s="56">
        <f>I217-Z217</f>
        <v>6505.92</v>
      </c>
    </row>
    <row r="218" spans="1:35" x14ac:dyDescent="0.25">
      <c r="A218" s="32" t="s">
        <v>37</v>
      </c>
      <c r="B218" s="136">
        <f>SUM(B206:B217)</f>
        <v>4138.9000000000005</v>
      </c>
      <c r="C218" s="173"/>
      <c r="D218" s="174"/>
      <c r="E218" s="174"/>
      <c r="F218" s="175"/>
      <c r="G218" s="175"/>
      <c r="H218" s="175"/>
      <c r="I218" s="177">
        <f>SUM(I206:I217)</f>
        <v>74982.81</v>
      </c>
      <c r="J218" s="177">
        <f t="shared" ref="J218:O218" si="323">SUM(J206:J217)</f>
        <v>14912.586999999998</v>
      </c>
      <c r="K218" s="177">
        <f t="shared" si="323"/>
        <v>34179.708000000006</v>
      </c>
      <c r="L218" s="177">
        <f t="shared" si="323"/>
        <v>12731.509</v>
      </c>
      <c r="M218" s="177">
        <f t="shared" si="323"/>
        <v>3186.9530000000004</v>
      </c>
      <c r="N218" s="177">
        <f>SUM(N206:N217)+0.01</f>
        <v>9972.0630000000019</v>
      </c>
      <c r="O218" s="177">
        <f t="shared" si="323"/>
        <v>0</v>
      </c>
      <c r="P218" s="176">
        <f t="shared" si="254"/>
        <v>0.7180209704064171</v>
      </c>
      <c r="Q218" s="178">
        <f t="shared" si="245"/>
        <v>74982.81</v>
      </c>
      <c r="R218" s="177">
        <f>SUM(R206:R217)</f>
        <v>53839.229999999996</v>
      </c>
      <c r="S218" s="177">
        <f>SUM(S206:S217)</f>
        <v>10125.274036392464</v>
      </c>
      <c r="T218" s="177">
        <f>SUM(T206:T217)</f>
        <v>23118.486206340123</v>
      </c>
      <c r="U218" s="177">
        <f>SUM(U206:U217)</f>
        <v>7195.8310231091418</v>
      </c>
      <c r="V218" s="177">
        <f>SUM(V206:V217)</f>
        <v>2158.6787341582694</v>
      </c>
      <c r="W218" s="177">
        <f t="shared" ref="W218:X218" si="324">SUM(W206:W217)</f>
        <v>0</v>
      </c>
      <c r="X218" s="177">
        <f t="shared" si="324"/>
        <v>11240.960000000001</v>
      </c>
      <c r="Y218" s="176"/>
      <c r="Z218" s="40">
        <f t="shared" ref="Z218:AF218" si="325">SUM(Z206:Z217)</f>
        <v>53839.229999999996</v>
      </c>
      <c r="AA218" s="55">
        <f t="shared" si="325"/>
        <v>9096.999770550734</v>
      </c>
      <c r="AB218" s="55">
        <f t="shared" si="325"/>
        <v>23118.486206340123</v>
      </c>
      <c r="AC218" s="55">
        <f t="shared" si="325"/>
        <v>7195.8310231091418</v>
      </c>
      <c r="AD218" s="55">
        <f t="shared" si="325"/>
        <v>3186.9530000000004</v>
      </c>
      <c r="AE218" s="55">
        <f t="shared" si="325"/>
        <v>0</v>
      </c>
      <c r="AF218" s="55">
        <f t="shared" si="325"/>
        <v>11240.960000000001</v>
      </c>
      <c r="AG218" s="54"/>
      <c r="AH218" s="42">
        <f>SUM(AH206:AH217)</f>
        <v>53839.229999999996</v>
      </c>
      <c r="AI218" s="56">
        <f>SUM(AI206:AI217)</f>
        <v>21143.58</v>
      </c>
    </row>
    <row r="219" spans="1:35" x14ac:dyDescent="0.25">
      <c r="A219" t="s">
        <v>60</v>
      </c>
      <c r="B219" s="74"/>
      <c r="H219" s="171"/>
      <c r="P219" s="41">
        <v>0</v>
      </c>
      <c r="Q219" s="40">
        <f t="shared" si="245"/>
        <v>0</v>
      </c>
    </row>
    <row r="220" spans="1:35" x14ac:dyDescent="0.25">
      <c r="A220" s="31">
        <v>1</v>
      </c>
      <c r="B220" s="52">
        <v>167.9</v>
      </c>
      <c r="C220" s="33">
        <v>2.2999999999999998</v>
      </c>
      <c r="D220" s="33">
        <v>9.5</v>
      </c>
      <c r="E220" s="33">
        <v>9.93</v>
      </c>
      <c r="F220" s="35">
        <v>0.77</v>
      </c>
      <c r="G220" s="35"/>
      <c r="H220" s="171"/>
      <c r="I220" s="51">
        <v>4663.6400000000003</v>
      </c>
      <c r="J220" s="41">
        <f>I220-K220-L220-M220-N220</f>
        <v>1272.06</v>
      </c>
      <c r="K220" s="41">
        <f>B220*D220</f>
        <v>1595.05</v>
      </c>
      <c r="L220" s="41">
        <f>E220*B220</f>
        <v>1667.2470000000001</v>
      </c>
      <c r="M220" s="41">
        <f>F220*B220</f>
        <v>129.28300000000002</v>
      </c>
      <c r="N220" s="41">
        <f>G220*B220</f>
        <v>0</v>
      </c>
      <c r="O220" s="41"/>
      <c r="P220" s="41">
        <f t="shared" si="254"/>
        <v>1</v>
      </c>
      <c r="Q220" s="40">
        <f t="shared" si="245"/>
        <v>4663.6400000000003</v>
      </c>
      <c r="R220" s="51">
        <v>4663.6400000000003</v>
      </c>
      <c r="S220" s="41">
        <f>R220-T220-U220-V220</f>
        <v>1272.06</v>
      </c>
      <c r="T220" s="41">
        <f>P220*K220</f>
        <v>1595.05</v>
      </c>
      <c r="U220" s="41">
        <f>L220*P220</f>
        <v>1667.2470000000001</v>
      </c>
      <c r="V220" s="41">
        <f t="shared" ref="V220:V222" si="326">P220*M220</f>
        <v>129.28300000000002</v>
      </c>
      <c r="W220" s="51"/>
      <c r="X220" s="51"/>
      <c r="Y220" s="41"/>
      <c r="Z220" s="40">
        <f>SUM(S220:Y220)</f>
        <v>4663.6400000000003</v>
      </c>
      <c r="AA220" s="54">
        <f t="shared" ref="AA220:AF222" si="327">S220</f>
        <v>1272.06</v>
      </c>
      <c r="AB220" s="54">
        <f t="shared" si="327"/>
        <v>1595.05</v>
      </c>
      <c r="AC220" s="54">
        <f t="shared" si="327"/>
        <v>1667.2470000000001</v>
      </c>
      <c r="AD220" s="54">
        <f t="shared" si="327"/>
        <v>129.28300000000002</v>
      </c>
      <c r="AE220" s="54">
        <f t="shared" si="327"/>
        <v>0</v>
      </c>
      <c r="AF220" s="54">
        <f t="shared" si="327"/>
        <v>0</v>
      </c>
      <c r="AG220" s="54"/>
      <c r="AH220" s="42">
        <f>SUM(AA220:AG220)</f>
        <v>4663.6400000000003</v>
      </c>
      <c r="AI220" s="56">
        <f>I220-Z220</f>
        <v>0</v>
      </c>
    </row>
    <row r="221" spans="1:35" x14ac:dyDescent="0.25">
      <c r="A221" s="31">
        <v>2</v>
      </c>
      <c r="B221" s="52">
        <v>162.80000000000001</v>
      </c>
      <c r="C221" s="33">
        <v>2.2999999999999998</v>
      </c>
      <c r="D221" s="33">
        <v>9.33</v>
      </c>
      <c r="E221" s="33">
        <v>10.29</v>
      </c>
      <c r="F221" s="35">
        <v>0.77</v>
      </c>
      <c r="G221" s="35"/>
      <c r="H221" s="171"/>
      <c r="I221" s="51">
        <v>3910.25</v>
      </c>
      <c r="J221" s="41">
        <f>I221-K221-L221-M221-N221</f>
        <v>590.75800000000004</v>
      </c>
      <c r="K221" s="41">
        <f>B221*D221</f>
        <v>1518.9240000000002</v>
      </c>
      <c r="L221" s="41">
        <f>E221*B221</f>
        <v>1675.212</v>
      </c>
      <c r="M221" s="41">
        <f>F221*B221</f>
        <v>125.35600000000001</v>
      </c>
      <c r="N221" s="41">
        <f>G221*B221</f>
        <v>0</v>
      </c>
      <c r="O221" s="41"/>
      <c r="P221" s="41">
        <f t="shared" si="254"/>
        <v>0.93555399271146344</v>
      </c>
      <c r="Q221" s="40">
        <f t="shared" si="245"/>
        <v>3910.25</v>
      </c>
      <c r="R221" s="51">
        <v>3658.25</v>
      </c>
      <c r="S221" s="41">
        <f>R221-T221-U221-V221</f>
        <v>552.68600562623874</v>
      </c>
      <c r="T221" s="41">
        <f>P221*K221</f>
        <v>1421.035412825267</v>
      </c>
      <c r="U221" s="41">
        <f>L221*P221</f>
        <v>1567.251275238156</v>
      </c>
      <c r="V221" s="41">
        <f t="shared" si="326"/>
        <v>117.27730631033822</v>
      </c>
      <c r="W221" s="51"/>
      <c r="X221" s="51"/>
      <c r="Y221" s="41"/>
      <c r="Z221" s="40">
        <f>SUM(S221:Y221)</f>
        <v>3658.25</v>
      </c>
      <c r="AA221" s="54">
        <f t="shared" si="327"/>
        <v>552.68600562623874</v>
      </c>
      <c r="AB221" s="54">
        <f t="shared" si="327"/>
        <v>1421.035412825267</v>
      </c>
      <c r="AC221" s="54">
        <f t="shared" si="327"/>
        <v>1567.251275238156</v>
      </c>
      <c r="AD221" s="54">
        <f t="shared" si="327"/>
        <v>117.27730631033822</v>
      </c>
      <c r="AE221" s="54">
        <f t="shared" si="327"/>
        <v>0</v>
      </c>
      <c r="AF221" s="54">
        <f t="shared" si="327"/>
        <v>0</v>
      </c>
      <c r="AG221" s="54"/>
      <c r="AH221" s="42">
        <f>SUM(AA221:AG221)</f>
        <v>3658.25</v>
      </c>
      <c r="AI221" s="56">
        <f>I221-Z221</f>
        <v>252</v>
      </c>
    </row>
    <row r="222" spans="1:35" x14ac:dyDescent="0.25">
      <c r="A222" s="31">
        <v>3</v>
      </c>
      <c r="B222" s="52">
        <v>197.8</v>
      </c>
      <c r="C222" s="33">
        <v>2.2999999999999998</v>
      </c>
      <c r="D222" s="33">
        <v>9.34</v>
      </c>
      <c r="E222" s="33">
        <v>9.9600000000000009</v>
      </c>
      <c r="F222" s="35">
        <v>0.77</v>
      </c>
      <c r="G222" s="35"/>
      <c r="H222" s="171"/>
      <c r="I222" s="51">
        <v>5621.48</v>
      </c>
      <c r="J222" s="41">
        <f>I222-K222-L222-M222-N222</f>
        <v>1651.6339999999991</v>
      </c>
      <c r="K222" s="41">
        <f>B222*D222</f>
        <v>1847.452</v>
      </c>
      <c r="L222" s="41">
        <f>E222*B222</f>
        <v>1970.0880000000002</v>
      </c>
      <c r="M222" s="41">
        <f>F222*B222</f>
        <v>152.30600000000001</v>
      </c>
      <c r="N222" s="41">
        <f>G222*B222</f>
        <v>0</v>
      </c>
      <c r="O222" s="41"/>
      <c r="P222" s="41">
        <f t="shared" si="254"/>
        <v>1</v>
      </c>
      <c r="Q222" s="40">
        <f t="shared" si="245"/>
        <v>5621.48</v>
      </c>
      <c r="R222" s="51">
        <v>5621.48</v>
      </c>
      <c r="S222" s="41">
        <f>R222-T222-U222-V222-W222-X222</f>
        <v>1651.6339999999991</v>
      </c>
      <c r="T222" s="41">
        <f>P222*K222</f>
        <v>1847.452</v>
      </c>
      <c r="U222" s="41">
        <f>L222*P222</f>
        <v>1970.0880000000002</v>
      </c>
      <c r="V222" s="41">
        <f t="shared" si="326"/>
        <v>152.30600000000001</v>
      </c>
      <c r="W222" s="51"/>
      <c r="X222" s="51"/>
      <c r="Y222" s="41"/>
      <c r="Z222" s="40">
        <f>SUM(S222:Y222)</f>
        <v>5621.4799999999987</v>
      </c>
      <c r="AA222" s="54">
        <f t="shared" si="327"/>
        <v>1651.6339999999991</v>
      </c>
      <c r="AB222" s="54">
        <f t="shared" si="327"/>
        <v>1847.452</v>
      </c>
      <c r="AC222" s="54">
        <f t="shared" si="327"/>
        <v>1970.0880000000002</v>
      </c>
      <c r="AD222" s="54">
        <f t="shared" si="327"/>
        <v>152.30600000000001</v>
      </c>
      <c r="AE222" s="54">
        <f t="shared" si="327"/>
        <v>0</v>
      </c>
      <c r="AF222" s="54">
        <f t="shared" si="327"/>
        <v>0</v>
      </c>
      <c r="AG222" s="54"/>
      <c r="AH222" s="42">
        <f>SUM(AA222:AG222)</f>
        <v>5621.4799999999987</v>
      </c>
      <c r="AI222" s="56">
        <f>I222-Z222</f>
        <v>0</v>
      </c>
    </row>
    <row r="223" spans="1:35" x14ac:dyDescent="0.25">
      <c r="A223" s="32" t="s">
        <v>37</v>
      </c>
      <c r="B223" s="136">
        <f>SUM(B219:B222)</f>
        <v>528.5</v>
      </c>
      <c r="C223" s="173"/>
      <c r="D223" s="174"/>
      <c r="E223" s="174"/>
      <c r="F223" s="175"/>
      <c r="G223" s="175"/>
      <c r="H223" s="175"/>
      <c r="I223" s="176">
        <f>I220+I221+I222</f>
        <v>14195.369999999999</v>
      </c>
      <c r="J223" s="177">
        <f t="shared" ref="J223:O223" si="328">SUM(J220:J222)</f>
        <v>3514.4519999999993</v>
      </c>
      <c r="K223" s="177">
        <f t="shared" si="328"/>
        <v>4961.4260000000004</v>
      </c>
      <c r="L223" s="177">
        <f t="shared" si="328"/>
        <v>5312.5470000000005</v>
      </c>
      <c r="M223" s="177">
        <f t="shared" si="328"/>
        <v>406.94500000000005</v>
      </c>
      <c r="N223" s="177">
        <f t="shared" si="328"/>
        <v>0</v>
      </c>
      <c r="O223" s="177">
        <f t="shared" si="328"/>
        <v>0</v>
      </c>
      <c r="P223" s="176">
        <f t="shared" si="254"/>
        <v>0.98224773288755418</v>
      </c>
      <c r="Q223" s="178">
        <f t="shared" si="245"/>
        <v>14195.369999999999</v>
      </c>
      <c r="R223" s="177">
        <f>SUM(R220:R222)</f>
        <v>13943.369999999999</v>
      </c>
      <c r="S223" s="177">
        <f>SUM(S220:S222)</f>
        <v>3476.380005626238</v>
      </c>
      <c r="T223" s="177">
        <f>SUM(T220:T222)</f>
        <v>4863.537412825267</v>
      </c>
      <c r="U223" s="177">
        <f>SUM(U220:U222)</f>
        <v>5204.5862752381563</v>
      </c>
      <c r="V223" s="177">
        <f>SUM(V220:V222)</f>
        <v>398.86630631033825</v>
      </c>
      <c r="W223" s="177"/>
      <c r="X223" s="177"/>
      <c r="Y223" s="176"/>
      <c r="Z223" s="40">
        <f>SUM(Z220:Z222)</f>
        <v>13943.369999999999</v>
      </c>
      <c r="AA223" s="55">
        <f>SUM(AA220:AA222)</f>
        <v>3476.380005626238</v>
      </c>
      <c r="AB223" s="55">
        <f>SUM(AB220:AB222)</f>
        <v>4863.537412825267</v>
      </c>
      <c r="AC223" s="55">
        <f>SUM(AC220:AC222)</f>
        <v>5204.5862752381563</v>
      </c>
      <c r="AD223" s="55">
        <f>SUM(AD220:AD222)</f>
        <v>398.86630631033825</v>
      </c>
      <c r="AE223" s="55">
        <f>SUM(AE221:AE222)</f>
        <v>0</v>
      </c>
      <c r="AF223" s="55">
        <f>SUM(AF220:AF222)</f>
        <v>0</v>
      </c>
      <c r="AG223" s="54"/>
      <c r="AH223" s="42">
        <f>SUM(AH220:AH222)</f>
        <v>13943.369999999999</v>
      </c>
      <c r="AI223" s="56">
        <f>SUM(AI220:AI222)</f>
        <v>252</v>
      </c>
    </row>
    <row r="224" spans="1:35" x14ac:dyDescent="0.25">
      <c r="A224" s="67" t="s">
        <v>61</v>
      </c>
      <c r="B224" s="68">
        <f>B172+B190+B198+B204+B218+B223</f>
        <v>11874.2</v>
      </c>
      <c r="C224" s="67"/>
      <c r="D224" s="67"/>
      <c r="E224" s="67"/>
      <c r="F224" s="67"/>
      <c r="G224" s="67"/>
      <c r="H224" s="67"/>
      <c r="I224" s="68">
        <f t="shared" ref="I224:O224" si="329">I172+I190+I198+I204+I218+I223</f>
        <v>200693.99</v>
      </c>
      <c r="J224" s="68">
        <f t="shared" si="329"/>
        <v>41399.297999999995</v>
      </c>
      <c r="K224" s="68">
        <f t="shared" si="329"/>
        <v>96828.74000000002</v>
      </c>
      <c r="L224" s="68">
        <f t="shared" si="329"/>
        <v>40310.515999999996</v>
      </c>
      <c r="M224" s="68">
        <f t="shared" si="329"/>
        <v>9049.8100000000013</v>
      </c>
      <c r="N224" s="68">
        <f t="shared" si="329"/>
        <v>11296.116000000002</v>
      </c>
      <c r="O224" s="68">
        <f t="shared" si="329"/>
        <v>0</v>
      </c>
      <c r="P224" s="41">
        <f t="shared" si="254"/>
        <v>0.74381524827923351</v>
      </c>
      <c r="Q224" s="40">
        <f t="shared" si="245"/>
        <v>200693.99</v>
      </c>
      <c r="R224" s="68">
        <f>R172+R190+R198+R204+R218+R223</f>
        <v>149279.25</v>
      </c>
      <c r="S224" s="68">
        <f>S172+S190+S198+S204+S218+S223</f>
        <v>30939.922083414691</v>
      </c>
      <c r="T224" s="68">
        <f>T172+T190+T198+T204+T218+T223</f>
        <v>71477.767880275729</v>
      </c>
      <c r="U224" s="68">
        <f>U172+U190+U198+U204+U218+U223</f>
        <v>28681.391852301298</v>
      </c>
      <c r="V224" s="68">
        <f>V172+V190+V198+V204+V218+V223</f>
        <v>6670.86818400828</v>
      </c>
      <c r="W224" s="68">
        <f t="shared" ref="W224:X224" si="330">W172+W190+W198+W204+W218+W223</f>
        <v>0</v>
      </c>
      <c r="X224" s="68">
        <f t="shared" si="330"/>
        <v>11509.300000000001</v>
      </c>
      <c r="Y224" s="68"/>
      <c r="Z224" s="68">
        <f t="shared" ref="Z224:AI224" si="331">Z172+Z190+Z198+Z204+Z218+Z223</f>
        <v>149279.25</v>
      </c>
      <c r="AA224" s="68">
        <f t="shared" si="331"/>
        <v>28588.069415190177</v>
      </c>
      <c r="AB224" s="68">
        <f t="shared" si="331"/>
        <v>71477.767880275729</v>
      </c>
      <c r="AC224" s="68">
        <f t="shared" si="331"/>
        <v>28681.391852301298</v>
      </c>
      <c r="AD224" s="68">
        <f t="shared" si="331"/>
        <v>9022.7208522327892</v>
      </c>
      <c r="AE224" s="68">
        <f t="shared" si="331"/>
        <v>0</v>
      </c>
      <c r="AF224" s="68">
        <f t="shared" si="331"/>
        <v>11509.300000000001</v>
      </c>
      <c r="AG224" s="68">
        <f t="shared" si="331"/>
        <v>0</v>
      </c>
      <c r="AH224" s="68">
        <f t="shared" si="331"/>
        <v>149279.25</v>
      </c>
      <c r="AI224" s="68">
        <f t="shared" si="331"/>
        <v>49490.040000000008</v>
      </c>
    </row>
    <row r="225" spans="1:35" x14ac:dyDescent="0.25">
      <c r="A225" s="57"/>
      <c r="B225" s="58"/>
      <c r="C225" s="59"/>
      <c r="D225" s="60"/>
      <c r="E225" s="60"/>
      <c r="F225" s="61"/>
      <c r="G225" s="61"/>
      <c r="H225" s="61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3"/>
      <c r="Z225" s="62"/>
      <c r="AA225" s="62"/>
      <c r="AB225" s="62"/>
      <c r="AC225" s="62"/>
      <c r="AD225" s="62"/>
      <c r="AE225" s="62"/>
      <c r="AF225" s="62"/>
      <c r="AG225" s="63"/>
      <c r="AH225" s="62"/>
      <c r="AI225" s="64"/>
    </row>
    <row r="226" spans="1:35" ht="18" x14ac:dyDescent="0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R226" s="99"/>
      <c r="S226" s="5"/>
      <c r="T226" s="5"/>
      <c r="U226" s="5"/>
      <c r="V226" s="5"/>
      <c r="W226" s="5"/>
      <c r="X226" s="5"/>
      <c r="Y226" s="5"/>
      <c r="Z226" s="4"/>
      <c r="AA226" s="4"/>
      <c r="AB226" s="4"/>
      <c r="AC226" s="4"/>
      <c r="AD226" s="4"/>
      <c r="AE226" s="4"/>
      <c r="AF226" s="4"/>
      <c r="AG226" s="4"/>
    </row>
    <row r="227" spans="1:35" ht="18.75" x14ac:dyDescent="0.3">
      <c r="A227" s="8"/>
      <c r="B227" s="111" t="s">
        <v>57</v>
      </c>
      <c r="C227" s="9"/>
      <c r="D227" s="9"/>
      <c r="E227" s="10" t="s">
        <v>95</v>
      </c>
      <c r="F227" s="10"/>
      <c r="G227" s="10"/>
      <c r="H227" s="10"/>
      <c r="I227" s="10"/>
      <c r="J227" s="10"/>
      <c r="K227" s="10"/>
      <c r="L227" s="10"/>
      <c r="M227" s="11"/>
      <c r="N227" s="11"/>
      <c r="O227" s="11"/>
      <c r="P227" s="11"/>
      <c r="Q227" s="11"/>
      <c r="R227" s="12"/>
      <c r="S227" s="13"/>
      <c r="T227" s="13"/>
      <c r="U227" s="13"/>
      <c r="V227" s="13"/>
      <c r="W227" s="13"/>
      <c r="X227" s="13"/>
      <c r="Y227" s="13"/>
      <c r="Z227" s="12"/>
      <c r="AA227" s="12"/>
      <c r="AB227" s="12"/>
      <c r="AC227" s="12"/>
      <c r="AD227" s="12"/>
      <c r="AE227" s="12"/>
      <c r="AF227" s="12"/>
      <c r="AG227" s="12"/>
      <c r="AH227" s="11"/>
    </row>
    <row r="228" spans="1:35" ht="18.75" x14ac:dyDescent="0.3">
      <c r="A228" s="15"/>
      <c r="B228" s="16"/>
      <c r="C228" s="16"/>
      <c r="D228" s="16"/>
      <c r="E228" s="16"/>
      <c r="F228" s="16"/>
      <c r="G228" s="16"/>
      <c r="H228" s="16"/>
      <c r="I228" s="16"/>
      <c r="J228" s="16"/>
      <c r="K228" s="111" t="s">
        <v>57</v>
      </c>
      <c r="L228" s="17"/>
      <c r="M228" s="11" t="s">
        <v>52</v>
      </c>
      <c r="N228" s="11"/>
      <c r="O228" s="11"/>
      <c r="P228" s="11"/>
      <c r="Q228" s="11"/>
      <c r="R228" s="12"/>
      <c r="S228" s="13"/>
      <c r="T228" s="14" t="s">
        <v>53</v>
      </c>
      <c r="U228" s="13"/>
      <c r="V228" s="13"/>
      <c r="W228" s="13"/>
      <c r="X228" s="13"/>
      <c r="Y228" s="13"/>
      <c r="Z228" s="12"/>
      <c r="AA228" s="12"/>
      <c r="AB228" s="12"/>
      <c r="AC228" s="12"/>
      <c r="AD228" s="12"/>
      <c r="AE228" s="12"/>
      <c r="AF228" s="12"/>
      <c r="AG228" s="12"/>
      <c r="AH228" s="11"/>
    </row>
    <row r="229" spans="1:35" ht="21.75" customHeight="1" x14ac:dyDescent="0.25">
      <c r="A229" s="206" t="s">
        <v>1</v>
      </c>
      <c r="B229" s="206" t="s">
        <v>39</v>
      </c>
      <c r="C229" s="215" t="s">
        <v>2</v>
      </c>
      <c r="D229" s="216"/>
      <c r="E229" s="216"/>
      <c r="F229" s="216"/>
      <c r="G229" s="216"/>
      <c r="H229" s="217"/>
      <c r="I229" s="44" t="s">
        <v>51</v>
      </c>
      <c r="J229" s="44" t="s">
        <v>55</v>
      </c>
      <c r="K229" s="218" t="s">
        <v>46</v>
      </c>
      <c r="L229" s="211"/>
      <c r="M229" s="46" t="s">
        <v>47</v>
      </c>
      <c r="N229" s="46"/>
      <c r="O229" s="47"/>
      <c r="P229" s="231" t="s">
        <v>54</v>
      </c>
      <c r="Q229" s="212" t="s">
        <v>50</v>
      </c>
      <c r="R229" s="45" t="s">
        <v>51</v>
      </c>
      <c r="S229" s="169" t="s">
        <v>55</v>
      </c>
      <c r="T229" s="210" t="s">
        <v>46</v>
      </c>
      <c r="U229" s="211"/>
      <c r="V229" s="49" t="s">
        <v>47</v>
      </c>
      <c r="W229" s="49"/>
      <c r="X229" s="50" t="s">
        <v>49</v>
      </c>
      <c r="Y229" s="45"/>
      <c r="Z229" s="212" t="s">
        <v>42</v>
      </c>
      <c r="AA229" s="222" t="s">
        <v>3</v>
      </c>
      <c r="AB229" s="225"/>
      <c r="AC229" s="225"/>
      <c r="AD229" s="225"/>
      <c r="AE229" s="225"/>
      <c r="AF229" s="225"/>
      <c r="AG229" s="226"/>
      <c r="AH229" s="200" t="s">
        <v>44</v>
      </c>
      <c r="AI229" s="203" t="s">
        <v>43</v>
      </c>
    </row>
    <row r="230" spans="1:35" ht="15" customHeight="1" x14ac:dyDescent="0.25">
      <c r="A230" s="214"/>
      <c r="B230" s="214"/>
      <c r="C230" s="206" t="s">
        <v>4</v>
      </c>
      <c r="D230" s="206" t="s">
        <v>5</v>
      </c>
      <c r="E230" s="206" t="s">
        <v>6</v>
      </c>
      <c r="F230" s="206" t="s">
        <v>7</v>
      </c>
      <c r="G230" s="206"/>
      <c r="H230" s="206"/>
      <c r="I230" s="208"/>
      <c r="J230" s="208" t="s">
        <v>4</v>
      </c>
      <c r="K230" s="208" t="s">
        <v>5</v>
      </c>
      <c r="L230" s="208" t="s">
        <v>6</v>
      </c>
      <c r="M230" s="208" t="s">
        <v>7</v>
      </c>
      <c r="N230" s="208" t="s">
        <v>94</v>
      </c>
      <c r="O230" s="208"/>
      <c r="P230" s="232"/>
      <c r="Q230" s="212"/>
      <c r="R230" s="208"/>
      <c r="S230" s="208" t="s">
        <v>4</v>
      </c>
      <c r="T230" s="208" t="s">
        <v>5</v>
      </c>
      <c r="U230" s="208" t="s">
        <v>6</v>
      </c>
      <c r="V230" s="208" t="s">
        <v>7</v>
      </c>
      <c r="W230" s="208"/>
      <c r="X230" s="208" t="s">
        <v>94</v>
      </c>
      <c r="Y230" s="208"/>
      <c r="Z230" s="212"/>
      <c r="AA230" s="227"/>
      <c r="AB230" s="228"/>
      <c r="AC230" s="228"/>
      <c r="AD230" s="228"/>
      <c r="AE230" s="228"/>
      <c r="AF230" s="228"/>
      <c r="AG230" s="228"/>
      <c r="AH230" s="201"/>
      <c r="AI230" s="204"/>
    </row>
    <row r="231" spans="1:35" x14ac:dyDescent="0.25">
      <c r="A231" s="207"/>
      <c r="B231" s="207"/>
      <c r="C231" s="207"/>
      <c r="D231" s="207"/>
      <c r="E231" s="207"/>
      <c r="F231" s="207"/>
      <c r="G231" s="207"/>
      <c r="H231" s="207"/>
      <c r="I231" s="209"/>
      <c r="J231" s="209"/>
      <c r="K231" s="209"/>
      <c r="L231" s="209"/>
      <c r="M231" s="209"/>
      <c r="N231" s="209"/>
      <c r="O231" s="209"/>
      <c r="P231" s="233"/>
      <c r="Q231" s="212"/>
      <c r="R231" s="209"/>
      <c r="S231" s="209"/>
      <c r="T231" s="209"/>
      <c r="U231" s="209"/>
      <c r="V231" s="209"/>
      <c r="W231" s="209"/>
      <c r="X231" s="209"/>
      <c r="Y231" s="209"/>
      <c r="Z231" s="212"/>
      <c r="AA231" s="206" t="s">
        <v>4</v>
      </c>
      <c r="AB231" s="206" t="s">
        <v>5</v>
      </c>
      <c r="AC231" s="206" t="s">
        <v>6</v>
      </c>
      <c r="AD231" s="206" t="s">
        <v>7</v>
      </c>
      <c r="AE231" s="206"/>
      <c r="AF231" s="206"/>
      <c r="AG231" s="206"/>
      <c r="AH231" s="201"/>
      <c r="AI231" s="204"/>
    </row>
    <row r="232" spans="1:35" x14ac:dyDescent="0.25">
      <c r="A232" s="170" t="s">
        <v>11</v>
      </c>
      <c r="B232" s="170">
        <v>2</v>
      </c>
      <c r="C232" s="20">
        <v>3</v>
      </c>
      <c r="D232" s="21" t="s">
        <v>12</v>
      </c>
      <c r="E232" s="21" t="s">
        <v>13</v>
      </c>
      <c r="F232" s="21" t="s">
        <v>14</v>
      </c>
      <c r="G232" s="21" t="s">
        <v>15</v>
      </c>
      <c r="H232" s="21" t="s">
        <v>16</v>
      </c>
      <c r="I232" s="22" t="s">
        <v>17</v>
      </c>
      <c r="J232" s="22" t="s">
        <v>18</v>
      </c>
      <c r="K232" s="22" t="s">
        <v>19</v>
      </c>
      <c r="L232" s="22" t="s">
        <v>20</v>
      </c>
      <c r="M232" s="22" t="s">
        <v>21</v>
      </c>
      <c r="N232" s="22" t="s">
        <v>22</v>
      </c>
      <c r="O232" s="22" t="s">
        <v>23</v>
      </c>
      <c r="P232" s="22" t="s">
        <v>24</v>
      </c>
      <c r="Q232" s="23" t="s">
        <v>25</v>
      </c>
      <c r="R232" s="22" t="s">
        <v>26</v>
      </c>
      <c r="S232" s="22" t="s">
        <v>27</v>
      </c>
      <c r="T232" s="22" t="s">
        <v>28</v>
      </c>
      <c r="U232" s="22" t="s">
        <v>29</v>
      </c>
      <c r="V232" s="22" t="s">
        <v>30</v>
      </c>
      <c r="W232" s="22" t="s">
        <v>31</v>
      </c>
      <c r="X232" s="22" t="s">
        <v>32</v>
      </c>
      <c r="Y232" s="22" t="s">
        <v>33</v>
      </c>
      <c r="Z232" s="23" t="s">
        <v>34</v>
      </c>
      <c r="AA232" s="207"/>
      <c r="AB232" s="207"/>
      <c r="AC232" s="207"/>
      <c r="AD232" s="207"/>
      <c r="AE232" s="207"/>
      <c r="AF232" s="207"/>
      <c r="AG232" s="207"/>
      <c r="AH232" s="202"/>
      <c r="AI232" s="205"/>
    </row>
    <row r="233" spans="1:35" x14ac:dyDescent="0.25">
      <c r="A233" s="6" t="s">
        <v>35</v>
      </c>
      <c r="B233" s="37"/>
      <c r="C233" s="7"/>
      <c r="D233" s="24"/>
      <c r="E233" s="24"/>
      <c r="F233" s="24"/>
      <c r="G233" s="25"/>
      <c r="H233" s="25"/>
      <c r="I233" s="26"/>
      <c r="J233" s="26"/>
      <c r="K233" s="26"/>
      <c r="L233" s="26"/>
      <c r="M233" s="26"/>
      <c r="N233" s="26"/>
      <c r="O233" s="27"/>
      <c r="P233" s="27"/>
      <c r="Q233" s="28"/>
      <c r="R233" s="26"/>
      <c r="S233" s="26"/>
      <c r="T233" s="26"/>
      <c r="U233" s="26"/>
      <c r="V233" s="26"/>
      <c r="W233" s="26"/>
      <c r="X233" s="27"/>
      <c r="Y233" s="27"/>
      <c r="Z233" s="28"/>
      <c r="AA233" s="29"/>
      <c r="AB233" s="29"/>
      <c r="AC233" s="29"/>
      <c r="AD233" s="29"/>
      <c r="AE233" s="29"/>
      <c r="AF233" s="29"/>
      <c r="AG233" s="29"/>
      <c r="AH233" s="30"/>
      <c r="AI233" s="36"/>
    </row>
    <row r="234" spans="1:35" x14ac:dyDescent="0.25">
      <c r="A234" s="31">
        <v>1</v>
      </c>
      <c r="B234" s="52">
        <v>562</v>
      </c>
      <c r="C234" s="33">
        <v>2.2999999999999998</v>
      </c>
      <c r="D234" s="33">
        <v>8.81</v>
      </c>
      <c r="E234" s="33">
        <v>3.34</v>
      </c>
      <c r="F234" s="35">
        <v>0.77</v>
      </c>
      <c r="G234" s="35"/>
      <c r="H234" s="171"/>
      <c r="I234" s="51">
        <v>8952.66</v>
      </c>
      <c r="J234" s="41">
        <f>I234-K234-L234-M234-N234</f>
        <v>1691.6199999999997</v>
      </c>
      <c r="K234" s="41">
        <f t="shared" ref="K234:K237" si="332">B234*D234</f>
        <v>4951.22</v>
      </c>
      <c r="L234" s="41">
        <f t="shared" ref="L234:L237" si="333">E234*B234</f>
        <v>1877.08</v>
      </c>
      <c r="M234" s="41">
        <f t="shared" ref="M234:M237" si="334">F234*B234</f>
        <v>432.74</v>
      </c>
      <c r="N234" s="41">
        <f t="shared" ref="N234:N237" si="335">G234*B234</f>
        <v>0</v>
      </c>
      <c r="O234" s="41"/>
      <c r="P234" s="41">
        <f>R234/I234</f>
        <v>1.9430604982206408</v>
      </c>
      <c r="Q234" s="40">
        <f t="shared" ref="Q234:Q244" si="336">I234</f>
        <v>8952.66</v>
      </c>
      <c r="R234" s="51">
        <v>17395.560000000001</v>
      </c>
      <c r="S234" s="41">
        <f t="shared" ref="S234:S239" si="337">R234-T234-U234-V234-W234-X234</f>
        <v>3286.9199999999983</v>
      </c>
      <c r="T234" s="41">
        <f t="shared" ref="T234:T237" si="338">P234*K234</f>
        <v>9620.5200000000023</v>
      </c>
      <c r="U234" s="41">
        <f t="shared" ref="U234:U237" si="339">L234*P234</f>
        <v>3647.28</v>
      </c>
      <c r="V234" s="41">
        <f>P234*M234</f>
        <v>840.84000000000015</v>
      </c>
      <c r="W234" s="51"/>
      <c r="X234" s="51"/>
      <c r="Y234" s="41"/>
      <c r="Z234" s="40">
        <f>SUM(S234:Y234)</f>
        <v>17395.560000000001</v>
      </c>
      <c r="AA234" s="54">
        <f t="shared" ref="AA234:AA244" si="340">Z234-AB234-AC234-AD234-AE234-AF234</f>
        <v>3695.0199999999986</v>
      </c>
      <c r="AB234" s="54">
        <f t="shared" ref="AB234:AC237" si="341">T234</f>
        <v>9620.5200000000023</v>
      </c>
      <c r="AC234" s="54">
        <f t="shared" si="341"/>
        <v>3647.28</v>
      </c>
      <c r="AD234" s="54">
        <f t="shared" ref="AD234:AD244" si="342">M234</f>
        <v>432.74</v>
      </c>
      <c r="AE234" s="54">
        <f t="shared" ref="AE234:AF237" si="343">W234</f>
        <v>0</v>
      </c>
      <c r="AF234" s="54">
        <f t="shared" si="343"/>
        <v>0</v>
      </c>
      <c r="AG234" s="54"/>
      <c r="AH234" s="42">
        <f t="shared" ref="AH234:AH237" si="344">SUM(AA234:AG234)</f>
        <v>17395.560000000001</v>
      </c>
      <c r="AI234" s="56">
        <f>I234-Z234</f>
        <v>-8442.9000000000015</v>
      </c>
    </row>
    <row r="235" spans="1:35" x14ac:dyDescent="0.25">
      <c r="A235" s="31">
        <v>2</v>
      </c>
      <c r="B235" s="52">
        <v>401.9</v>
      </c>
      <c r="C235" s="33">
        <v>2.2999999999999998</v>
      </c>
      <c r="D235" s="33">
        <v>7.58</v>
      </c>
      <c r="E235" s="33">
        <v>3.42</v>
      </c>
      <c r="F235" s="35">
        <v>0.77</v>
      </c>
      <c r="G235" s="35"/>
      <c r="H235" s="171"/>
      <c r="I235" s="51">
        <v>6068.69</v>
      </c>
      <c r="J235" s="41">
        <f>I235-K235-L235-M235-N235</f>
        <v>1338.3269999999998</v>
      </c>
      <c r="K235" s="41">
        <f t="shared" si="332"/>
        <v>3046.402</v>
      </c>
      <c r="L235" s="41">
        <f t="shared" si="333"/>
        <v>1374.4979999999998</v>
      </c>
      <c r="M235" s="41">
        <f t="shared" si="334"/>
        <v>309.46299999999997</v>
      </c>
      <c r="N235" s="41">
        <f t="shared" si="335"/>
        <v>0</v>
      </c>
      <c r="O235" s="41"/>
      <c r="P235" s="41">
        <f t="shared" ref="P235:P237" si="345">R235/I235</f>
        <v>1</v>
      </c>
      <c r="Q235" s="40">
        <f t="shared" si="336"/>
        <v>6068.69</v>
      </c>
      <c r="R235" s="51">
        <v>6068.69</v>
      </c>
      <c r="S235" s="41">
        <f t="shared" si="337"/>
        <v>1338.3269999999998</v>
      </c>
      <c r="T235" s="41">
        <f t="shared" si="338"/>
        <v>3046.402</v>
      </c>
      <c r="U235" s="41">
        <f t="shared" si="339"/>
        <v>1374.4979999999998</v>
      </c>
      <c r="V235" s="41">
        <f t="shared" ref="V235:V244" si="346">P235*M235</f>
        <v>309.46299999999997</v>
      </c>
      <c r="W235" s="51"/>
      <c r="X235" s="51"/>
      <c r="Y235" s="41"/>
      <c r="Z235" s="40">
        <f>SUM(S235:Y235)</f>
        <v>6068.6899999999987</v>
      </c>
      <c r="AA235" s="54">
        <f t="shared" si="340"/>
        <v>1338.3269999999989</v>
      </c>
      <c r="AB235" s="54">
        <f t="shared" si="341"/>
        <v>3046.402</v>
      </c>
      <c r="AC235" s="54">
        <f t="shared" si="341"/>
        <v>1374.4979999999998</v>
      </c>
      <c r="AD235" s="54">
        <f t="shared" si="342"/>
        <v>309.46299999999997</v>
      </c>
      <c r="AE235" s="54">
        <f t="shared" si="343"/>
        <v>0</v>
      </c>
      <c r="AF235" s="54">
        <f t="shared" si="343"/>
        <v>0</v>
      </c>
      <c r="AG235" s="54"/>
      <c r="AH235" s="42">
        <f t="shared" si="344"/>
        <v>6068.6899999999987</v>
      </c>
      <c r="AI235" s="56">
        <f>I235-Z235</f>
        <v>0</v>
      </c>
    </row>
    <row r="236" spans="1:35" x14ac:dyDescent="0.25">
      <c r="A236" s="31">
        <v>5</v>
      </c>
      <c r="B236" s="52">
        <v>329.8</v>
      </c>
      <c r="C236" s="33">
        <v>2.2999999999999998</v>
      </c>
      <c r="D236" s="33">
        <v>8.16</v>
      </c>
      <c r="E236" s="33">
        <v>3</v>
      </c>
      <c r="F236" s="35">
        <v>0.77</v>
      </c>
      <c r="G236" s="35"/>
      <c r="H236" s="171"/>
      <c r="I236" s="51">
        <v>5006.3599999999997</v>
      </c>
      <c r="J236" s="41">
        <f>I236-K236-L236-M236-N236-O236</f>
        <v>1071.8459999999995</v>
      </c>
      <c r="K236" s="41">
        <f t="shared" si="332"/>
        <v>2691.1680000000001</v>
      </c>
      <c r="L236" s="41">
        <f t="shared" si="333"/>
        <v>989.40000000000009</v>
      </c>
      <c r="M236" s="41">
        <f t="shared" si="334"/>
        <v>253.94600000000003</v>
      </c>
      <c r="N236" s="41">
        <f t="shared" si="335"/>
        <v>0</v>
      </c>
      <c r="O236" s="41">
        <f>H236*B236</f>
        <v>0</v>
      </c>
      <c r="P236" s="41">
        <f t="shared" si="345"/>
        <v>0.82145510910122332</v>
      </c>
      <c r="Q236" s="40">
        <f t="shared" si="336"/>
        <v>5006.3599999999997</v>
      </c>
      <c r="R236" s="51">
        <v>4112.5</v>
      </c>
      <c r="S236" s="41">
        <f t="shared" si="337"/>
        <v>880.47337286970935</v>
      </c>
      <c r="T236" s="41">
        <f t="shared" si="338"/>
        <v>2210.6737030497211</v>
      </c>
      <c r="U236" s="41">
        <f t="shared" si="339"/>
        <v>812.7476849447504</v>
      </c>
      <c r="V236" s="41">
        <f t="shared" si="346"/>
        <v>208.60523913581929</v>
      </c>
      <c r="W236" s="51"/>
      <c r="X236" s="51"/>
      <c r="Y236" s="41"/>
      <c r="Z236" s="40">
        <f>SUM(S236:Y236)</f>
        <v>4112.5</v>
      </c>
      <c r="AA236" s="54">
        <f t="shared" si="340"/>
        <v>835.13261200552859</v>
      </c>
      <c r="AB236" s="54">
        <f t="shared" si="341"/>
        <v>2210.6737030497211</v>
      </c>
      <c r="AC236" s="54">
        <f t="shared" si="341"/>
        <v>812.7476849447504</v>
      </c>
      <c r="AD236" s="54">
        <f t="shared" si="342"/>
        <v>253.94600000000003</v>
      </c>
      <c r="AE236" s="54">
        <f t="shared" si="343"/>
        <v>0</v>
      </c>
      <c r="AF236" s="54">
        <f t="shared" si="343"/>
        <v>0</v>
      </c>
      <c r="AG236" s="54"/>
      <c r="AH236" s="42">
        <f t="shared" si="344"/>
        <v>4112.5</v>
      </c>
      <c r="AI236" s="56">
        <f>I236-Z236</f>
        <v>893.85999999999967</v>
      </c>
    </row>
    <row r="237" spans="1:35" x14ac:dyDescent="0.25">
      <c r="A237" s="31">
        <v>7</v>
      </c>
      <c r="B237" s="52">
        <v>264.10000000000002</v>
      </c>
      <c r="C237" s="33">
        <v>2.2999999999999998</v>
      </c>
      <c r="D237" s="33">
        <v>8.26</v>
      </c>
      <c r="E237" s="33">
        <v>2.84</v>
      </c>
      <c r="F237" s="35">
        <v>0.77</v>
      </c>
      <c r="G237" s="35"/>
      <c r="H237" s="171"/>
      <c r="I237" s="51">
        <v>3998.47</v>
      </c>
      <c r="J237" s="41">
        <f>I237-K237-L237-M237-N237-O237</f>
        <v>863.60299999999961</v>
      </c>
      <c r="K237" s="41">
        <f t="shared" si="332"/>
        <v>2181.4660000000003</v>
      </c>
      <c r="L237" s="41">
        <f t="shared" si="333"/>
        <v>750.04399999999998</v>
      </c>
      <c r="M237" s="41">
        <f t="shared" si="334"/>
        <v>203.35700000000003</v>
      </c>
      <c r="N237" s="41">
        <f t="shared" si="335"/>
        <v>0</v>
      </c>
      <c r="O237" s="41">
        <f>H237*B237</f>
        <v>0</v>
      </c>
      <c r="P237" s="41">
        <f t="shared" si="345"/>
        <v>0.50094661207912028</v>
      </c>
      <c r="Q237" s="40">
        <f t="shared" si="336"/>
        <v>3998.47</v>
      </c>
      <c r="R237" s="51">
        <v>2003.02</v>
      </c>
      <c r="S237" s="41">
        <f t="shared" si="337"/>
        <v>432.6189970313643</v>
      </c>
      <c r="T237" s="41">
        <f t="shared" si="338"/>
        <v>1092.7980020657903</v>
      </c>
      <c r="U237" s="41">
        <f t="shared" si="339"/>
        <v>375.73200071027168</v>
      </c>
      <c r="V237" s="41">
        <f t="shared" si="346"/>
        <v>101.87100019257367</v>
      </c>
      <c r="W237" s="51"/>
      <c r="X237" s="51"/>
      <c r="Y237" s="41"/>
      <c r="Z237" s="40">
        <f>SUM(S237:Y237)</f>
        <v>2003.02</v>
      </c>
      <c r="AA237" s="54">
        <f t="shared" si="340"/>
        <v>331.13299722393793</v>
      </c>
      <c r="AB237" s="54">
        <f t="shared" si="341"/>
        <v>1092.7980020657903</v>
      </c>
      <c r="AC237" s="54">
        <f t="shared" si="341"/>
        <v>375.73200071027168</v>
      </c>
      <c r="AD237" s="54">
        <f t="shared" si="342"/>
        <v>203.35700000000003</v>
      </c>
      <c r="AE237" s="54">
        <f t="shared" si="343"/>
        <v>0</v>
      </c>
      <c r="AF237" s="54">
        <f t="shared" si="343"/>
        <v>0</v>
      </c>
      <c r="AG237" s="54"/>
      <c r="AH237" s="42">
        <f t="shared" si="344"/>
        <v>2003.02</v>
      </c>
      <c r="AI237" s="56">
        <f>I237-Z237</f>
        <v>1995.4499999999998</v>
      </c>
    </row>
    <row r="238" spans="1:35" x14ac:dyDescent="0.25">
      <c r="A238" s="31"/>
      <c r="B238" s="52"/>
      <c r="C238" s="33"/>
      <c r="D238" s="33"/>
      <c r="E238" s="33"/>
      <c r="F238" s="35"/>
      <c r="G238" s="35"/>
      <c r="H238" s="171"/>
      <c r="I238" s="51"/>
      <c r="J238" s="41"/>
      <c r="K238" s="41"/>
      <c r="L238" s="41"/>
      <c r="M238" s="41"/>
      <c r="N238" s="41"/>
      <c r="O238" s="41"/>
      <c r="P238" s="41">
        <v>0</v>
      </c>
      <c r="Q238" s="40">
        <f t="shared" si="336"/>
        <v>0</v>
      </c>
      <c r="R238" s="51"/>
      <c r="S238" s="41">
        <f t="shared" si="337"/>
        <v>0</v>
      </c>
      <c r="T238" s="41"/>
      <c r="U238" s="41"/>
      <c r="V238" s="41">
        <f t="shared" si="346"/>
        <v>0</v>
      </c>
      <c r="W238" s="51"/>
      <c r="X238" s="51"/>
      <c r="Y238" s="41"/>
      <c r="Z238" s="40"/>
      <c r="AA238" s="54">
        <f t="shared" si="340"/>
        <v>0</v>
      </c>
      <c r="AB238" s="54"/>
      <c r="AC238" s="54"/>
      <c r="AD238" s="54">
        <f t="shared" si="342"/>
        <v>0</v>
      </c>
      <c r="AE238" s="54"/>
      <c r="AF238" s="54"/>
      <c r="AG238" s="54"/>
      <c r="AH238" s="42"/>
      <c r="AI238" s="56"/>
    </row>
    <row r="239" spans="1:35" x14ac:dyDescent="0.25">
      <c r="A239" s="31">
        <v>8</v>
      </c>
      <c r="B239" s="52">
        <v>320.39999999999998</v>
      </c>
      <c r="C239" s="33">
        <v>2.2999999999999998</v>
      </c>
      <c r="D239" s="33">
        <v>8.14</v>
      </c>
      <c r="E239" s="33">
        <v>2.54</v>
      </c>
      <c r="F239" s="35">
        <v>0.77</v>
      </c>
      <c r="G239" s="35"/>
      <c r="H239" s="171"/>
      <c r="I239" s="51">
        <v>4745.12</v>
      </c>
      <c r="J239" s="41">
        <f>I239-K239-L239-M239-N239-O239</f>
        <v>1076.54</v>
      </c>
      <c r="K239" s="41">
        <f t="shared" ref="K239" si="347">B239*D239</f>
        <v>2608.056</v>
      </c>
      <c r="L239" s="41">
        <f t="shared" ref="L239" si="348">E239*B239</f>
        <v>813.81599999999992</v>
      </c>
      <c r="M239" s="41">
        <f t="shared" ref="M239" si="349">F239*B239</f>
        <v>246.708</v>
      </c>
      <c r="N239" s="41">
        <f t="shared" ref="N239" si="350">G239*B239</f>
        <v>0</v>
      </c>
      <c r="O239" s="41">
        <f>H239*B239</f>
        <v>0</v>
      </c>
      <c r="P239" s="41">
        <f t="shared" ref="P239" si="351">R239/I239</f>
        <v>0.15384226320936037</v>
      </c>
      <c r="Q239" s="40">
        <f t="shared" si="336"/>
        <v>4745.12</v>
      </c>
      <c r="R239" s="51">
        <v>730</v>
      </c>
      <c r="S239" s="41">
        <f t="shared" si="337"/>
        <v>165.61735003540477</v>
      </c>
      <c r="T239" s="41">
        <f t="shared" ref="T239" si="352">P239*K239</f>
        <v>401.22923761675156</v>
      </c>
      <c r="U239" s="41">
        <f t="shared" ref="U239" si="353">L239*P239</f>
        <v>125.1992952759888</v>
      </c>
      <c r="V239" s="41">
        <f t="shared" si="346"/>
        <v>37.954117071854881</v>
      </c>
      <c r="W239" s="51"/>
      <c r="X239" s="51"/>
      <c r="Y239" s="41"/>
      <c r="Z239" s="40">
        <f>SUM(S239:Y239)</f>
        <v>730</v>
      </c>
      <c r="AA239" s="54">
        <f t="shared" si="340"/>
        <v>-43.136532892740348</v>
      </c>
      <c r="AB239" s="54">
        <f>T239</f>
        <v>401.22923761675156</v>
      </c>
      <c r="AC239" s="54">
        <f>U239</f>
        <v>125.1992952759888</v>
      </c>
      <c r="AD239" s="54">
        <f t="shared" si="342"/>
        <v>246.708</v>
      </c>
      <c r="AE239" s="54">
        <f>W239</f>
        <v>0</v>
      </c>
      <c r="AF239" s="54">
        <f>X239</f>
        <v>0</v>
      </c>
      <c r="AG239" s="54"/>
      <c r="AH239" s="42">
        <f t="shared" ref="AH239" si="354">SUM(AA239:AG239)</f>
        <v>730</v>
      </c>
      <c r="AI239" s="56">
        <f>I239-Z239</f>
        <v>4015.12</v>
      </c>
    </row>
    <row r="240" spans="1:35" x14ac:dyDescent="0.25">
      <c r="A240" s="31"/>
      <c r="B240" s="52"/>
      <c r="C240" s="33"/>
      <c r="D240" s="33"/>
      <c r="E240" s="33"/>
      <c r="F240" s="35"/>
      <c r="G240" s="35"/>
      <c r="H240" s="171"/>
      <c r="I240" s="51"/>
      <c r="J240" s="41"/>
      <c r="K240" s="41"/>
      <c r="L240" s="41"/>
      <c r="M240" s="41"/>
      <c r="N240" s="41"/>
      <c r="O240" s="41"/>
      <c r="P240" s="41">
        <v>0</v>
      </c>
      <c r="Q240" s="40">
        <f t="shared" si="336"/>
        <v>0</v>
      </c>
      <c r="R240" s="51"/>
      <c r="S240" s="41"/>
      <c r="T240" s="41"/>
      <c r="U240" s="41"/>
      <c r="V240" s="41">
        <f t="shared" si="346"/>
        <v>0</v>
      </c>
      <c r="W240" s="51"/>
      <c r="X240" s="51"/>
      <c r="Y240" s="41"/>
      <c r="Z240" s="40"/>
      <c r="AA240" s="54">
        <f t="shared" si="340"/>
        <v>0</v>
      </c>
      <c r="AB240" s="54"/>
      <c r="AC240" s="54"/>
      <c r="AD240" s="54">
        <f t="shared" si="342"/>
        <v>0</v>
      </c>
      <c r="AE240" s="54"/>
      <c r="AF240" s="54"/>
      <c r="AG240" s="54"/>
      <c r="AH240" s="42"/>
      <c r="AI240" s="56"/>
    </row>
    <row r="241" spans="1:35" x14ac:dyDescent="0.25">
      <c r="A241" s="31"/>
      <c r="B241" s="52"/>
      <c r="C241" s="33"/>
      <c r="D241" s="33"/>
      <c r="E241" s="33"/>
      <c r="F241" s="35"/>
      <c r="G241" s="35"/>
      <c r="H241" s="171"/>
      <c r="I241" s="51"/>
      <c r="J241" s="41"/>
      <c r="K241" s="41"/>
      <c r="L241" s="41"/>
      <c r="M241" s="41"/>
      <c r="N241" s="41"/>
      <c r="O241" s="41"/>
      <c r="P241" s="41">
        <v>0</v>
      </c>
      <c r="Q241" s="40">
        <f t="shared" si="336"/>
        <v>0</v>
      </c>
      <c r="R241" s="51"/>
      <c r="S241" s="41"/>
      <c r="T241" s="41"/>
      <c r="U241" s="41"/>
      <c r="V241" s="41">
        <f t="shared" si="346"/>
        <v>0</v>
      </c>
      <c r="W241" s="51"/>
      <c r="X241" s="51"/>
      <c r="Y241" s="41"/>
      <c r="Z241" s="40"/>
      <c r="AA241" s="54">
        <f t="shared" si="340"/>
        <v>0</v>
      </c>
      <c r="AB241" s="54"/>
      <c r="AC241" s="54"/>
      <c r="AD241" s="54">
        <f t="shared" si="342"/>
        <v>0</v>
      </c>
      <c r="AE241" s="54"/>
      <c r="AF241" s="54"/>
      <c r="AG241" s="54"/>
      <c r="AH241" s="42"/>
      <c r="AI241" s="56"/>
    </row>
    <row r="242" spans="1:35" x14ac:dyDescent="0.25">
      <c r="A242" s="31">
        <v>11</v>
      </c>
      <c r="B242" s="52">
        <v>27.6</v>
      </c>
      <c r="C242" s="33">
        <v>2.48</v>
      </c>
      <c r="D242" s="33">
        <v>7.92</v>
      </c>
      <c r="E242" s="33">
        <v>4</v>
      </c>
      <c r="F242" s="35">
        <v>0.77</v>
      </c>
      <c r="G242" s="35">
        <v>5.51</v>
      </c>
      <c r="H242" s="171"/>
      <c r="I242" s="51">
        <v>616.86</v>
      </c>
      <c r="J242" s="41">
        <f>I242-K242-L242-M242-N242</f>
        <v>114.54000000000005</v>
      </c>
      <c r="K242" s="41">
        <f t="shared" ref="K242:K244" si="355">B242*D242</f>
        <v>218.59200000000001</v>
      </c>
      <c r="L242" s="41">
        <f t="shared" ref="L242:L244" si="356">E242*B242</f>
        <v>110.4</v>
      </c>
      <c r="M242" s="41">
        <f t="shared" ref="M242:M244" si="357">F242*B242</f>
        <v>21.252000000000002</v>
      </c>
      <c r="N242" s="41">
        <f t="shared" ref="N242:N244" si="358">G242*B242</f>
        <v>152.07599999999999</v>
      </c>
      <c r="O242" s="41"/>
      <c r="P242" s="41">
        <f t="shared" ref="P242:P244" si="359">R242/I242</f>
        <v>0</v>
      </c>
      <c r="Q242" s="40">
        <f t="shared" si="336"/>
        <v>616.86</v>
      </c>
      <c r="R242" s="51"/>
      <c r="S242" s="41">
        <f>R242-T242-U242-V242-W242-X242</f>
        <v>0</v>
      </c>
      <c r="T242" s="41">
        <f t="shared" ref="T242:T244" si="360">P242*K242</f>
        <v>0</v>
      </c>
      <c r="U242" s="41">
        <f t="shared" ref="U242:U244" si="361">L242*P242</f>
        <v>0</v>
      </c>
      <c r="V242" s="41">
        <f t="shared" si="346"/>
        <v>0</v>
      </c>
      <c r="W242" s="51"/>
      <c r="X242" s="51"/>
      <c r="Y242" s="41"/>
      <c r="Z242" s="40">
        <f>SUM(S242:Y242)</f>
        <v>0</v>
      </c>
      <c r="AA242" s="54">
        <f t="shared" si="340"/>
        <v>-21.252000000000002</v>
      </c>
      <c r="AB242" s="54">
        <f>T242</f>
        <v>0</v>
      </c>
      <c r="AC242" s="54">
        <f>U242</f>
        <v>0</v>
      </c>
      <c r="AD242" s="54">
        <f t="shared" si="342"/>
        <v>21.252000000000002</v>
      </c>
      <c r="AE242" s="54">
        <f>W242</f>
        <v>0</v>
      </c>
      <c r="AF242" s="54">
        <f>X242</f>
        <v>0</v>
      </c>
      <c r="AG242" s="54"/>
      <c r="AH242" s="42">
        <f t="shared" ref="AH242" si="362">SUM(AA242:AG242)</f>
        <v>0</v>
      </c>
      <c r="AI242" s="56">
        <f>I242-Z242</f>
        <v>616.86</v>
      </c>
    </row>
    <row r="243" spans="1:35" x14ac:dyDescent="0.25">
      <c r="A243" s="31">
        <v>12</v>
      </c>
      <c r="B243" s="52">
        <v>132.1</v>
      </c>
      <c r="C243" s="33">
        <v>2.2999999999999998</v>
      </c>
      <c r="D243" s="33">
        <v>7.42</v>
      </c>
      <c r="E243" s="33">
        <v>3.16</v>
      </c>
      <c r="F243" s="35">
        <v>0.77</v>
      </c>
      <c r="G243" s="35"/>
      <c r="H243" s="171"/>
      <c r="I243" s="51">
        <v>1924.7</v>
      </c>
      <c r="J243" s="41">
        <f>I243-K243-L243-M243-N243</f>
        <v>425.36500000000012</v>
      </c>
      <c r="K243" s="41">
        <f t="shared" si="355"/>
        <v>980.1819999999999</v>
      </c>
      <c r="L243" s="41">
        <f t="shared" si="356"/>
        <v>417.43599999999998</v>
      </c>
      <c r="M243" s="41">
        <f t="shared" si="357"/>
        <v>101.717</v>
      </c>
      <c r="N243" s="41">
        <f t="shared" si="358"/>
        <v>0</v>
      </c>
      <c r="O243" s="41"/>
      <c r="P243" s="41">
        <f t="shared" si="359"/>
        <v>0</v>
      </c>
      <c r="Q243" s="40">
        <f t="shared" si="336"/>
        <v>1924.7</v>
      </c>
      <c r="R243" s="51"/>
      <c r="S243" s="41">
        <f>R243-T243-U243-V243-W243-X243</f>
        <v>0</v>
      </c>
      <c r="T243" s="41">
        <f t="shared" si="360"/>
        <v>0</v>
      </c>
      <c r="U243" s="41">
        <f t="shared" si="361"/>
        <v>0</v>
      </c>
      <c r="V243" s="41">
        <f t="shared" si="346"/>
        <v>0</v>
      </c>
      <c r="W243" s="51"/>
      <c r="X243" s="51"/>
      <c r="Y243" s="41"/>
      <c r="Z243" s="40">
        <f>SUM(S243:Y243)</f>
        <v>0</v>
      </c>
      <c r="AA243" s="54">
        <f t="shared" si="340"/>
        <v>-101.717</v>
      </c>
      <c r="AB243" s="54"/>
      <c r="AC243" s="54"/>
      <c r="AD243" s="54">
        <f t="shared" si="342"/>
        <v>101.717</v>
      </c>
      <c r="AE243" s="54"/>
      <c r="AF243" s="54"/>
      <c r="AG243" s="54"/>
      <c r="AH243" s="42"/>
      <c r="AI243" s="56"/>
    </row>
    <row r="244" spans="1:35" x14ac:dyDescent="0.25">
      <c r="A244" s="31">
        <v>16</v>
      </c>
      <c r="B244" s="52">
        <v>116.9</v>
      </c>
      <c r="C244" s="33">
        <v>2.2999999999999998</v>
      </c>
      <c r="D244" s="33">
        <v>8.32</v>
      </c>
      <c r="E244" s="33">
        <v>3.14</v>
      </c>
      <c r="F244" s="35">
        <v>0.77</v>
      </c>
      <c r="G244" s="35"/>
      <c r="H244" s="171"/>
      <c r="I244" s="51">
        <v>1793.25</v>
      </c>
      <c r="J244" s="41">
        <f>I244-K244-L244-M244-N244</f>
        <v>363.56299999999987</v>
      </c>
      <c r="K244" s="41">
        <f t="shared" si="355"/>
        <v>972.60800000000006</v>
      </c>
      <c r="L244" s="41">
        <f t="shared" si="356"/>
        <v>367.06600000000003</v>
      </c>
      <c r="M244" s="41">
        <f t="shared" si="357"/>
        <v>90.013000000000005</v>
      </c>
      <c r="N244" s="41">
        <f t="shared" si="358"/>
        <v>0</v>
      </c>
      <c r="O244" s="41"/>
      <c r="P244" s="41">
        <f t="shared" si="359"/>
        <v>1</v>
      </c>
      <c r="Q244" s="40">
        <f t="shared" si="336"/>
        <v>1793.25</v>
      </c>
      <c r="R244" s="51">
        <v>1793.25</v>
      </c>
      <c r="S244" s="41">
        <f>R244-T244-U244-V244-W244-X244</f>
        <v>363.56299999999987</v>
      </c>
      <c r="T244" s="41">
        <f t="shared" si="360"/>
        <v>972.60800000000006</v>
      </c>
      <c r="U244" s="41">
        <f t="shared" si="361"/>
        <v>367.06600000000003</v>
      </c>
      <c r="V244" s="41">
        <f t="shared" si="346"/>
        <v>90.013000000000005</v>
      </c>
      <c r="W244" s="51"/>
      <c r="X244" s="51"/>
      <c r="Y244" s="41"/>
      <c r="Z244" s="40">
        <f>SUM(S244:Y244)</f>
        <v>1793.2499999999998</v>
      </c>
      <c r="AA244" s="54">
        <f t="shared" si="340"/>
        <v>363.56299999999965</v>
      </c>
      <c r="AB244" s="54">
        <f>T244</f>
        <v>972.60800000000006</v>
      </c>
      <c r="AC244" s="54">
        <f>U244</f>
        <v>367.06600000000003</v>
      </c>
      <c r="AD244" s="54">
        <f t="shared" si="342"/>
        <v>90.013000000000005</v>
      </c>
      <c r="AE244" s="54">
        <f>W244</f>
        <v>0</v>
      </c>
      <c r="AF244" s="54">
        <f>X244</f>
        <v>0</v>
      </c>
      <c r="AG244" s="54"/>
      <c r="AH244" s="42">
        <f t="shared" ref="AH244" si="363">SUM(AA244:AG244)</f>
        <v>1793.2499999999998</v>
      </c>
      <c r="AI244" s="56">
        <f>I244-Z244</f>
        <v>0</v>
      </c>
    </row>
    <row r="245" spans="1:35" x14ac:dyDescent="0.25">
      <c r="A245" s="31"/>
      <c r="B245" s="52"/>
      <c r="C245" s="33"/>
      <c r="D245" s="33"/>
      <c r="E245" s="33"/>
      <c r="F245" s="35"/>
      <c r="G245" s="35"/>
      <c r="H245" s="171"/>
      <c r="I245" s="51"/>
      <c r="J245" s="41"/>
      <c r="K245" s="41"/>
      <c r="L245" s="41"/>
      <c r="M245" s="41"/>
      <c r="N245" s="41"/>
      <c r="O245" s="41"/>
      <c r="P245" s="41"/>
      <c r="Q245" s="40"/>
      <c r="R245" s="51"/>
      <c r="S245" s="41"/>
      <c r="T245" s="41"/>
      <c r="U245" s="41"/>
      <c r="V245" s="41"/>
      <c r="W245" s="51"/>
      <c r="X245" s="51"/>
      <c r="Y245" s="41"/>
      <c r="Z245" s="40"/>
      <c r="AA245" s="54"/>
      <c r="AB245" s="54"/>
      <c r="AC245" s="54"/>
      <c r="AD245" s="54"/>
      <c r="AE245" s="54"/>
      <c r="AF245" s="54"/>
      <c r="AG245" s="54"/>
      <c r="AH245" s="42"/>
      <c r="AI245" s="56"/>
    </row>
    <row r="246" spans="1:35" x14ac:dyDescent="0.25">
      <c r="A246" s="70" t="s">
        <v>37</v>
      </c>
      <c r="B246" s="136">
        <f>SUM(B234:B245)</f>
        <v>2154.8000000000002</v>
      </c>
      <c r="C246" s="173"/>
      <c r="D246" s="174"/>
      <c r="E246" s="174"/>
      <c r="F246" s="175"/>
      <c r="G246" s="175"/>
      <c r="H246" s="175"/>
      <c r="I246" s="177">
        <f>SUM(I234:I244)</f>
        <v>33106.11</v>
      </c>
      <c r="J246" s="177">
        <f t="shared" ref="J246:O246" si="364">SUM(J234:J244)</f>
        <v>6945.4039999999986</v>
      </c>
      <c r="K246" s="177">
        <f t="shared" si="364"/>
        <v>17649.694000000003</v>
      </c>
      <c r="L246" s="177">
        <f t="shared" si="364"/>
        <v>6699.739999999998</v>
      </c>
      <c r="M246" s="177">
        <f t="shared" si="364"/>
        <v>1659.1960000000001</v>
      </c>
      <c r="N246" s="177">
        <f t="shared" si="364"/>
        <v>152.07599999999999</v>
      </c>
      <c r="O246" s="177">
        <f t="shared" si="364"/>
        <v>0</v>
      </c>
      <c r="P246" s="176">
        <f t="shared" ref="P246" si="365">R246/I246</f>
        <v>0.96970075916500009</v>
      </c>
      <c r="Q246" s="178">
        <f t="shared" ref="Q246:Q298" si="366">I246</f>
        <v>33106.11</v>
      </c>
      <c r="R246" s="177">
        <f>SUM(R234:R244)</f>
        <v>32103.02</v>
      </c>
      <c r="S246" s="177">
        <f>SUM(S234:S244)</f>
        <v>6467.5197199364757</v>
      </c>
      <c r="T246" s="177">
        <f>SUM(T234:T244)</f>
        <v>17344.230942732265</v>
      </c>
      <c r="U246" s="177">
        <f>SUM(U234:U244)</f>
        <v>6702.5229809310113</v>
      </c>
      <c r="V246" s="177">
        <f>SUM(V234:V244)</f>
        <v>1588.746356400248</v>
      </c>
      <c r="W246" s="177"/>
      <c r="X246" s="177"/>
      <c r="Y246" s="176"/>
      <c r="Z246" s="40">
        <f>SUM(S246:Y246)</f>
        <v>32103.019999999997</v>
      </c>
      <c r="AA246" s="55">
        <f t="shared" ref="AA246:AF246" si="367">SUM(AA234:AA244)</f>
        <v>6397.070076336724</v>
      </c>
      <c r="AB246" s="55">
        <f t="shared" si="367"/>
        <v>17344.230942732265</v>
      </c>
      <c r="AC246" s="55">
        <f t="shared" si="367"/>
        <v>6702.5229809310113</v>
      </c>
      <c r="AD246" s="55">
        <f t="shared" si="367"/>
        <v>1659.1960000000001</v>
      </c>
      <c r="AE246" s="55">
        <f t="shared" si="367"/>
        <v>0</v>
      </c>
      <c r="AF246" s="55">
        <f t="shared" si="367"/>
        <v>0</v>
      </c>
      <c r="AG246" s="54"/>
      <c r="AH246" s="42">
        <f>SUM(AH234:AH244)</f>
        <v>32103.02</v>
      </c>
      <c r="AI246" s="56">
        <f>SUM(AI234:AI244)</f>
        <v>-921.61000000000206</v>
      </c>
    </row>
    <row r="247" spans="1:35" x14ac:dyDescent="0.25">
      <c r="A247" s="6" t="s">
        <v>56</v>
      </c>
      <c r="B247" s="37"/>
      <c r="C247" s="7"/>
      <c r="D247" s="24"/>
      <c r="E247" s="24"/>
      <c r="F247" s="24"/>
      <c r="G247" s="25"/>
      <c r="H247" s="171"/>
      <c r="I247" s="26"/>
      <c r="J247" s="26"/>
      <c r="K247" s="26"/>
      <c r="L247" s="26"/>
      <c r="M247" s="26"/>
      <c r="N247" s="26"/>
      <c r="O247" s="27"/>
      <c r="P247" s="41">
        <v>0</v>
      </c>
      <c r="Q247" s="40">
        <f t="shared" si="366"/>
        <v>0</v>
      </c>
      <c r="R247" s="26"/>
      <c r="S247" s="26"/>
      <c r="T247" s="26"/>
      <c r="U247" s="26"/>
      <c r="V247" s="26"/>
      <c r="W247" s="26"/>
      <c r="X247" s="27"/>
      <c r="Y247" s="27"/>
      <c r="Z247" s="28"/>
      <c r="AA247" s="29"/>
      <c r="AB247" s="29"/>
      <c r="AC247" s="29"/>
      <c r="AD247" s="29"/>
      <c r="AE247" s="29"/>
      <c r="AF247" s="29"/>
      <c r="AG247" s="29"/>
      <c r="AH247" s="30"/>
      <c r="AI247" s="36"/>
    </row>
    <row r="248" spans="1:35" x14ac:dyDescent="0.25">
      <c r="A248" s="31">
        <v>1</v>
      </c>
      <c r="B248" s="52">
        <v>18.8</v>
      </c>
      <c r="C248" s="33">
        <v>2.2999999999999998</v>
      </c>
      <c r="D248" s="33">
        <v>8.6199999999999992</v>
      </c>
      <c r="E248" s="33">
        <v>9.98</v>
      </c>
      <c r="F248" s="35">
        <v>0.77</v>
      </c>
      <c r="G248" s="35"/>
      <c r="H248" s="171"/>
      <c r="I248" s="51">
        <v>433.72</v>
      </c>
      <c r="J248" s="41">
        <f>I248-K248-L248-M248-N248</f>
        <v>69.564000000000021</v>
      </c>
      <c r="K248" s="41">
        <f>B248*D248</f>
        <v>162.05599999999998</v>
      </c>
      <c r="L248" s="41">
        <f>E248*B248</f>
        <v>187.62400000000002</v>
      </c>
      <c r="M248" s="41">
        <f>F248*B248</f>
        <v>14.476000000000001</v>
      </c>
      <c r="N248" s="41">
        <f>G248*B248</f>
        <v>0</v>
      </c>
      <c r="O248" s="41"/>
      <c r="P248" s="41">
        <f t="shared" ref="P248" si="368">R248/I248</f>
        <v>0</v>
      </c>
      <c r="Q248" s="40">
        <f t="shared" si="366"/>
        <v>433.72</v>
      </c>
      <c r="R248" s="51"/>
      <c r="S248" s="41">
        <v>0</v>
      </c>
      <c r="T248" s="41">
        <f>P248*K248</f>
        <v>0</v>
      </c>
      <c r="U248" s="41">
        <f>L248*P248</f>
        <v>0</v>
      </c>
      <c r="V248" s="41">
        <f t="shared" ref="V248:V263" si="369">P248*M248</f>
        <v>0</v>
      </c>
      <c r="W248" s="51"/>
      <c r="X248" s="51"/>
      <c r="Y248" s="41"/>
      <c r="Z248" s="40">
        <f>SUM(S248:Y248)</f>
        <v>0</v>
      </c>
      <c r="AA248" s="54">
        <f t="shared" ref="AA248:AA263" si="370">Z248-AB248-AC248-AD248-AE248-AF248</f>
        <v>-14.476000000000001</v>
      </c>
      <c r="AB248" s="54">
        <f>T248</f>
        <v>0</v>
      </c>
      <c r="AC248" s="54">
        <f>U248</f>
        <v>0</v>
      </c>
      <c r="AD248" s="54">
        <f t="shared" ref="AD248:AD263" si="371">M248</f>
        <v>14.476000000000001</v>
      </c>
      <c r="AE248" s="54">
        <f>W248</f>
        <v>0</v>
      </c>
      <c r="AF248" s="54">
        <f>X248</f>
        <v>0</v>
      </c>
      <c r="AG248" s="54"/>
      <c r="AH248" s="42">
        <f t="shared" ref="AH248" si="372">SUM(AA248:AG248)</f>
        <v>0</v>
      </c>
      <c r="AI248" s="56">
        <f>I248-Z248</f>
        <v>433.72</v>
      </c>
    </row>
    <row r="249" spans="1:35" x14ac:dyDescent="0.25">
      <c r="A249" s="31"/>
      <c r="B249" s="52"/>
      <c r="C249" s="33"/>
      <c r="D249" s="33"/>
      <c r="E249" s="33"/>
      <c r="F249" s="35"/>
      <c r="G249" s="35"/>
      <c r="H249" s="171"/>
      <c r="I249" s="51"/>
      <c r="J249" s="41"/>
      <c r="K249" s="41"/>
      <c r="L249" s="41"/>
      <c r="M249" s="41"/>
      <c r="N249" s="41"/>
      <c r="O249" s="41"/>
      <c r="P249" s="41">
        <v>0</v>
      </c>
      <c r="Q249" s="40">
        <f t="shared" si="366"/>
        <v>0</v>
      </c>
      <c r="R249" s="51"/>
      <c r="S249" s="41"/>
      <c r="T249" s="41"/>
      <c r="U249" s="41"/>
      <c r="V249" s="41">
        <f t="shared" si="369"/>
        <v>0</v>
      </c>
      <c r="W249" s="51"/>
      <c r="X249" s="51"/>
      <c r="Y249" s="41"/>
      <c r="Z249" s="40"/>
      <c r="AA249" s="54">
        <f t="shared" si="370"/>
        <v>0</v>
      </c>
      <c r="AB249" s="54"/>
      <c r="AC249" s="54"/>
      <c r="AD249" s="54">
        <f t="shared" si="371"/>
        <v>0</v>
      </c>
      <c r="AE249" s="54"/>
      <c r="AF249" s="54"/>
      <c r="AG249" s="54"/>
      <c r="AH249" s="42"/>
      <c r="AI249" s="56"/>
    </row>
    <row r="250" spans="1:35" x14ac:dyDescent="0.25">
      <c r="A250" s="31"/>
      <c r="B250" s="52"/>
      <c r="C250" s="33"/>
      <c r="D250" s="33"/>
      <c r="E250" s="33"/>
      <c r="F250" s="35"/>
      <c r="G250" s="35"/>
      <c r="H250" s="171"/>
      <c r="I250" s="51"/>
      <c r="J250" s="41"/>
      <c r="K250" s="41"/>
      <c r="L250" s="41"/>
      <c r="M250" s="41"/>
      <c r="N250" s="41"/>
      <c r="O250" s="41"/>
      <c r="P250" s="41">
        <v>0</v>
      </c>
      <c r="Q250" s="40">
        <f t="shared" si="366"/>
        <v>0</v>
      </c>
      <c r="R250" s="51"/>
      <c r="S250" s="41"/>
      <c r="T250" s="41"/>
      <c r="U250" s="41"/>
      <c r="V250" s="41">
        <f t="shared" si="369"/>
        <v>0</v>
      </c>
      <c r="W250" s="51"/>
      <c r="X250" s="51"/>
      <c r="Y250" s="41"/>
      <c r="Z250" s="40"/>
      <c r="AA250" s="54">
        <f t="shared" si="370"/>
        <v>0</v>
      </c>
      <c r="AB250" s="54"/>
      <c r="AC250" s="54"/>
      <c r="AD250" s="54">
        <f t="shared" si="371"/>
        <v>0</v>
      </c>
      <c r="AE250" s="54"/>
      <c r="AF250" s="54"/>
      <c r="AG250" s="54"/>
      <c r="AH250" s="42"/>
      <c r="AI250" s="56"/>
    </row>
    <row r="251" spans="1:35" x14ac:dyDescent="0.25">
      <c r="A251" s="31"/>
      <c r="B251" s="52"/>
      <c r="C251" s="33"/>
      <c r="D251" s="33"/>
      <c r="E251" s="33"/>
      <c r="F251" s="35"/>
      <c r="G251" s="35"/>
      <c r="H251" s="171"/>
      <c r="I251" s="51"/>
      <c r="J251" s="41"/>
      <c r="K251" s="41"/>
      <c r="L251" s="41"/>
      <c r="M251" s="41"/>
      <c r="N251" s="41"/>
      <c r="O251" s="41"/>
      <c r="P251" s="41">
        <v>0</v>
      </c>
      <c r="Q251" s="40">
        <f t="shared" si="366"/>
        <v>0</v>
      </c>
      <c r="R251" s="51"/>
      <c r="S251" s="41"/>
      <c r="T251" s="41"/>
      <c r="U251" s="41"/>
      <c r="V251" s="41">
        <f t="shared" si="369"/>
        <v>0</v>
      </c>
      <c r="W251" s="51"/>
      <c r="X251" s="51"/>
      <c r="Y251" s="41"/>
      <c r="Z251" s="40"/>
      <c r="AA251" s="54">
        <f t="shared" si="370"/>
        <v>0</v>
      </c>
      <c r="AB251" s="54"/>
      <c r="AC251" s="54"/>
      <c r="AD251" s="54">
        <f t="shared" si="371"/>
        <v>0</v>
      </c>
      <c r="AE251" s="54"/>
      <c r="AF251" s="54"/>
      <c r="AG251" s="54"/>
      <c r="AH251" s="42"/>
      <c r="AI251" s="56"/>
    </row>
    <row r="252" spans="1:35" x14ac:dyDescent="0.25">
      <c r="A252" s="31">
        <v>5</v>
      </c>
      <c r="B252" s="52">
        <v>288</v>
      </c>
      <c r="C252" s="33">
        <v>2.2999999999999998</v>
      </c>
      <c r="D252" s="33">
        <v>7.94</v>
      </c>
      <c r="E252" s="33">
        <v>3.6</v>
      </c>
      <c r="F252" s="35">
        <v>0.77</v>
      </c>
      <c r="G252" s="35"/>
      <c r="H252" s="171"/>
      <c r="I252" s="51">
        <v>4423.68</v>
      </c>
      <c r="J252" s="41">
        <f>I252-K252-L252-M252-N252</f>
        <v>878.40000000000009</v>
      </c>
      <c r="K252" s="41">
        <f t="shared" ref="K252:K259" si="373">B252*D252</f>
        <v>2286.7200000000003</v>
      </c>
      <c r="L252" s="41">
        <f t="shared" ref="L252:L259" si="374">E252*B252</f>
        <v>1036.8</v>
      </c>
      <c r="M252" s="41">
        <f t="shared" ref="M252:M259" si="375">F252*B252</f>
        <v>221.76</v>
      </c>
      <c r="N252" s="41">
        <f t="shared" ref="N252:N261" si="376">G252*B252</f>
        <v>0</v>
      </c>
      <c r="O252" s="41"/>
      <c r="P252" s="41">
        <f t="shared" ref="P252:P259" si="377">R252/I252</f>
        <v>1.98828125</v>
      </c>
      <c r="Q252" s="40">
        <f t="shared" si="366"/>
        <v>4423.68</v>
      </c>
      <c r="R252" s="51">
        <v>8795.52</v>
      </c>
      <c r="S252" s="41">
        <f t="shared" ref="S252:S263" si="378">R252-T252-U252-V252-W252-X252</f>
        <v>1746.5062499999999</v>
      </c>
      <c r="T252" s="41">
        <f t="shared" ref="T252:T261" si="379">P252*K252</f>
        <v>4546.6425000000008</v>
      </c>
      <c r="U252" s="41">
        <f t="shared" ref="U252:U261" si="380">L252*P252</f>
        <v>2061.4499999999998</v>
      </c>
      <c r="V252" s="41">
        <f t="shared" si="369"/>
        <v>440.92124999999999</v>
      </c>
      <c r="W252" s="51"/>
      <c r="X252" s="51"/>
      <c r="Y252" s="41"/>
      <c r="Z252" s="40">
        <f t="shared" ref="Z252:Z261" si="381">SUM(S252:Y252)</f>
        <v>8795.52</v>
      </c>
      <c r="AA252" s="54">
        <f t="shared" si="370"/>
        <v>1965.6674999999998</v>
      </c>
      <c r="AB252" s="54">
        <f t="shared" ref="AB252:AB261" si="382">T252</f>
        <v>4546.6425000000008</v>
      </c>
      <c r="AC252" s="54">
        <f t="shared" ref="AC252:AC261" si="383">U252</f>
        <v>2061.4499999999998</v>
      </c>
      <c r="AD252" s="54">
        <f t="shared" si="371"/>
        <v>221.76</v>
      </c>
      <c r="AE252" s="54">
        <f t="shared" ref="AE252:AE261" si="384">W252</f>
        <v>0</v>
      </c>
      <c r="AF252" s="54">
        <f t="shared" ref="AF252:AF261" si="385">X252</f>
        <v>0</v>
      </c>
      <c r="AG252" s="54"/>
      <c r="AH252" s="42">
        <f t="shared" ref="AH252:AH261" si="386">SUM(AA252:AG252)</f>
        <v>8795.52</v>
      </c>
      <c r="AI252" s="56">
        <f t="shared" ref="AI252:AI261" si="387">I252-Z252</f>
        <v>-4371.84</v>
      </c>
    </row>
    <row r="253" spans="1:35" x14ac:dyDescent="0.25">
      <c r="A253" s="31">
        <v>6</v>
      </c>
      <c r="B253" s="52">
        <v>252.7</v>
      </c>
      <c r="C253" s="33">
        <v>2.2999999999999998</v>
      </c>
      <c r="D253" s="33">
        <v>8.17</v>
      </c>
      <c r="E253" s="33">
        <v>2.39</v>
      </c>
      <c r="F253" s="35">
        <v>0.77</v>
      </c>
      <c r="G253" s="35"/>
      <c r="H253" s="171"/>
      <c r="I253" s="51">
        <v>3638.88</v>
      </c>
      <c r="J253" s="41">
        <f>I253-K253-L253-M253-N253</f>
        <v>775.78900000000044</v>
      </c>
      <c r="K253" s="41">
        <f t="shared" si="373"/>
        <v>2064.5589999999997</v>
      </c>
      <c r="L253" s="41">
        <f t="shared" si="374"/>
        <v>603.95299999999997</v>
      </c>
      <c r="M253" s="41">
        <f t="shared" si="375"/>
        <v>194.57900000000001</v>
      </c>
      <c r="N253" s="41">
        <f t="shared" si="376"/>
        <v>0</v>
      </c>
      <c r="O253" s="41"/>
      <c r="P253" s="41">
        <f t="shared" si="377"/>
        <v>2.4550191267642791</v>
      </c>
      <c r="Q253" s="40">
        <f t="shared" si="366"/>
        <v>3638.88</v>
      </c>
      <c r="R253" s="51">
        <v>8933.52</v>
      </c>
      <c r="S253" s="41">
        <f t="shared" si="378"/>
        <v>1904.5768333333347</v>
      </c>
      <c r="T253" s="41">
        <f t="shared" si="379"/>
        <v>5068.5318333333325</v>
      </c>
      <c r="U253" s="41">
        <f t="shared" si="380"/>
        <v>1482.7161666666666</v>
      </c>
      <c r="V253" s="41">
        <f t="shared" si="369"/>
        <v>477.69516666666669</v>
      </c>
      <c r="W253" s="51"/>
      <c r="X253" s="51"/>
      <c r="Y253" s="41"/>
      <c r="Z253" s="40">
        <f t="shared" si="381"/>
        <v>8933.52</v>
      </c>
      <c r="AA253" s="54">
        <f t="shared" si="370"/>
        <v>2187.6930000000011</v>
      </c>
      <c r="AB253" s="54">
        <f t="shared" si="382"/>
        <v>5068.5318333333325</v>
      </c>
      <c r="AC253" s="54">
        <f t="shared" si="383"/>
        <v>1482.7161666666666</v>
      </c>
      <c r="AD253" s="54">
        <f t="shared" si="371"/>
        <v>194.57900000000001</v>
      </c>
      <c r="AE253" s="54">
        <f t="shared" si="384"/>
        <v>0</v>
      </c>
      <c r="AF253" s="54">
        <f t="shared" si="385"/>
        <v>0</v>
      </c>
      <c r="AG253" s="54"/>
      <c r="AH253" s="42">
        <f t="shared" si="386"/>
        <v>8933.52</v>
      </c>
      <c r="AI253" s="56">
        <f t="shared" si="387"/>
        <v>-5294.64</v>
      </c>
    </row>
    <row r="254" spans="1:35" x14ac:dyDescent="0.25">
      <c r="A254" s="31">
        <v>7</v>
      </c>
      <c r="B254" s="52">
        <v>121.7</v>
      </c>
      <c r="C254" s="33">
        <v>2.2999999999999998</v>
      </c>
      <c r="D254" s="33">
        <v>8.5399999999999991</v>
      </c>
      <c r="E254" s="33">
        <v>3.33</v>
      </c>
      <c r="F254" s="35">
        <v>0.77</v>
      </c>
      <c r="G254" s="35"/>
      <c r="H254" s="171"/>
      <c r="I254" s="51">
        <v>1945.98</v>
      </c>
      <c r="J254" s="41">
        <f>I254-K254-L254-M254-N254-O254</f>
        <v>407.69200000000001</v>
      </c>
      <c r="K254" s="41">
        <f t="shared" si="373"/>
        <v>1039.318</v>
      </c>
      <c r="L254" s="41">
        <f t="shared" si="374"/>
        <v>405.26100000000002</v>
      </c>
      <c r="M254" s="41">
        <f t="shared" si="375"/>
        <v>93.709000000000003</v>
      </c>
      <c r="N254" s="41">
        <f t="shared" si="376"/>
        <v>0</v>
      </c>
      <c r="O254" s="41">
        <f>H254*B254</f>
        <v>0</v>
      </c>
      <c r="P254" s="41">
        <f t="shared" si="377"/>
        <v>0</v>
      </c>
      <c r="Q254" s="40">
        <f t="shared" si="366"/>
        <v>1945.98</v>
      </c>
      <c r="R254" s="51"/>
      <c r="S254" s="41">
        <f t="shared" si="378"/>
        <v>0</v>
      </c>
      <c r="T254" s="41">
        <f t="shared" si="379"/>
        <v>0</v>
      </c>
      <c r="U254" s="41">
        <f t="shared" si="380"/>
        <v>0</v>
      </c>
      <c r="V254" s="41">
        <f t="shared" si="369"/>
        <v>0</v>
      </c>
      <c r="W254" s="51"/>
      <c r="X254" s="51"/>
      <c r="Y254" s="41"/>
      <c r="Z254" s="40">
        <f t="shared" si="381"/>
        <v>0</v>
      </c>
      <c r="AA254" s="54">
        <f t="shared" si="370"/>
        <v>-93.709000000000003</v>
      </c>
      <c r="AB254" s="54">
        <f t="shared" si="382"/>
        <v>0</v>
      </c>
      <c r="AC254" s="54">
        <f t="shared" si="383"/>
        <v>0</v>
      </c>
      <c r="AD254" s="54">
        <f t="shared" si="371"/>
        <v>93.709000000000003</v>
      </c>
      <c r="AE254" s="54">
        <f t="shared" si="384"/>
        <v>0</v>
      </c>
      <c r="AF254" s="54">
        <f t="shared" si="385"/>
        <v>0</v>
      </c>
      <c r="AG254" s="54"/>
      <c r="AH254" s="42">
        <f t="shared" si="386"/>
        <v>0</v>
      </c>
      <c r="AI254" s="56">
        <f t="shared" si="387"/>
        <v>1945.98</v>
      </c>
    </row>
    <row r="255" spans="1:35" x14ac:dyDescent="0.25">
      <c r="A255" s="31">
        <v>8</v>
      </c>
      <c r="B255" s="52">
        <v>537</v>
      </c>
      <c r="C255" s="33">
        <v>2.2999999999999998</v>
      </c>
      <c r="D255" s="33">
        <v>7.92</v>
      </c>
      <c r="E255" s="33">
        <v>2.95</v>
      </c>
      <c r="F255" s="35">
        <v>0.77</v>
      </c>
      <c r="G255" s="35"/>
      <c r="H255" s="171"/>
      <c r="I255" s="51">
        <v>7936.86</v>
      </c>
      <c r="J255" s="41">
        <f>I255-K255-L255-M255-N255-O255</f>
        <v>1686.1799999999996</v>
      </c>
      <c r="K255" s="41">
        <f t="shared" si="373"/>
        <v>4253.04</v>
      </c>
      <c r="L255" s="41">
        <f t="shared" si="374"/>
        <v>1584.15</v>
      </c>
      <c r="M255" s="41">
        <f t="shared" si="375"/>
        <v>413.49</v>
      </c>
      <c r="N255" s="41">
        <f t="shared" si="376"/>
        <v>0</v>
      </c>
      <c r="O255" s="41">
        <f>H255*B255</f>
        <v>0</v>
      </c>
      <c r="P255" s="41">
        <f t="shared" si="377"/>
        <v>0</v>
      </c>
      <c r="Q255" s="40">
        <f t="shared" si="366"/>
        <v>7936.86</v>
      </c>
      <c r="R255" s="51"/>
      <c r="S255" s="41">
        <f t="shared" si="378"/>
        <v>0</v>
      </c>
      <c r="T255" s="41">
        <f t="shared" si="379"/>
        <v>0</v>
      </c>
      <c r="U255" s="41">
        <f t="shared" si="380"/>
        <v>0</v>
      </c>
      <c r="V255" s="41">
        <f t="shared" si="369"/>
        <v>0</v>
      </c>
      <c r="W255" s="51"/>
      <c r="X255" s="51"/>
      <c r="Y255" s="41"/>
      <c r="Z255" s="40">
        <f t="shared" si="381"/>
        <v>0</v>
      </c>
      <c r="AA255" s="54">
        <f t="shared" si="370"/>
        <v>-413.49</v>
      </c>
      <c r="AB255" s="54">
        <f t="shared" si="382"/>
        <v>0</v>
      </c>
      <c r="AC255" s="54">
        <f t="shared" si="383"/>
        <v>0</v>
      </c>
      <c r="AD255" s="54">
        <f t="shared" si="371"/>
        <v>413.49</v>
      </c>
      <c r="AE255" s="54">
        <f t="shared" si="384"/>
        <v>0</v>
      </c>
      <c r="AF255" s="54">
        <f t="shared" si="385"/>
        <v>0</v>
      </c>
      <c r="AG255" s="54"/>
      <c r="AH255" s="42">
        <f t="shared" si="386"/>
        <v>0</v>
      </c>
      <c r="AI255" s="56">
        <f t="shared" si="387"/>
        <v>7936.86</v>
      </c>
    </row>
    <row r="256" spans="1:35" x14ac:dyDescent="0.25">
      <c r="A256" s="31">
        <v>9</v>
      </c>
      <c r="B256" s="52">
        <v>281.60000000000002</v>
      </c>
      <c r="C256" s="33">
        <v>2.2999999999999998</v>
      </c>
      <c r="D256" s="33">
        <v>8.1999999999999993</v>
      </c>
      <c r="E256" s="33">
        <v>3.14</v>
      </c>
      <c r="F256" s="35">
        <v>0.77</v>
      </c>
      <c r="G256" s="35"/>
      <c r="H256" s="171"/>
      <c r="I256" s="51">
        <v>4347.3500000000004</v>
      </c>
      <c r="J256" s="41">
        <f>I256-K256-L256-M256-N256-O256</f>
        <v>937.17400000000032</v>
      </c>
      <c r="K256" s="41">
        <f t="shared" si="373"/>
        <v>2309.12</v>
      </c>
      <c r="L256" s="41">
        <f t="shared" si="374"/>
        <v>884.22400000000016</v>
      </c>
      <c r="M256" s="41">
        <f t="shared" si="375"/>
        <v>216.83200000000002</v>
      </c>
      <c r="N256" s="41">
        <f t="shared" si="376"/>
        <v>0</v>
      </c>
      <c r="O256" s="41">
        <f>H256*B256</f>
        <v>0</v>
      </c>
      <c r="P256" s="41">
        <f t="shared" si="377"/>
        <v>5.0605541306773087</v>
      </c>
      <c r="Q256" s="40">
        <f t="shared" si="366"/>
        <v>4347.3500000000004</v>
      </c>
      <c r="R256" s="51">
        <v>22000</v>
      </c>
      <c r="S256" s="41">
        <f t="shared" si="378"/>
        <v>4742.619756863377</v>
      </c>
      <c r="T256" s="41">
        <f t="shared" si="379"/>
        <v>11685.426754229587</v>
      </c>
      <c r="U256" s="41">
        <f t="shared" si="380"/>
        <v>4474.6634156440132</v>
      </c>
      <c r="V256" s="41">
        <f t="shared" si="369"/>
        <v>1097.2900732630224</v>
      </c>
      <c r="W256" s="51"/>
      <c r="X256" s="51"/>
      <c r="Y256" s="41"/>
      <c r="Z256" s="40">
        <f t="shared" si="381"/>
        <v>22000</v>
      </c>
      <c r="AA256" s="54">
        <f t="shared" si="370"/>
        <v>5623.077830126399</v>
      </c>
      <c r="AB256" s="54">
        <f t="shared" si="382"/>
        <v>11685.426754229587</v>
      </c>
      <c r="AC256" s="54">
        <f t="shared" si="383"/>
        <v>4474.6634156440132</v>
      </c>
      <c r="AD256" s="54">
        <f t="shared" si="371"/>
        <v>216.83200000000002</v>
      </c>
      <c r="AE256" s="54">
        <f t="shared" si="384"/>
        <v>0</v>
      </c>
      <c r="AF256" s="54">
        <f t="shared" si="385"/>
        <v>0</v>
      </c>
      <c r="AG256" s="54"/>
      <c r="AH256" s="42">
        <f t="shared" si="386"/>
        <v>21999.999999999996</v>
      </c>
      <c r="AI256" s="56">
        <f t="shared" si="387"/>
        <v>-17652.650000000001</v>
      </c>
    </row>
    <row r="257" spans="1:35" x14ac:dyDescent="0.25">
      <c r="A257" s="31">
        <v>10</v>
      </c>
      <c r="B257" s="52">
        <v>387.7</v>
      </c>
      <c r="C257" s="33">
        <v>2.2999999999999998</v>
      </c>
      <c r="D257" s="33">
        <v>7.95</v>
      </c>
      <c r="E257" s="33">
        <v>3.85</v>
      </c>
      <c r="F257" s="35">
        <v>0.77</v>
      </c>
      <c r="G257" s="35"/>
      <c r="H257" s="171"/>
      <c r="I257" s="51">
        <v>6152.79</v>
      </c>
      <c r="J257" s="41">
        <f t="shared" ref="J257:J259" si="388">I257-K257-L257-M257-N257</f>
        <v>1279.4009999999998</v>
      </c>
      <c r="K257" s="41">
        <f t="shared" si="373"/>
        <v>3082.2150000000001</v>
      </c>
      <c r="L257" s="41">
        <f t="shared" si="374"/>
        <v>1492.645</v>
      </c>
      <c r="M257" s="41">
        <f t="shared" si="375"/>
        <v>298.529</v>
      </c>
      <c r="N257" s="41">
        <f t="shared" si="376"/>
        <v>0</v>
      </c>
      <c r="O257" s="41"/>
      <c r="P257" s="41">
        <f t="shared" si="377"/>
        <v>2.4961992852023229</v>
      </c>
      <c r="Q257" s="40">
        <f t="shared" si="366"/>
        <v>6152.79</v>
      </c>
      <c r="R257" s="51">
        <v>15358.59</v>
      </c>
      <c r="S257" s="41">
        <f t="shared" si="378"/>
        <v>3193.639861687137</v>
      </c>
      <c r="T257" s="41">
        <f t="shared" si="379"/>
        <v>7693.8228798398777</v>
      </c>
      <c r="U257" s="41">
        <f t="shared" si="380"/>
        <v>3725.9393820608211</v>
      </c>
      <c r="V257" s="41">
        <f t="shared" si="369"/>
        <v>745.1878764121642</v>
      </c>
      <c r="W257" s="51"/>
      <c r="X257" s="51"/>
      <c r="Y257" s="41"/>
      <c r="Z257" s="40">
        <f t="shared" si="381"/>
        <v>15358.59</v>
      </c>
      <c r="AA257" s="54">
        <f t="shared" si="370"/>
        <v>3640.2987380993013</v>
      </c>
      <c r="AB257" s="54">
        <f t="shared" si="382"/>
        <v>7693.8228798398777</v>
      </c>
      <c r="AC257" s="54">
        <f t="shared" si="383"/>
        <v>3725.9393820608211</v>
      </c>
      <c r="AD257" s="54">
        <f t="shared" si="371"/>
        <v>298.529</v>
      </c>
      <c r="AE257" s="54">
        <f t="shared" si="384"/>
        <v>0</v>
      </c>
      <c r="AF257" s="54">
        <f t="shared" si="385"/>
        <v>0</v>
      </c>
      <c r="AG257" s="54"/>
      <c r="AH257" s="42">
        <f t="shared" si="386"/>
        <v>15358.590000000002</v>
      </c>
      <c r="AI257" s="56">
        <f t="shared" si="387"/>
        <v>-9205.7999999999993</v>
      </c>
    </row>
    <row r="258" spans="1:35" x14ac:dyDescent="0.25">
      <c r="A258" s="31">
        <v>11</v>
      </c>
      <c r="B258" s="52">
        <v>495</v>
      </c>
      <c r="C258" s="33">
        <v>2.2999999999999998</v>
      </c>
      <c r="D258" s="33">
        <v>7.66</v>
      </c>
      <c r="E258" s="33">
        <v>3.18</v>
      </c>
      <c r="F258" s="35">
        <v>0.77</v>
      </c>
      <c r="G258" s="35"/>
      <c r="H258" s="171"/>
      <c r="I258" s="51">
        <v>7425</v>
      </c>
      <c r="J258" s="41">
        <f t="shared" si="388"/>
        <v>1678.0499999999997</v>
      </c>
      <c r="K258" s="41">
        <f t="shared" si="373"/>
        <v>3791.7000000000003</v>
      </c>
      <c r="L258" s="41">
        <f t="shared" si="374"/>
        <v>1574.1000000000001</v>
      </c>
      <c r="M258" s="41">
        <f t="shared" si="375"/>
        <v>381.15000000000003</v>
      </c>
      <c r="N258" s="41">
        <f t="shared" si="376"/>
        <v>0</v>
      </c>
      <c r="O258" s="41"/>
      <c r="P258" s="41">
        <f t="shared" si="377"/>
        <v>1.2041252525252524</v>
      </c>
      <c r="Q258" s="40">
        <f t="shared" si="366"/>
        <v>7425</v>
      </c>
      <c r="R258" s="51">
        <v>8940.6299999999992</v>
      </c>
      <c r="S258" s="41">
        <f t="shared" si="378"/>
        <v>2020.5823799999996</v>
      </c>
      <c r="T258" s="41">
        <f t="shared" si="379"/>
        <v>4565.6817199999996</v>
      </c>
      <c r="U258" s="41">
        <f t="shared" si="380"/>
        <v>1895.41356</v>
      </c>
      <c r="V258" s="41">
        <f t="shared" si="369"/>
        <v>458.95233999999999</v>
      </c>
      <c r="W258" s="51"/>
      <c r="X258" s="51"/>
      <c r="Y258" s="41"/>
      <c r="Z258" s="40">
        <f t="shared" si="381"/>
        <v>8940.6299999999992</v>
      </c>
      <c r="AA258" s="54">
        <f t="shared" si="370"/>
        <v>2098.3847199999996</v>
      </c>
      <c r="AB258" s="54">
        <f t="shared" si="382"/>
        <v>4565.6817199999996</v>
      </c>
      <c r="AC258" s="54">
        <f t="shared" si="383"/>
        <v>1895.41356</v>
      </c>
      <c r="AD258" s="54">
        <f t="shared" si="371"/>
        <v>381.15000000000003</v>
      </c>
      <c r="AE258" s="54">
        <f t="shared" si="384"/>
        <v>0</v>
      </c>
      <c r="AF258" s="54">
        <f t="shared" si="385"/>
        <v>0</v>
      </c>
      <c r="AG258" s="54"/>
      <c r="AH258" s="42">
        <f t="shared" si="386"/>
        <v>8940.6299999999992</v>
      </c>
      <c r="AI258" s="56">
        <f t="shared" si="387"/>
        <v>-1515.6299999999992</v>
      </c>
    </row>
    <row r="259" spans="1:35" x14ac:dyDescent="0.25">
      <c r="A259" s="31">
        <v>12</v>
      </c>
      <c r="B259" s="52">
        <v>70.3</v>
      </c>
      <c r="C259" s="33">
        <v>2.2999999999999998</v>
      </c>
      <c r="D259" s="33">
        <v>8</v>
      </c>
      <c r="E259" s="33">
        <v>2.83</v>
      </c>
      <c r="F259" s="35">
        <v>0.77</v>
      </c>
      <c r="G259" s="35"/>
      <c r="H259" s="171"/>
      <c r="I259" s="51">
        <v>1055.2</v>
      </c>
      <c r="J259" s="41">
        <f t="shared" si="388"/>
        <v>239.72000000000011</v>
      </c>
      <c r="K259" s="41">
        <f t="shared" si="373"/>
        <v>562.4</v>
      </c>
      <c r="L259" s="41">
        <f t="shared" si="374"/>
        <v>198.94899999999998</v>
      </c>
      <c r="M259" s="41">
        <f t="shared" si="375"/>
        <v>54.131</v>
      </c>
      <c r="N259" s="41">
        <f t="shared" si="376"/>
        <v>0</v>
      </c>
      <c r="O259" s="41"/>
      <c r="P259" s="41">
        <f t="shared" si="377"/>
        <v>0</v>
      </c>
      <c r="Q259" s="40">
        <f t="shared" si="366"/>
        <v>1055.2</v>
      </c>
      <c r="R259" s="51"/>
      <c r="S259" s="41">
        <f t="shared" si="378"/>
        <v>0</v>
      </c>
      <c r="T259" s="41">
        <f t="shared" si="379"/>
        <v>0</v>
      </c>
      <c r="U259" s="41">
        <f t="shared" si="380"/>
        <v>0</v>
      </c>
      <c r="V259" s="41">
        <f t="shared" si="369"/>
        <v>0</v>
      </c>
      <c r="W259" s="51"/>
      <c r="X259" s="51"/>
      <c r="Y259" s="41"/>
      <c r="Z259" s="40">
        <f t="shared" si="381"/>
        <v>0</v>
      </c>
      <c r="AA259" s="54">
        <f t="shared" si="370"/>
        <v>-54.131</v>
      </c>
      <c r="AB259" s="54">
        <f t="shared" si="382"/>
        <v>0</v>
      </c>
      <c r="AC259" s="54">
        <f t="shared" si="383"/>
        <v>0</v>
      </c>
      <c r="AD259" s="54">
        <f t="shared" si="371"/>
        <v>54.131</v>
      </c>
      <c r="AE259" s="54">
        <f t="shared" si="384"/>
        <v>0</v>
      </c>
      <c r="AF259" s="54">
        <f t="shared" si="385"/>
        <v>0</v>
      </c>
      <c r="AG259" s="54"/>
      <c r="AH259" s="42">
        <f t="shared" si="386"/>
        <v>0</v>
      </c>
      <c r="AI259" s="56">
        <f t="shared" si="387"/>
        <v>1055.2</v>
      </c>
    </row>
    <row r="260" spans="1:35" x14ac:dyDescent="0.25">
      <c r="A260" s="31">
        <v>13</v>
      </c>
      <c r="B260" s="52">
        <v>121.2</v>
      </c>
      <c r="C260" s="33">
        <v>2.2999999999999998</v>
      </c>
      <c r="D260" s="33">
        <v>8.1</v>
      </c>
      <c r="E260" s="33">
        <v>2.69</v>
      </c>
      <c r="F260" s="35">
        <v>0.77</v>
      </c>
      <c r="G260" s="35"/>
      <c r="H260" s="171"/>
      <c r="I260" s="51">
        <v>1809.52</v>
      </c>
      <c r="J260" s="41">
        <v>0</v>
      </c>
      <c r="K260" s="41">
        <v>0</v>
      </c>
      <c r="L260" s="41">
        <v>0</v>
      </c>
      <c r="M260" s="41">
        <v>0</v>
      </c>
      <c r="N260" s="41">
        <f t="shared" si="376"/>
        <v>0</v>
      </c>
      <c r="O260" s="41"/>
      <c r="P260" s="41">
        <v>0</v>
      </c>
      <c r="Q260" s="40">
        <f t="shared" si="366"/>
        <v>1809.52</v>
      </c>
      <c r="R260" s="51"/>
      <c r="S260" s="41">
        <f t="shared" si="378"/>
        <v>0</v>
      </c>
      <c r="T260" s="41">
        <f t="shared" si="379"/>
        <v>0</v>
      </c>
      <c r="U260" s="41">
        <f t="shared" si="380"/>
        <v>0</v>
      </c>
      <c r="V260" s="41">
        <f t="shared" si="369"/>
        <v>0</v>
      </c>
      <c r="W260" s="51"/>
      <c r="X260" s="51"/>
      <c r="Y260" s="41"/>
      <c r="Z260" s="40">
        <f t="shared" si="381"/>
        <v>0</v>
      </c>
      <c r="AA260" s="54">
        <f t="shared" si="370"/>
        <v>0</v>
      </c>
      <c r="AB260" s="54">
        <f t="shared" si="382"/>
        <v>0</v>
      </c>
      <c r="AC260" s="54">
        <f t="shared" si="383"/>
        <v>0</v>
      </c>
      <c r="AD260" s="54">
        <f t="shared" si="371"/>
        <v>0</v>
      </c>
      <c r="AE260" s="54">
        <f t="shared" si="384"/>
        <v>0</v>
      </c>
      <c r="AF260" s="54">
        <f t="shared" si="385"/>
        <v>0</v>
      </c>
      <c r="AG260" s="54"/>
      <c r="AH260" s="42">
        <f t="shared" si="386"/>
        <v>0</v>
      </c>
      <c r="AI260" s="56">
        <f t="shared" si="387"/>
        <v>1809.52</v>
      </c>
    </row>
    <row r="261" spans="1:35" x14ac:dyDescent="0.25">
      <c r="A261" s="31">
        <v>14</v>
      </c>
      <c r="B261" s="52">
        <v>369.4</v>
      </c>
      <c r="C261" s="33">
        <v>2.2999999999999998</v>
      </c>
      <c r="D261" s="33">
        <v>8.31</v>
      </c>
      <c r="E261" s="33">
        <v>2.7</v>
      </c>
      <c r="F261" s="35">
        <v>0.77</v>
      </c>
      <c r="G261" s="35"/>
      <c r="H261" s="171"/>
      <c r="I261" s="51">
        <v>5585.33</v>
      </c>
      <c r="J261" s="41">
        <f t="shared" ref="J261" si="389">I261-K261-L261-M261-N261</f>
        <v>1233.7979999999998</v>
      </c>
      <c r="K261" s="41">
        <f t="shared" ref="K261" si="390">B261*D261</f>
        <v>3069.7139999999999</v>
      </c>
      <c r="L261" s="41">
        <f t="shared" ref="L261" si="391">E261*B261</f>
        <v>997.38</v>
      </c>
      <c r="M261" s="41">
        <f t="shared" ref="M261" si="392">F261*B261</f>
        <v>284.43799999999999</v>
      </c>
      <c r="N261" s="41">
        <f t="shared" si="376"/>
        <v>0</v>
      </c>
      <c r="O261" s="41"/>
      <c r="P261" s="41">
        <f t="shared" ref="P261" si="393">R261/I261</f>
        <v>0.36220957400905585</v>
      </c>
      <c r="Q261" s="40">
        <f t="shared" si="366"/>
        <v>5585.33</v>
      </c>
      <c r="R261" s="51">
        <v>2023.06</v>
      </c>
      <c r="S261" s="41">
        <f t="shared" si="378"/>
        <v>446.89344799322515</v>
      </c>
      <c r="T261" s="41">
        <f t="shared" si="379"/>
        <v>1111.8798002696349</v>
      </c>
      <c r="U261" s="41">
        <f t="shared" si="380"/>
        <v>361.2605849251521</v>
      </c>
      <c r="V261" s="41">
        <f t="shared" si="369"/>
        <v>103.02616681198782</v>
      </c>
      <c r="W261" s="51"/>
      <c r="X261" s="51"/>
      <c r="Y261" s="41"/>
      <c r="Z261" s="40">
        <f t="shared" si="381"/>
        <v>2023.06</v>
      </c>
      <c r="AA261" s="54">
        <f t="shared" si="370"/>
        <v>265.48161480521298</v>
      </c>
      <c r="AB261" s="54">
        <f t="shared" si="382"/>
        <v>1111.8798002696349</v>
      </c>
      <c r="AC261" s="54">
        <f t="shared" si="383"/>
        <v>361.2605849251521</v>
      </c>
      <c r="AD261" s="54">
        <f t="shared" si="371"/>
        <v>284.43799999999999</v>
      </c>
      <c r="AE261" s="54">
        <f t="shared" si="384"/>
        <v>0</v>
      </c>
      <c r="AF261" s="54">
        <f t="shared" si="385"/>
        <v>0</v>
      </c>
      <c r="AG261" s="54"/>
      <c r="AH261" s="42">
        <f t="shared" si="386"/>
        <v>2023.06</v>
      </c>
      <c r="AI261" s="56">
        <f t="shared" si="387"/>
        <v>3562.27</v>
      </c>
    </row>
    <row r="262" spans="1:35" x14ac:dyDescent="0.25">
      <c r="A262" s="31"/>
      <c r="B262" s="52"/>
      <c r="C262" s="33"/>
      <c r="D262" s="33"/>
      <c r="E262" s="33"/>
      <c r="F262" s="35"/>
      <c r="G262" s="35"/>
      <c r="H262" s="171"/>
      <c r="I262" s="51"/>
      <c r="J262" s="41"/>
      <c r="K262" s="41"/>
      <c r="L262" s="41"/>
      <c r="M262" s="41"/>
      <c r="N262" s="41"/>
      <c r="O262" s="41"/>
      <c r="P262" s="41">
        <v>0</v>
      </c>
      <c r="Q262" s="40">
        <f t="shared" si="366"/>
        <v>0</v>
      </c>
      <c r="R262" s="51"/>
      <c r="S262" s="41">
        <f t="shared" si="378"/>
        <v>0</v>
      </c>
      <c r="T262" s="41"/>
      <c r="U262" s="41"/>
      <c r="V262" s="41">
        <f t="shared" si="369"/>
        <v>0</v>
      </c>
      <c r="W262" s="51"/>
      <c r="X262" s="51"/>
      <c r="Y262" s="41"/>
      <c r="Z262" s="40"/>
      <c r="AA262" s="54">
        <f t="shared" si="370"/>
        <v>0</v>
      </c>
      <c r="AB262" s="54"/>
      <c r="AC262" s="54"/>
      <c r="AD262" s="54">
        <f t="shared" si="371"/>
        <v>0</v>
      </c>
      <c r="AE262" s="54"/>
      <c r="AF262" s="54"/>
      <c r="AG262" s="54"/>
      <c r="AH262" s="42"/>
      <c r="AI262" s="56"/>
    </row>
    <row r="263" spans="1:35" x14ac:dyDescent="0.25">
      <c r="A263" s="31">
        <v>32</v>
      </c>
      <c r="B263" s="52">
        <v>54.9</v>
      </c>
      <c r="C263" s="33">
        <v>2.2999999999999998</v>
      </c>
      <c r="D263" s="33">
        <v>8.06</v>
      </c>
      <c r="E263" s="33">
        <v>1.9</v>
      </c>
      <c r="F263" s="35">
        <v>0.77</v>
      </c>
      <c r="G263" s="35"/>
      <c r="H263" s="171"/>
      <c r="I263" s="51">
        <v>749.93</v>
      </c>
      <c r="J263" s="41">
        <f t="shared" ref="J263" si="394">I263-K263-L263-M263-N263</f>
        <v>160.85299999999992</v>
      </c>
      <c r="K263" s="41">
        <f t="shared" ref="K263" si="395">B263*D263</f>
        <v>442.49400000000003</v>
      </c>
      <c r="L263" s="41">
        <f t="shared" ref="L263" si="396">E263*B263</f>
        <v>104.30999999999999</v>
      </c>
      <c r="M263" s="41">
        <f t="shared" ref="M263" si="397">F263*B263</f>
        <v>42.273000000000003</v>
      </c>
      <c r="N263" s="41">
        <f t="shared" ref="N263" si="398">G263*B263</f>
        <v>0</v>
      </c>
      <c r="O263" s="41"/>
      <c r="P263" s="41">
        <f t="shared" ref="P263:P264" si="399">R263/I263</f>
        <v>0</v>
      </c>
      <c r="Q263" s="40">
        <f t="shared" si="366"/>
        <v>749.93</v>
      </c>
      <c r="R263" s="51"/>
      <c r="S263" s="41">
        <f t="shared" si="378"/>
        <v>0</v>
      </c>
      <c r="T263" s="41">
        <f t="shared" ref="T263" si="400">P263*K263</f>
        <v>0</v>
      </c>
      <c r="U263" s="41">
        <f t="shared" ref="U263" si="401">L263*P263</f>
        <v>0</v>
      </c>
      <c r="V263" s="41">
        <f t="shared" si="369"/>
        <v>0</v>
      </c>
      <c r="W263" s="51"/>
      <c r="X263" s="51"/>
      <c r="Y263" s="41"/>
      <c r="Z263" s="40">
        <f>SUM(S263:Y263)</f>
        <v>0</v>
      </c>
      <c r="AA263" s="54">
        <f t="shared" si="370"/>
        <v>-42.273000000000003</v>
      </c>
      <c r="AB263" s="54">
        <f>T263</f>
        <v>0</v>
      </c>
      <c r="AC263" s="54">
        <f>U263</f>
        <v>0</v>
      </c>
      <c r="AD263" s="54">
        <f t="shared" si="371"/>
        <v>42.273000000000003</v>
      </c>
      <c r="AE263" s="54">
        <f>W263</f>
        <v>0</v>
      </c>
      <c r="AF263" s="54">
        <f>X263</f>
        <v>0</v>
      </c>
      <c r="AG263" s="54"/>
      <c r="AH263" s="42">
        <f t="shared" ref="AH263" si="402">SUM(AA263:AG263)</f>
        <v>0</v>
      </c>
      <c r="AI263" s="56">
        <f>I263-Z263</f>
        <v>749.93</v>
      </c>
    </row>
    <row r="264" spans="1:35" x14ac:dyDescent="0.25">
      <c r="A264" s="32" t="s">
        <v>37</v>
      </c>
      <c r="B264" s="136">
        <f>SUM(B248:B263)</f>
        <v>2998.3</v>
      </c>
      <c r="C264" s="173"/>
      <c r="D264" s="174"/>
      <c r="E264" s="174"/>
      <c r="F264" s="175"/>
      <c r="G264" s="175"/>
      <c r="H264" s="175"/>
      <c r="I264" s="177">
        <f t="shared" ref="I264" si="403">SUM(I248:I263)</f>
        <v>45504.24</v>
      </c>
      <c r="J264" s="177">
        <f t="shared" ref="J264:N264" si="404">SUM(J248:J263)</f>
        <v>9346.6209999999992</v>
      </c>
      <c r="K264" s="177">
        <f t="shared" si="404"/>
        <v>23063.335999999999</v>
      </c>
      <c r="L264" s="177">
        <f t="shared" si="404"/>
        <v>9069.3960000000006</v>
      </c>
      <c r="M264" s="177">
        <f t="shared" si="404"/>
        <v>2215.3670000000002</v>
      </c>
      <c r="N264" s="177">
        <f t="shared" si="404"/>
        <v>0</v>
      </c>
      <c r="O264" s="177">
        <f>SUM(O253:O263)</f>
        <v>0</v>
      </c>
      <c r="P264" s="176">
        <f t="shared" si="399"/>
        <v>1.4515420980550386</v>
      </c>
      <c r="Q264" s="178">
        <f t="shared" si="366"/>
        <v>45504.24</v>
      </c>
      <c r="R264" s="177">
        <f>SUM(R248:R263)</f>
        <v>66051.320000000007</v>
      </c>
      <c r="S264" s="177">
        <f>SUM(S248:S263)</f>
        <v>14054.818529877073</v>
      </c>
      <c r="T264" s="177">
        <f>SUM(T248:T263)</f>
        <v>34671.985487672435</v>
      </c>
      <c r="U264" s="177">
        <f>SUM(U248:U263)</f>
        <v>14001.443109296655</v>
      </c>
      <c r="V264" s="177">
        <f>SUM(V248:V263)</f>
        <v>3323.0728731538411</v>
      </c>
      <c r="W264" s="177"/>
      <c r="X264" s="177"/>
      <c r="Y264" s="176"/>
      <c r="Z264" s="40">
        <f t="shared" ref="Z264:AE264" si="405">SUM(Z248:Z263)</f>
        <v>66051.320000000007</v>
      </c>
      <c r="AA264" s="55">
        <f t="shared" si="405"/>
        <v>15162.524403030915</v>
      </c>
      <c r="AB264" s="55">
        <f t="shared" si="405"/>
        <v>34671.985487672435</v>
      </c>
      <c r="AC264" s="55">
        <f t="shared" si="405"/>
        <v>14001.443109296655</v>
      </c>
      <c r="AD264" s="55">
        <f t="shared" si="405"/>
        <v>2215.3670000000002</v>
      </c>
      <c r="AE264" s="55">
        <f t="shared" si="405"/>
        <v>0</v>
      </c>
      <c r="AF264" s="55">
        <f>SUM(AF253:AF263)</f>
        <v>0</v>
      </c>
      <c r="AG264" s="54"/>
      <c r="AH264" s="42">
        <f>SUM(AH248:AH263)</f>
        <v>66051.319999999992</v>
      </c>
      <c r="AI264" s="56">
        <f>SUM(AI248:AI263)</f>
        <v>-20547.079999999998</v>
      </c>
    </row>
    <row r="265" spans="1:35" x14ac:dyDescent="0.25">
      <c r="A265" s="6" t="s">
        <v>45</v>
      </c>
      <c r="B265" s="37"/>
      <c r="H265" s="171"/>
      <c r="P265" s="41">
        <v>0</v>
      </c>
      <c r="Q265" s="40">
        <f t="shared" si="366"/>
        <v>0</v>
      </c>
    </row>
    <row r="266" spans="1:35" x14ac:dyDescent="0.25">
      <c r="A266" s="31">
        <v>5</v>
      </c>
      <c r="B266" s="52">
        <v>212.7</v>
      </c>
      <c r="C266" s="33">
        <v>2.48</v>
      </c>
      <c r="D266" s="33">
        <v>8.0399999999999991</v>
      </c>
      <c r="E266" s="33">
        <v>4.17</v>
      </c>
      <c r="F266" s="35">
        <v>0.77</v>
      </c>
      <c r="G266" s="35">
        <v>5.51</v>
      </c>
      <c r="H266" s="171"/>
      <c r="I266" s="51">
        <v>4696.42</v>
      </c>
      <c r="J266" s="41">
        <f t="shared" ref="J266:J271" si="406">I266-K266-L266-M266-N266</f>
        <v>763.59700000000066</v>
      </c>
      <c r="K266" s="41">
        <f t="shared" ref="K266:K271" si="407">B266*D266</f>
        <v>1710.1079999999997</v>
      </c>
      <c r="L266" s="41">
        <f t="shared" ref="L266:L271" si="408">E266*B266</f>
        <v>886.95899999999995</v>
      </c>
      <c r="M266" s="41">
        <f t="shared" ref="M266:M271" si="409">F266*B266</f>
        <v>163.779</v>
      </c>
      <c r="N266" s="41">
        <f>G266*B266</f>
        <v>1171.9769999999999</v>
      </c>
      <c r="O266" s="41"/>
      <c r="P266" s="41">
        <f t="shared" ref="P266" si="410">R266/I266</f>
        <v>0</v>
      </c>
      <c r="Q266" s="40">
        <f t="shared" si="366"/>
        <v>4696.42</v>
      </c>
      <c r="R266" s="51"/>
      <c r="S266" s="41">
        <f t="shared" ref="S266:S271" si="411">R266-T266-U266-V266-W266-X266</f>
        <v>0</v>
      </c>
      <c r="T266" s="41">
        <f t="shared" ref="T266:T271" si="412">P266*K266</f>
        <v>0</v>
      </c>
      <c r="U266" s="41">
        <f t="shared" ref="U266:U271" si="413">L266*P266</f>
        <v>0</v>
      </c>
      <c r="V266" s="41">
        <f t="shared" ref="V266:V271" si="414">P266*M266</f>
        <v>0</v>
      </c>
      <c r="W266" s="51"/>
      <c r="X266" s="51"/>
      <c r="Y266" s="41"/>
      <c r="Z266" s="40">
        <f t="shared" ref="Z266:Z271" si="415">SUM(S266:Y266)</f>
        <v>0</v>
      </c>
      <c r="AA266" s="54">
        <f t="shared" ref="AA266:AA271" si="416">Z266-AB266-AC266-AD266-AE266-AF266</f>
        <v>-163.779</v>
      </c>
      <c r="AB266" s="54">
        <f t="shared" ref="AB266:AC271" si="417">T266</f>
        <v>0</v>
      </c>
      <c r="AC266" s="54">
        <f t="shared" si="417"/>
        <v>0</v>
      </c>
      <c r="AD266" s="54">
        <f t="shared" ref="AD266:AD271" si="418">M266</f>
        <v>163.779</v>
      </c>
      <c r="AE266" s="54">
        <f t="shared" ref="AE266:AF271" si="419">W266</f>
        <v>0</v>
      </c>
      <c r="AF266" s="54">
        <f t="shared" si="419"/>
        <v>0</v>
      </c>
      <c r="AG266" s="54"/>
      <c r="AH266" s="42">
        <f t="shared" ref="AH266:AH271" si="420">SUM(AA266:AG266)</f>
        <v>0</v>
      </c>
      <c r="AI266" s="56">
        <f t="shared" ref="AI266:AI271" si="421">I266-Z266</f>
        <v>4696.42</v>
      </c>
    </row>
    <row r="267" spans="1:35" x14ac:dyDescent="0.25">
      <c r="A267" s="31">
        <v>13</v>
      </c>
      <c r="B267" s="52"/>
      <c r="C267" s="33"/>
      <c r="D267" s="33"/>
      <c r="E267" s="33"/>
      <c r="F267" s="35"/>
      <c r="G267" s="35"/>
      <c r="H267" s="171"/>
      <c r="I267" s="51"/>
      <c r="J267" s="41">
        <f t="shared" si="406"/>
        <v>0</v>
      </c>
      <c r="K267" s="41">
        <f t="shared" si="407"/>
        <v>0</v>
      </c>
      <c r="L267" s="41">
        <f t="shared" si="408"/>
        <v>0</v>
      </c>
      <c r="M267" s="41">
        <f t="shared" si="409"/>
        <v>0</v>
      </c>
      <c r="N267" s="41">
        <f t="shared" ref="N267:N268" si="422">G267*B267</f>
        <v>0</v>
      </c>
      <c r="O267" s="41"/>
      <c r="P267" s="41">
        <v>0</v>
      </c>
      <c r="Q267" s="40">
        <f t="shared" si="366"/>
        <v>0</v>
      </c>
      <c r="R267" s="51"/>
      <c r="S267" s="41">
        <f t="shared" si="411"/>
        <v>0</v>
      </c>
      <c r="T267" s="41">
        <f t="shared" si="412"/>
        <v>0</v>
      </c>
      <c r="U267" s="41">
        <f t="shared" si="413"/>
        <v>0</v>
      </c>
      <c r="V267" s="41">
        <f t="shared" si="414"/>
        <v>0</v>
      </c>
      <c r="W267" s="51"/>
      <c r="X267" s="51"/>
      <c r="Y267" s="41"/>
      <c r="Z267" s="40">
        <f t="shared" si="415"/>
        <v>0</v>
      </c>
      <c r="AA267" s="54">
        <f t="shared" si="416"/>
        <v>0</v>
      </c>
      <c r="AB267" s="54">
        <f t="shared" si="417"/>
        <v>0</v>
      </c>
      <c r="AC267" s="54">
        <f t="shared" si="417"/>
        <v>0</v>
      </c>
      <c r="AD267" s="54">
        <f t="shared" si="418"/>
        <v>0</v>
      </c>
      <c r="AE267" s="54">
        <f t="shared" si="419"/>
        <v>0</v>
      </c>
      <c r="AF267" s="54">
        <f t="shared" si="419"/>
        <v>0</v>
      </c>
      <c r="AG267" s="54"/>
      <c r="AH267" s="42">
        <f t="shared" si="420"/>
        <v>0</v>
      </c>
      <c r="AI267" s="56">
        <f t="shared" si="421"/>
        <v>0</v>
      </c>
    </row>
    <row r="268" spans="1:35" x14ac:dyDescent="0.25">
      <c r="A268" s="31">
        <v>15</v>
      </c>
      <c r="B268" s="52">
        <v>603.4</v>
      </c>
      <c r="C268" s="33">
        <v>2.2999999999999998</v>
      </c>
      <c r="D268" s="33">
        <v>8.09</v>
      </c>
      <c r="E268" s="33">
        <v>3.63</v>
      </c>
      <c r="F268" s="35">
        <v>0.77</v>
      </c>
      <c r="G268" s="35"/>
      <c r="H268" s="171"/>
      <c r="I268" s="51">
        <v>9491.48</v>
      </c>
      <c r="J268" s="41">
        <f t="shared" si="406"/>
        <v>1955.0140000000006</v>
      </c>
      <c r="K268" s="41">
        <f t="shared" si="407"/>
        <v>4881.5059999999994</v>
      </c>
      <c r="L268" s="41">
        <f t="shared" si="408"/>
        <v>2190.3419999999996</v>
      </c>
      <c r="M268" s="41">
        <f t="shared" si="409"/>
        <v>464.61799999999999</v>
      </c>
      <c r="N268" s="41">
        <f t="shared" si="422"/>
        <v>0</v>
      </c>
      <c r="O268" s="41"/>
      <c r="P268" s="41">
        <f t="shared" ref="P268:P272" si="423">R268/I268</f>
        <v>0.86164539144580199</v>
      </c>
      <c r="Q268" s="40">
        <f t="shared" si="366"/>
        <v>9491.48</v>
      </c>
      <c r="R268" s="51">
        <v>8178.29</v>
      </c>
      <c r="S268" s="41">
        <f t="shared" si="411"/>
        <v>1684.5288033120235</v>
      </c>
      <c r="T268" s="41">
        <f t="shared" si="412"/>
        <v>4206.1271482150305</v>
      </c>
      <c r="U268" s="41">
        <f t="shared" si="413"/>
        <v>1887.2980899901804</v>
      </c>
      <c r="V268" s="41">
        <f t="shared" si="414"/>
        <v>400.33595848276565</v>
      </c>
      <c r="W268" s="51"/>
      <c r="X268" s="51"/>
      <c r="Y268" s="41"/>
      <c r="Z268" s="40">
        <f t="shared" si="415"/>
        <v>8178.29</v>
      </c>
      <c r="AA268" s="54">
        <f t="shared" si="416"/>
        <v>1620.2467617947891</v>
      </c>
      <c r="AB268" s="54">
        <f t="shared" si="417"/>
        <v>4206.1271482150305</v>
      </c>
      <c r="AC268" s="54">
        <f t="shared" si="417"/>
        <v>1887.2980899901804</v>
      </c>
      <c r="AD268" s="54">
        <f t="shared" si="418"/>
        <v>464.61799999999999</v>
      </c>
      <c r="AE268" s="54">
        <f t="shared" si="419"/>
        <v>0</v>
      </c>
      <c r="AF268" s="54">
        <f t="shared" si="419"/>
        <v>0</v>
      </c>
      <c r="AG268" s="54"/>
      <c r="AH268" s="42">
        <f t="shared" si="420"/>
        <v>8178.29</v>
      </c>
      <c r="AI268" s="56">
        <f t="shared" si="421"/>
        <v>1313.1899999999996</v>
      </c>
    </row>
    <row r="269" spans="1:35" x14ac:dyDescent="0.25">
      <c r="A269" s="31">
        <v>16</v>
      </c>
      <c r="B269" s="52">
        <v>127.5</v>
      </c>
      <c r="C269" s="33">
        <v>2.2999999999999998</v>
      </c>
      <c r="D269" s="33">
        <v>8.0500000000000007</v>
      </c>
      <c r="E269" s="33">
        <v>2.88</v>
      </c>
      <c r="F269" s="35">
        <v>0.77</v>
      </c>
      <c r="G269" s="35"/>
      <c r="H269" s="171"/>
      <c r="I269" s="51">
        <v>1934.17</v>
      </c>
      <c r="J269" s="41">
        <f t="shared" si="406"/>
        <v>442.42</v>
      </c>
      <c r="K269" s="41">
        <f t="shared" si="407"/>
        <v>1026.375</v>
      </c>
      <c r="L269" s="41">
        <f t="shared" si="408"/>
        <v>367.2</v>
      </c>
      <c r="M269" s="41">
        <f t="shared" si="409"/>
        <v>98.174999999999997</v>
      </c>
      <c r="N269" s="41">
        <f>G269*B269</f>
        <v>0</v>
      </c>
      <c r="O269" s="41"/>
      <c r="P269" s="41">
        <f t="shared" si="423"/>
        <v>0.55137345734863019</v>
      </c>
      <c r="Q269" s="40">
        <f t="shared" si="366"/>
        <v>1934.17</v>
      </c>
      <c r="R269" s="51">
        <v>1066.45</v>
      </c>
      <c r="S269" s="41">
        <f t="shared" si="411"/>
        <v>243.93864500018091</v>
      </c>
      <c r="T269" s="41">
        <f t="shared" si="412"/>
        <v>565.91593228620036</v>
      </c>
      <c r="U269" s="41">
        <f t="shared" si="413"/>
        <v>202.46433353841701</v>
      </c>
      <c r="V269" s="41">
        <f t="shared" si="414"/>
        <v>54.131089175201765</v>
      </c>
      <c r="W269" s="51"/>
      <c r="X269" s="51"/>
      <c r="Y269" s="41"/>
      <c r="Z269" s="40">
        <f t="shared" si="415"/>
        <v>1066.45</v>
      </c>
      <c r="AA269" s="54">
        <f t="shared" si="416"/>
        <v>199.89473417538267</v>
      </c>
      <c r="AB269" s="54">
        <f t="shared" si="417"/>
        <v>565.91593228620036</v>
      </c>
      <c r="AC269" s="54">
        <f t="shared" si="417"/>
        <v>202.46433353841701</v>
      </c>
      <c r="AD269" s="54">
        <f t="shared" si="418"/>
        <v>98.174999999999997</v>
      </c>
      <c r="AE269" s="54">
        <f t="shared" si="419"/>
        <v>0</v>
      </c>
      <c r="AF269" s="54">
        <f t="shared" si="419"/>
        <v>0</v>
      </c>
      <c r="AG269" s="54"/>
      <c r="AH269" s="42">
        <f t="shared" si="420"/>
        <v>1066.45</v>
      </c>
      <c r="AI269" s="56">
        <f t="shared" si="421"/>
        <v>867.72</v>
      </c>
    </row>
    <row r="270" spans="1:35" x14ac:dyDescent="0.25">
      <c r="A270" s="31">
        <v>17</v>
      </c>
      <c r="B270" s="52">
        <v>130</v>
      </c>
      <c r="C270" s="33">
        <v>2.2999999999999998</v>
      </c>
      <c r="D270" s="33">
        <v>8.4</v>
      </c>
      <c r="E270" s="33">
        <v>3.13</v>
      </c>
      <c r="F270" s="35">
        <v>0.77</v>
      </c>
      <c r="G270" s="35"/>
      <c r="H270" s="171"/>
      <c r="I270" s="51">
        <v>2020.2</v>
      </c>
      <c r="J270" s="41">
        <f t="shared" si="406"/>
        <v>421.20000000000005</v>
      </c>
      <c r="K270" s="41">
        <f t="shared" si="407"/>
        <v>1092</v>
      </c>
      <c r="L270" s="41">
        <f t="shared" si="408"/>
        <v>406.9</v>
      </c>
      <c r="M270" s="41">
        <f t="shared" si="409"/>
        <v>100.10000000000001</v>
      </c>
      <c r="N270" s="41">
        <f>G270*B270</f>
        <v>0</v>
      </c>
      <c r="O270" s="41"/>
      <c r="P270" s="41">
        <f t="shared" si="423"/>
        <v>1</v>
      </c>
      <c r="Q270" s="40">
        <f t="shared" si="366"/>
        <v>2020.2</v>
      </c>
      <c r="R270" s="51">
        <v>2020.2</v>
      </c>
      <c r="S270" s="41">
        <f t="shared" si="411"/>
        <v>421.20000000000005</v>
      </c>
      <c r="T270" s="41">
        <f t="shared" si="412"/>
        <v>1092</v>
      </c>
      <c r="U270" s="41">
        <f t="shared" si="413"/>
        <v>406.9</v>
      </c>
      <c r="V270" s="41">
        <f t="shared" si="414"/>
        <v>100.10000000000001</v>
      </c>
      <c r="W270" s="51"/>
      <c r="X270" s="51"/>
      <c r="Y270" s="41"/>
      <c r="Z270" s="40">
        <f t="shared" si="415"/>
        <v>2020.1999999999998</v>
      </c>
      <c r="AA270" s="54">
        <f t="shared" si="416"/>
        <v>421.19999999999982</v>
      </c>
      <c r="AB270" s="54">
        <f t="shared" si="417"/>
        <v>1092</v>
      </c>
      <c r="AC270" s="54">
        <f t="shared" si="417"/>
        <v>406.9</v>
      </c>
      <c r="AD270" s="54">
        <f t="shared" si="418"/>
        <v>100.10000000000001</v>
      </c>
      <c r="AE270" s="54">
        <f t="shared" si="419"/>
        <v>0</v>
      </c>
      <c r="AF270" s="54">
        <f t="shared" si="419"/>
        <v>0</v>
      </c>
      <c r="AG270" s="54"/>
      <c r="AH270" s="42">
        <f t="shared" si="420"/>
        <v>2020.1999999999998</v>
      </c>
      <c r="AI270" s="56">
        <f t="shared" si="421"/>
        <v>0</v>
      </c>
    </row>
    <row r="271" spans="1:35" x14ac:dyDescent="0.25">
      <c r="A271" s="31" t="s">
        <v>38</v>
      </c>
      <c r="B271" s="52">
        <v>160.30000000000001</v>
      </c>
      <c r="C271" s="33">
        <v>2.2999999999999998</v>
      </c>
      <c r="D271" s="33">
        <v>8.9499999999999993</v>
      </c>
      <c r="E271" s="33">
        <v>1.39</v>
      </c>
      <c r="F271" s="35">
        <v>0.77</v>
      </c>
      <c r="G271" s="35"/>
      <c r="H271" s="171"/>
      <c r="I271" s="51">
        <v>2277.86</v>
      </c>
      <c r="J271" s="41">
        <f t="shared" si="406"/>
        <v>496.92700000000013</v>
      </c>
      <c r="K271" s="41">
        <f t="shared" si="407"/>
        <v>1434.6849999999999</v>
      </c>
      <c r="L271" s="41">
        <f t="shared" si="408"/>
        <v>222.81700000000001</v>
      </c>
      <c r="M271" s="41">
        <f t="shared" si="409"/>
        <v>123.43100000000001</v>
      </c>
      <c r="N271" s="41">
        <f>G271*B271</f>
        <v>0</v>
      </c>
      <c r="O271" s="41"/>
      <c r="P271" s="41">
        <f t="shared" si="423"/>
        <v>1.3179343770029766</v>
      </c>
      <c r="Q271" s="40">
        <f t="shared" si="366"/>
        <v>2277.86</v>
      </c>
      <c r="R271" s="51">
        <v>3002.07</v>
      </c>
      <c r="S271" s="41">
        <f t="shared" si="411"/>
        <v>654.91717616095809</v>
      </c>
      <c r="T271" s="41">
        <f t="shared" si="412"/>
        <v>1890.8206816705153</v>
      </c>
      <c r="U271" s="41">
        <f t="shared" si="413"/>
        <v>293.65818408067224</v>
      </c>
      <c r="V271" s="41">
        <f t="shared" si="414"/>
        <v>162.6739580878544</v>
      </c>
      <c r="W271" s="51"/>
      <c r="X271" s="51"/>
      <c r="Y271" s="41"/>
      <c r="Z271" s="40">
        <f t="shared" si="415"/>
        <v>3002.0699999999997</v>
      </c>
      <c r="AA271" s="54">
        <f t="shared" si="416"/>
        <v>694.16013424881203</v>
      </c>
      <c r="AB271" s="54">
        <f t="shared" si="417"/>
        <v>1890.8206816705153</v>
      </c>
      <c r="AC271" s="54">
        <f t="shared" si="417"/>
        <v>293.65818408067224</v>
      </c>
      <c r="AD271" s="54">
        <f t="shared" si="418"/>
        <v>123.43100000000001</v>
      </c>
      <c r="AE271" s="54">
        <f t="shared" si="419"/>
        <v>0</v>
      </c>
      <c r="AF271" s="54">
        <f t="shared" si="419"/>
        <v>0</v>
      </c>
      <c r="AG271" s="54"/>
      <c r="AH271" s="42">
        <f t="shared" si="420"/>
        <v>3002.0699999999993</v>
      </c>
      <c r="AI271" s="56">
        <f t="shared" si="421"/>
        <v>-724.20999999999958</v>
      </c>
    </row>
    <row r="272" spans="1:35" x14ac:dyDescent="0.25">
      <c r="A272" s="32" t="s">
        <v>37</v>
      </c>
      <c r="B272" s="136">
        <f>SUM(B266:B271)</f>
        <v>1233.8999999999999</v>
      </c>
      <c r="C272" s="173"/>
      <c r="D272" s="174"/>
      <c r="E272" s="174"/>
      <c r="F272" s="175"/>
      <c r="G272" s="175"/>
      <c r="H272" s="175"/>
      <c r="I272" s="177">
        <f t="shared" ref="I272" si="424">SUM(I266:I271)</f>
        <v>20420.13</v>
      </c>
      <c r="J272" s="177">
        <f t="shared" ref="J272:O272" si="425">SUM(J266:J271)</f>
        <v>4079.1580000000017</v>
      </c>
      <c r="K272" s="177">
        <f t="shared" si="425"/>
        <v>10144.673999999999</v>
      </c>
      <c r="L272" s="177">
        <f t="shared" si="425"/>
        <v>4074.2179999999994</v>
      </c>
      <c r="M272" s="177">
        <f t="shared" si="425"/>
        <v>950.10299999999995</v>
      </c>
      <c r="N272" s="177">
        <f t="shared" si="425"/>
        <v>1171.9769999999999</v>
      </c>
      <c r="O272" s="177">
        <f t="shared" si="425"/>
        <v>0</v>
      </c>
      <c r="P272" s="176">
        <f t="shared" si="423"/>
        <v>0.69867380863882844</v>
      </c>
      <c r="Q272" s="178">
        <f t="shared" si="366"/>
        <v>20420.13</v>
      </c>
      <c r="R272" s="177">
        <f>SUM(R266:R271)</f>
        <v>14267.01</v>
      </c>
      <c r="S272" s="177">
        <f t="shared" ref="S272:X272" si="426">SUM(S266:S271)</f>
        <v>3004.5846244731624</v>
      </c>
      <c r="T272" s="177">
        <f t="shared" si="426"/>
        <v>7754.8637621717462</v>
      </c>
      <c r="U272" s="177">
        <f t="shared" si="426"/>
        <v>2790.3206076092697</v>
      </c>
      <c r="V272" s="177">
        <f t="shared" si="426"/>
        <v>717.24100574582189</v>
      </c>
      <c r="W272" s="177">
        <f t="shared" si="426"/>
        <v>0</v>
      </c>
      <c r="X272" s="177">
        <f t="shared" si="426"/>
        <v>0</v>
      </c>
      <c r="Y272" s="176"/>
      <c r="Z272" s="40">
        <f t="shared" ref="Z272:AF272" si="427">SUM(Z266:Z271)</f>
        <v>14267.009999999998</v>
      </c>
      <c r="AA272" s="55">
        <f t="shared" si="427"/>
        <v>2771.7226302189838</v>
      </c>
      <c r="AB272" s="55">
        <f t="shared" si="427"/>
        <v>7754.8637621717462</v>
      </c>
      <c r="AC272" s="55">
        <f t="shared" si="427"/>
        <v>2790.3206076092697</v>
      </c>
      <c r="AD272" s="55">
        <f t="shared" si="427"/>
        <v>950.10299999999995</v>
      </c>
      <c r="AE272" s="55">
        <f t="shared" si="427"/>
        <v>0</v>
      </c>
      <c r="AF272" s="55">
        <f t="shared" si="427"/>
        <v>0</v>
      </c>
      <c r="AG272" s="54"/>
      <c r="AH272" s="42">
        <f>SUM(AH266:AH271)</f>
        <v>14267.009999999998</v>
      </c>
      <c r="AI272" s="56">
        <f>SUM(AI266:AI271)</f>
        <v>6153.1200000000008</v>
      </c>
    </row>
    <row r="273" spans="1:35" x14ac:dyDescent="0.25">
      <c r="A273" t="s">
        <v>40</v>
      </c>
      <c r="G273" s="65"/>
      <c r="H273" s="171"/>
      <c r="J273" s="51"/>
      <c r="K273" s="51"/>
      <c r="L273" s="51"/>
      <c r="M273" s="41"/>
      <c r="N273" s="51"/>
      <c r="P273" s="41"/>
      <c r="Q273" s="40">
        <f t="shared" si="366"/>
        <v>0</v>
      </c>
      <c r="S273" s="132"/>
      <c r="V273" s="132"/>
    </row>
    <row r="274" spans="1:35" x14ac:dyDescent="0.25">
      <c r="A274" s="31">
        <v>2</v>
      </c>
      <c r="B274" s="52">
        <v>418.2</v>
      </c>
      <c r="C274" s="33">
        <v>2.2999999999999998</v>
      </c>
      <c r="D274" s="33">
        <v>8.2100000000000009</v>
      </c>
      <c r="E274" s="33">
        <v>3.03</v>
      </c>
      <c r="F274" s="35">
        <v>0.77</v>
      </c>
      <c r="G274" s="35"/>
      <c r="H274" s="171"/>
      <c r="I274" s="51">
        <v>6390.1</v>
      </c>
      <c r="J274" s="41">
        <f>I274-K274-L274-M274-N274</f>
        <v>1367.518</v>
      </c>
      <c r="K274" s="41">
        <f>B274*D274</f>
        <v>3433.4220000000005</v>
      </c>
      <c r="L274" s="41">
        <f>E274*B274</f>
        <v>1267.146</v>
      </c>
      <c r="M274" s="41">
        <f t="shared" ref="M274" si="428">F274*B274</f>
        <v>322.01400000000001</v>
      </c>
      <c r="N274" s="41">
        <v>0</v>
      </c>
      <c r="O274" s="41"/>
      <c r="P274" s="41">
        <f t="shared" ref="P274:P276" si="429">R274/I274</f>
        <v>0.99266521650678385</v>
      </c>
      <c r="Q274" s="40">
        <f t="shared" si="366"/>
        <v>6390.1</v>
      </c>
      <c r="R274" s="51">
        <v>6343.23</v>
      </c>
      <c r="S274" s="41">
        <f>R274-T274-U274-V274-W274-X274</f>
        <v>1357.4875515469239</v>
      </c>
      <c r="T274" s="41">
        <f>P274*K274</f>
        <v>3408.2385929891552</v>
      </c>
      <c r="U274" s="41">
        <f>L274*P274</f>
        <v>1257.8517584357051</v>
      </c>
      <c r="V274" s="41">
        <f t="shared" ref="V274" si="430">P274*M274</f>
        <v>319.65209702821551</v>
      </c>
      <c r="W274" s="51"/>
      <c r="X274" s="51"/>
      <c r="Y274" s="41"/>
      <c r="Z274" s="40">
        <f>SUM(S274:Y274)</f>
        <v>6343.23</v>
      </c>
      <c r="AA274" s="54">
        <f t="shared" ref="AA274:AF277" si="431">S274</f>
        <v>1357.4875515469239</v>
      </c>
      <c r="AB274" s="54">
        <f t="shared" si="431"/>
        <v>3408.2385929891552</v>
      </c>
      <c r="AC274" s="54">
        <f t="shared" si="431"/>
        <v>1257.8517584357051</v>
      </c>
      <c r="AD274" s="54">
        <f t="shared" si="431"/>
        <v>319.65209702821551</v>
      </c>
      <c r="AE274" s="54">
        <f t="shared" si="431"/>
        <v>0</v>
      </c>
      <c r="AF274" s="54">
        <f t="shared" si="431"/>
        <v>0</v>
      </c>
      <c r="AG274" s="54"/>
      <c r="AH274" s="42">
        <f>SUM(AA274:AG274)</f>
        <v>6343.23</v>
      </c>
      <c r="AI274" s="56">
        <f>I274-Z274</f>
        <v>46.8700000000008</v>
      </c>
    </row>
    <row r="275" spans="1:35" x14ac:dyDescent="0.25">
      <c r="A275" s="31">
        <v>6</v>
      </c>
      <c r="B275" s="52">
        <v>124</v>
      </c>
      <c r="C275" s="33">
        <v>2.2999999999999998</v>
      </c>
      <c r="D275" s="33">
        <v>8.25</v>
      </c>
      <c r="E275" s="33">
        <v>2.83</v>
      </c>
      <c r="F275" s="35">
        <v>0.77</v>
      </c>
      <c r="G275" s="35"/>
      <c r="H275" s="171"/>
      <c r="I275" s="51">
        <v>1856.28</v>
      </c>
      <c r="J275" s="41">
        <f>I275-K275-L275-M275-N275</f>
        <v>386.87999999999994</v>
      </c>
      <c r="K275" s="41">
        <f>B275*D275</f>
        <v>1023</v>
      </c>
      <c r="L275" s="41">
        <f>E275*B275</f>
        <v>350.92</v>
      </c>
      <c r="M275" s="41">
        <f>F275*B275</f>
        <v>95.48</v>
      </c>
      <c r="N275" s="41">
        <f>G275*B275</f>
        <v>0</v>
      </c>
      <c r="O275" s="41"/>
      <c r="P275" s="41">
        <f t="shared" si="429"/>
        <v>1</v>
      </c>
      <c r="Q275" s="40">
        <f t="shared" si="366"/>
        <v>1856.28</v>
      </c>
      <c r="R275" s="51">
        <v>1856.28</v>
      </c>
      <c r="S275" s="41">
        <f>R275-T275-U275-V275-W275-X275</f>
        <v>386.87999999999994</v>
      </c>
      <c r="T275" s="41">
        <f>P275*K275</f>
        <v>1023</v>
      </c>
      <c r="U275" s="41">
        <f>L275*P275</f>
        <v>350.92</v>
      </c>
      <c r="V275" s="41">
        <f>P275*M275</f>
        <v>95.48</v>
      </c>
      <c r="W275" s="51"/>
      <c r="X275" s="51"/>
      <c r="Y275" s="41"/>
      <c r="Z275" s="40">
        <f>SUM(S275:Y275)</f>
        <v>1856.28</v>
      </c>
      <c r="AA275" s="54">
        <f t="shared" si="431"/>
        <v>386.87999999999994</v>
      </c>
      <c r="AB275" s="54">
        <f t="shared" si="431"/>
        <v>1023</v>
      </c>
      <c r="AC275" s="54">
        <f t="shared" si="431"/>
        <v>350.92</v>
      </c>
      <c r="AD275" s="54">
        <f t="shared" si="431"/>
        <v>95.48</v>
      </c>
      <c r="AE275" s="54">
        <f t="shared" si="431"/>
        <v>0</v>
      </c>
      <c r="AF275" s="54">
        <f t="shared" si="431"/>
        <v>0</v>
      </c>
      <c r="AG275" s="54"/>
      <c r="AH275" s="42">
        <f>SUM(AA275:AG275)</f>
        <v>1856.28</v>
      </c>
      <c r="AI275" s="56">
        <f>I275-Z275</f>
        <v>0</v>
      </c>
    </row>
    <row r="276" spans="1:35" x14ac:dyDescent="0.25">
      <c r="A276" s="31">
        <v>14</v>
      </c>
      <c r="B276" s="52">
        <v>277.60000000000002</v>
      </c>
      <c r="C276" s="33">
        <v>2.2999999999999998</v>
      </c>
      <c r="D276" s="33">
        <v>8.5500000000000007</v>
      </c>
      <c r="E276" s="33">
        <v>2.9</v>
      </c>
      <c r="F276" s="35">
        <v>0.77</v>
      </c>
      <c r="G276" s="35"/>
      <c r="H276" s="171"/>
      <c r="I276" s="51">
        <v>4238.95</v>
      </c>
      <c r="J276" s="41">
        <f>I276-K276-L276-M276-N276</f>
        <v>846.67799999999943</v>
      </c>
      <c r="K276" s="41">
        <f>B276*D276</f>
        <v>2373.4800000000005</v>
      </c>
      <c r="L276" s="41">
        <f>E276*B276</f>
        <v>805.04000000000008</v>
      </c>
      <c r="M276" s="41">
        <f>F276*B276</f>
        <v>213.75200000000001</v>
      </c>
      <c r="N276" s="41">
        <f>G276*B276</f>
        <v>0</v>
      </c>
      <c r="O276" s="41"/>
      <c r="P276" s="41">
        <f t="shared" si="429"/>
        <v>1.0818410219511907</v>
      </c>
      <c r="Q276" s="40">
        <f t="shared" si="366"/>
        <v>4238.95</v>
      </c>
      <c r="R276" s="51">
        <v>4585.87</v>
      </c>
      <c r="S276" s="41">
        <f>R276-T276-U276-V276-W276-X276</f>
        <v>915.97099278358985</v>
      </c>
      <c r="T276" s="41">
        <f>P276*K276</f>
        <v>2567.7280287807125</v>
      </c>
      <c r="U276" s="41">
        <f>L276*P276</f>
        <v>870.92529631158664</v>
      </c>
      <c r="V276" s="41">
        <f>P276*M276</f>
        <v>231.24568212411091</v>
      </c>
      <c r="W276" s="51"/>
      <c r="X276" s="51"/>
      <c r="Y276" s="41"/>
      <c r="Z276" s="40">
        <f>SUM(S276:Y276)</f>
        <v>4585.87</v>
      </c>
      <c r="AA276" s="54">
        <f t="shared" si="431"/>
        <v>915.97099278358985</v>
      </c>
      <c r="AB276" s="54">
        <f t="shared" si="431"/>
        <v>2567.7280287807125</v>
      </c>
      <c r="AC276" s="54">
        <f t="shared" si="431"/>
        <v>870.92529631158664</v>
      </c>
      <c r="AD276" s="54">
        <f t="shared" si="431"/>
        <v>231.24568212411091</v>
      </c>
      <c r="AE276" s="54">
        <f t="shared" si="431"/>
        <v>0</v>
      </c>
      <c r="AF276" s="54">
        <f t="shared" si="431"/>
        <v>0</v>
      </c>
      <c r="AG276" s="54"/>
      <c r="AH276" s="42">
        <f>SUM(AA276:AG276)</f>
        <v>4585.87</v>
      </c>
      <c r="AI276" s="56">
        <f>I276-Z276</f>
        <v>-346.92000000000007</v>
      </c>
    </row>
    <row r="277" spans="1:35" x14ac:dyDescent="0.25">
      <c r="A277" s="31">
        <v>24</v>
      </c>
      <c r="B277" s="52"/>
      <c r="C277" s="33"/>
      <c r="D277" s="33"/>
      <c r="E277" s="33"/>
      <c r="F277" s="35"/>
      <c r="G277" s="35"/>
      <c r="H277" s="171"/>
      <c r="I277" s="51"/>
      <c r="J277" s="41">
        <f>I277-K277-L277-M277-N277</f>
        <v>0</v>
      </c>
      <c r="K277" s="41">
        <f>B277*D277</f>
        <v>0</v>
      </c>
      <c r="L277" s="41">
        <f>E277*B277</f>
        <v>0</v>
      </c>
      <c r="M277" s="41">
        <f>F277*B277</f>
        <v>0</v>
      </c>
      <c r="N277" s="41">
        <f>G277*B277</f>
        <v>0</v>
      </c>
      <c r="O277" s="41"/>
      <c r="P277" s="41"/>
      <c r="Q277" s="40">
        <f t="shared" si="366"/>
        <v>0</v>
      </c>
      <c r="R277" s="51"/>
      <c r="S277" s="41">
        <f>R277-T277-U277-V277-W277-X277</f>
        <v>0</v>
      </c>
      <c r="T277" s="41">
        <f>P277*K277</f>
        <v>0</v>
      </c>
      <c r="U277" s="41">
        <f>L277*P277</f>
        <v>0</v>
      </c>
      <c r="V277" s="41">
        <f>M277</f>
        <v>0</v>
      </c>
      <c r="W277" s="51"/>
      <c r="X277" s="51"/>
      <c r="Y277" s="41"/>
      <c r="Z277" s="40">
        <f>SUM(S277:Y277)</f>
        <v>0</v>
      </c>
      <c r="AA277" s="54">
        <f t="shared" si="431"/>
        <v>0</v>
      </c>
      <c r="AB277" s="54">
        <f t="shared" si="431"/>
        <v>0</v>
      </c>
      <c r="AC277" s="54">
        <f t="shared" si="431"/>
        <v>0</v>
      </c>
      <c r="AD277" s="54">
        <f t="shared" si="431"/>
        <v>0</v>
      </c>
      <c r="AE277" s="54">
        <f t="shared" si="431"/>
        <v>0</v>
      </c>
      <c r="AF277" s="54">
        <f t="shared" si="431"/>
        <v>0</v>
      </c>
      <c r="AG277" s="54"/>
      <c r="AH277" s="42">
        <f>SUM(AA277:AG277)</f>
        <v>0</v>
      </c>
      <c r="AI277" s="56">
        <f>I277-Z277</f>
        <v>0</v>
      </c>
    </row>
    <row r="278" spans="1:35" x14ac:dyDescent="0.25">
      <c r="A278" s="32" t="s">
        <v>37</v>
      </c>
      <c r="B278" s="136">
        <f>SUM(B274:B277)</f>
        <v>819.80000000000007</v>
      </c>
      <c r="C278" s="173"/>
      <c r="D278" s="174"/>
      <c r="E278" s="174"/>
      <c r="F278" s="175"/>
      <c r="G278" s="175"/>
      <c r="H278" s="175"/>
      <c r="I278" s="177">
        <f t="shared" ref="I278" si="432">SUM(I274:I277)</f>
        <v>12485.330000000002</v>
      </c>
      <c r="J278" s="177">
        <f t="shared" ref="J278:O278" si="433">SUM(J274:J277)</f>
        <v>2601.0759999999991</v>
      </c>
      <c r="K278" s="177">
        <f t="shared" si="433"/>
        <v>6829.902000000001</v>
      </c>
      <c r="L278" s="177">
        <f t="shared" si="433"/>
        <v>2423.1060000000002</v>
      </c>
      <c r="M278" s="177">
        <f t="shared" si="433"/>
        <v>631.24600000000009</v>
      </c>
      <c r="N278" s="177">
        <f t="shared" si="433"/>
        <v>0</v>
      </c>
      <c r="O278" s="177">
        <f t="shared" si="433"/>
        <v>0</v>
      </c>
      <c r="P278" s="176">
        <f t="shared" ref="P278" si="434">R278/I278</f>
        <v>1.0240322041948431</v>
      </c>
      <c r="Q278" s="178">
        <f t="shared" si="366"/>
        <v>12485.330000000002</v>
      </c>
      <c r="R278" s="177">
        <f>SUM(R274:R277)</f>
        <v>12785.380000000001</v>
      </c>
      <c r="S278" s="177">
        <f t="shared" ref="S278:V278" si="435">SUM(S274:S277)</f>
        <v>2660.3385443305137</v>
      </c>
      <c r="T278" s="177">
        <f t="shared" si="435"/>
        <v>6998.9666217698677</v>
      </c>
      <c r="U278" s="177">
        <f t="shared" si="435"/>
        <v>2479.697054747292</v>
      </c>
      <c r="V278" s="177">
        <f t="shared" si="435"/>
        <v>646.37777915232641</v>
      </c>
      <c r="W278" s="177"/>
      <c r="X278" s="177"/>
      <c r="Y278" s="176"/>
      <c r="Z278" s="40">
        <f>SUM(Z274:Z277)</f>
        <v>12785.380000000001</v>
      </c>
      <c r="AA278" s="55">
        <f>SUM(AA274:AA277)</f>
        <v>2660.3385443305137</v>
      </c>
      <c r="AB278" s="55">
        <f>SUM(AB274:AB277)</f>
        <v>6998.9666217698677</v>
      </c>
      <c r="AC278" s="55">
        <f>SUM(AC274:AC277)</f>
        <v>2479.697054747292</v>
      </c>
      <c r="AD278" s="55">
        <f>SUM(AD274:AD277)</f>
        <v>646.37777915232641</v>
      </c>
      <c r="AE278" s="55">
        <f>SUM(AE276:AE277)</f>
        <v>0</v>
      </c>
      <c r="AF278" s="55">
        <f>SUM(AF274:AF277)</f>
        <v>0</v>
      </c>
      <c r="AG278" s="54"/>
      <c r="AH278" s="42">
        <f>SUM(AH274:AH277)</f>
        <v>12785.380000000001</v>
      </c>
      <c r="AI278" s="56">
        <f>SUM(AI274:AI277)</f>
        <v>-300.04999999999927</v>
      </c>
    </row>
    <row r="279" spans="1:35" x14ac:dyDescent="0.25">
      <c r="A279" t="s">
        <v>41</v>
      </c>
      <c r="B279" s="74"/>
      <c r="G279" s="65"/>
      <c r="H279" s="171"/>
      <c r="I279" t="s">
        <v>59</v>
      </c>
      <c r="P279" s="41">
        <v>0</v>
      </c>
      <c r="Q279" s="40" t="str">
        <f t="shared" si="366"/>
        <v xml:space="preserve"> </v>
      </c>
      <c r="S279" s="51"/>
    </row>
    <row r="280" spans="1:35" x14ac:dyDescent="0.25">
      <c r="A280" s="31">
        <v>15</v>
      </c>
      <c r="B280" s="52">
        <v>61.8</v>
      </c>
      <c r="C280" s="33">
        <v>2.2999999999999998</v>
      </c>
      <c r="D280" s="33">
        <v>9.0500000000000007</v>
      </c>
      <c r="E280" s="33">
        <v>9.8800000000000008</v>
      </c>
      <c r="F280" s="35">
        <v>0.77</v>
      </c>
      <c r="G280" s="35"/>
      <c r="H280" s="171"/>
      <c r="I280" s="51">
        <v>1452.92</v>
      </c>
      <c r="J280" s="41">
        <f t="shared" ref="J280:J291" si="436">I280-K280-L280-M280-N280</f>
        <v>235.46000000000004</v>
      </c>
      <c r="K280" s="41">
        <f t="shared" ref="K280:K291" si="437">B280*D280</f>
        <v>559.29</v>
      </c>
      <c r="L280" s="41">
        <f t="shared" ref="L280:L291" si="438">E280*B280</f>
        <v>610.58400000000006</v>
      </c>
      <c r="M280" s="41">
        <f t="shared" ref="M280:M291" si="439">F280*B280</f>
        <v>47.585999999999999</v>
      </c>
      <c r="N280" s="41">
        <f>G280*B280</f>
        <v>0</v>
      </c>
      <c r="O280" s="41"/>
      <c r="P280" s="41">
        <f t="shared" ref="P280:P285" si="440">R280/I280</f>
        <v>0</v>
      </c>
      <c r="Q280" s="40">
        <f t="shared" si="366"/>
        <v>1452.92</v>
      </c>
      <c r="R280" s="51"/>
      <c r="S280" s="41">
        <f t="shared" ref="S280:S287" si="441">R280-T280-U280-V280-W280-X280</f>
        <v>0</v>
      </c>
      <c r="T280" s="41">
        <f>P280*K280</f>
        <v>0</v>
      </c>
      <c r="U280" s="41">
        <f>L280*P280</f>
        <v>0</v>
      </c>
      <c r="V280" s="41">
        <f t="shared" ref="V280:V291" si="442">P280*M280</f>
        <v>0</v>
      </c>
      <c r="W280" s="51"/>
      <c r="X280" s="51"/>
      <c r="Y280" s="41"/>
      <c r="Z280" s="40">
        <f t="shared" ref="Z280:Z285" si="443">SUM(S280:Y280)</f>
        <v>0</v>
      </c>
      <c r="AA280" s="54">
        <f t="shared" ref="AA280:AA291" si="444">Z280-AB280-AC280-AD280-AE280-AF280</f>
        <v>-47.585999999999999</v>
      </c>
      <c r="AB280" s="54">
        <f t="shared" ref="AB280:AC285" si="445">T280</f>
        <v>0</v>
      </c>
      <c r="AC280" s="54">
        <f t="shared" si="445"/>
        <v>0</v>
      </c>
      <c r="AD280" s="54">
        <f t="shared" ref="AD280:AD291" si="446">M280</f>
        <v>47.585999999999999</v>
      </c>
      <c r="AE280" s="54">
        <f t="shared" ref="AE280:AF285" si="447">W280</f>
        <v>0</v>
      </c>
      <c r="AF280" s="54">
        <f t="shared" si="447"/>
        <v>0</v>
      </c>
      <c r="AG280" s="54"/>
      <c r="AH280" s="42">
        <f t="shared" ref="AH280:AH285" si="448">SUM(AA280:AG280)</f>
        <v>0</v>
      </c>
      <c r="AI280" s="56">
        <f t="shared" ref="AI280:AI285" si="449">I280-Z280</f>
        <v>1452.92</v>
      </c>
    </row>
    <row r="281" spans="1:35" x14ac:dyDescent="0.25">
      <c r="A281" s="31">
        <v>17</v>
      </c>
      <c r="B281" s="52">
        <v>806</v>
      </c>
      <c r="C281" s="33">
        <v>2.2999999999999998</v>
      </c>
      <c r="D281" s="33">
        <v>8.51</v>
      </c>
      <c r="E281" s="33"/>
      <c r="F281" s="35">
        <v>0.77</v>
      </c>
      <c r="G281" s="35"/>
      <c r="H281" s="171"/>
      <c r="I281" s="51">
        <v>10469.94</v>
      </c>
      <c r="J281" s="41">
        <f t="shared" si="436"/>
        <v>2990.2600000000011</v>
      </c>
      <c r="K281" s="41">
        <f t="shared" si="437"/>
        <v>6859.0599999999995</v>
      </c>
      <c r="L281" s="41">
        <f t="shared" si="438"/>
        <v>0</v>
      </c>
      <c r="M281" s="41">
        <f t="shared" si="439"/>
        <v>620.62</v>
      </c>
      <c r="N281" s="41">
        <f t="shared" ref="N281:N283" si="450">G281*B281</f>
        <v>0</v>
      </c>
      <c r="O281" s="41"/>
      <c r="P281" s="41">
        <f t="shared" si="440"/>
        <v>1</v>
      </c>
      <c r="Q281" s="40">
        <f t="shared" si="366"/>
        <v>10469.94</v>
      </c>
      <c r="R281" s="51">
        <v>10469.94</v>
      </c>
      <c r="S281" s="41">
        <f t="shared" si="441"/>
        <v>2990.2600000000011</v>
      </c>
      <c r="T281" s="41">
        <f t="shared" ref="T281:T285" si="451">P281*K281</f>
        <v>6859.0599999999995</v>
      </c>
      <c r="U281" s="41">
        <f t="shared" ref="U281:U285" si="452">L281*P281</f>
        <v>0</v>
      </c>
      <c r="V281" s="41">
        <f t="shared" si="442"/>
        <v>620.62</v>
      </c>
      <c r="W281" s="51"/>
      <c r="X281" s="51"/>
      <c r="Y281" s="41"/>
      <c r="Z281" s="40">
        <f t="shared" si="443"/>
        <v>10469.94</v>
      </c>
      <c r="AA281" s="54">
        <f t="shared" si="444"/>
        <v>2990.2600000000011</v>
      </c>
      <c r="AB281" s="54">
        <f t="shared" si="445"/>
        <v>6859.0599999999995</v>
      </c>
      <c r="AC281" s="54">
        <f t="shared" si="445"/>
        <v>0</v>
      </c>
      <c r="AD281" s="54">
        <f t="shared" si="446"/>
        <v>620.62</v>
      </c>
      <c r="AE281" s="54">
        <f t="shared" si="447"/>
        <v>0</v>
      </c>
      <c r="AF281" s="54">
        <f t="shared" si="447"/>
        <v>0</v>
      </c>
      <c r="AG281" s="54"/>
      <c r="AH281" s="42">
        <f t="shared" si="448"/>
        <v>10469.94</v>
      </c>
      <c r="AI281" s="56">
        <f t="shared" si="449"/>
        <v>0</v>
      </c>
    </row>
    <row r="282" spans="1:35" x14ac:dyDescent="0.25">
      <c r="A282" s="31">
        <v>18</v>
      </c>
      <c r="B282" s="52">
        <v>512.5</v>
      </c>
      <c r="C282" s="33">
        <v>2.48</v>
      </c>
      <c r="D282" s="33">
        <v>7.7</v>
      </c>
      <c r="E282" s="33">
        <v>3.47</v>
      </c>
      <c r="F282" s="35">
        <v>0.77</v>
      </c>
      <c r="G282" s="35">
        <v>5.51</v>
      </c>
      <c r="H282" s="171"/>
      <c r="I282" s="51">
        <v>10941.88</v>
      </c>
      <c r="J282" s="41">
        <f t="shared" si="436"/>
        <v>1998.7549999999992</v>
      </c>
      <c r="K282" s="41">
        <f t="shared" si="437"/>
        <v>3946.25</v>
      </c>
      <c r="L282" s="41">
        <f t="shared" si="438"/>
        <v>1778.375</v>
      </c>
      <c r="M282" s="41">
        <f t="shared" si="439"/>
        <v>394.625</v>
      </c>
      <c r="N282" s="41">
        <f t="shared" si="450"/>
        <v>2823.875</v>
      </c>
      <c r="O282" s="41"/>
      <c r="P282" s="41">
        <f t="shared" si="440"/>
        <v>1</v>
      </c>
      <c r="Q282" s="40">
        <f t="shared" si="366"/>
        <v>10941.88</v>
      </c>
      <c r="R282" s="51">
        <v>10941.88</v>
      </c>
      <c r="S282" s="41">
        <f t="shared" si="441"/>
        <v>1998.7499999999991</v>
      </c>
      <c r="T282" s="41">
        <f t="shared" si="451"/>
        <v>3946.25</v>
      </c>
      <c r="U282" s="41">
        <f t="shared" si="452"/>
        <v>1778.375</v>
      </c>
      <c r="V282" s="41">
        <f t="shared" si="442"/>
        <v>394.625</v>
      </c>
      <c r="W282" s="51"/>
      <c r="X282" s="51">
        <v>2823.88</v>
      </c>
      <c r="Y282" s="41"/>
      <c r="Z282" s="40">
        <f t="shared" si="443"/>
        <v>10941.88</v>
      </c>
      <c r="AA282" s="54">
        <f t="shared" si="444"/>
        <v>1998.7499999999991</v>
      </c>
      <c r="AB282" s="54">
        <f t="shared" si="445"/>
        <v>3946.25</v>
      </c>
      <c r="AC282" s="54">
        <f t="shared" si="445"/>
        <v>1778.375</v>
      </c>
      <c r="AD282" s="54">
        <f t="shared" si="446"/>
        <v>394.625</v>
      </c>
      <c r="AE282" s="54">
        <f t="shared" si="447"/>
        <v>0</v>
      </c>
      <c r="AF282" s="54">
        <f t="shared" si="447"/>
        <v>2823.88</v>
      </c>
      <c r="AG282" s="54"/>
      <c r="AH282" s="42">
        <f t="shared" si="448"/>
        <v>10941.88</v>
      </c>
      <c r="AI282" s="56">
        <f t="shared" si="449"/>
        <v>0</v>
      </c>
    </row>
    <row r="283" spans="1:35" x14ac:dyDescent="0.25">
      <c r="A283" s="31">
        <v>19</v>
      </c>
      <c r="B283" s="52">
        <v>490.5</v>
      </c>
      <c r="C283" s="33">
        <v>2.48</v>
      </c>
      <c r="D283" s="33">
        <v>8.65</v>
      </c>
      <c r="E283" s="33">
        <v>4.22</v>
      </c>
      <c r="F283" s="35">
        <v>0.77</v>
      </c>
      <c r="G283" s="35">
        <v>5.51</v>
      </c>
      <c r="H283" s="171"/>
      <c r="I283" s="51">
        <v>11299.95</v>
      </c>
      <c r="J283" s="41">
        <f t="shared" si="436"/>
        <v>1906.8750000000009</v>
      </c>
      <c r="K283" s="41">
        <f t="shared" si="437"/>
        <v>4242.8249999999998</v>
      </c>
      <c r="L283" s="41">
        <f t="shared" si="438"/>
        <v>2069.91</v>
      </c>
      <c r="M283" s="41">
        <f t="shared" si="439"/>
        <v>377.685</v>
      </c>
      <c r="N283" s="41">
        <f t="shared" si="450"/>
        <v>2702.6549999999997</v>
      </c>
      <c r="O283" s="41"/>
      <c r="P283" s="41">
        <f t="shared" si="440"/>
        <v>0.38953889176500783</v>
      </c>
      <c r="Q283" s="40">
        <f t="shared" si="366"/>
        <v>11299.95</v>
      </c>
      <c r="R283" s="51">
        <v>4401.7700000000004</v>
      </c>
      <c r="S283" s="41">
        <f t="shared" si="441"/>
        <v>742.63120775755624</v>
      </c>
      <c r="T283" s="41">
        <f t="shared" si="451"/>
        <v>1652.7453484528694</v>
      </c>
      <c r="U283" s="41">
        <f t="shared" si="452"/>
        <v>806.31044745330735</v>
      </c>
      <c r="V283" s="41">
        <f t="shared" si="442"/>
        <v>147.12299633626699</v>
      </c>
      <c r="W283" s="51"/>
      <c r="X283" s="51">
        <v>1052.96</v>
      </c>
      <c r="Y283" s="41"/>
      <c r="Z283" s="40">
        <f t="shared" si="443"/>
        <v>4401.7700000000004</v>
      </c>
      <c r="AA283" s="54">
        <f t="shared" si="444"/>
        <v>512.06920409382337</v>
      </c>
      <c r="AB283" s="54">
        <f t="shared" si="445"/>
        <v>1652.7453484528694</v>
      </c>
      <c r="AC283" s="54">
        <f t="shared" si="445"/>
        <v>806.31044745330735</v>
      </c>
      <c r="AD283" s="54">
        <f t="shared" si="446"/>
        <v>377.685</v>
      </c>
      <c r="AE283" s="54">
        <f t="shared" si="447"/>
        <v>0</v>
      </c>
      <c r="AF283" s="54">
        <f t="shared" si="447"/>
        <v>1052.96</v>
      </c>
      <c r="AG283" s="54"/>
      <c r="AH283" s="42">
        <f t="shared" si="448"/>
        <v>4401.7700000000004</v>
      </c>
      <c r="AI283" s="56">
        <f t="shared" si="449"/>
        <v>6898.18</v>
      </c>
    </row>
    <row r="284" spans="1:35" x14ac:dyDescent="0.25">
      <c r="A284" s="31">
        <v>20</v>
      </c>
      <c r="B284" s="52">
        <v>714.5</v>
      </c>
      <c r="C284" s="33">
        <v>2.48</v>
      </c>
      <c r="D284" s="33">
        <v>8.1</v>
      </c>
      <c r="E284" s="33">
        <v>3.24</v>
      </c>
      <c r="F284" s="35">
        <v>0.77</v>
      </c>
      <c r="G284" s="35">
        <v>5.51</v>
      </c>
      <c r="H284" s="171"/>
      <c r="I284" s="51">
        <v>15288.57</v>
      </c>
      <c r="J284" s="41">
        <f t="shared" si="436"/>
        <v>2665.9649999999992</v>
      </c>
      <c r="K284" s="41">
        <f t="shared" si="437"/>
        <v>5787.45</v>
      </c>
      <c r="L284" s="41">
        <f t="shared" si="438"/>
        <v>2314.98</v>
      </c>
      <c r="M284" s="41">
        <f t="shared" si="439"/>
        <v>550.16499999999996</v>
      </c>
      <c r="N284" s="41">
        <v>3970.01</v>
      </c>
      <c r="O284" s="41"/>
      <c r="P284" s="41">
        <f t="shared" si="440"/>
        <v>1.2557884746578654</v>
      </c>
      <c r="Q284" s="40">
        <f t="shared" si="366"/>
        <v>15288.57</v>
      </c>
      <c r="R284" s="51">
        <v>19199.21</v>
      </c>
      <c r="S284" s="41">
        <f t="shared" si="441"/>
        <v>3320.8209231177252</v>
      </c>
      <c r="T284" s="41">
        <f t="shared" si="451"/>
        <v>7267.8130076586631</v>
      </c>
      <c r="U284" s="41">
        <f t="shared" si="452"/>
        <v>2907.1252030634651</v>
      </c>
      <c r="V284" s="41">
        <f t="shared" si="442"/>
        <v>690.89086616014447</v>
      </c>
      <c r="W284" s="51"/>
      <c r="X284" s="51">
        <v>5012.5600000000004</v>
      </c>
      <c r="Y284" s="41"/>
      <c r="Z284" s="40">
        <f t="shared" si="443"/>
        <v>19199.21</v>
      </c>
      <c r="AA284" s="54">
        <f t="shared" si="444"/>
        <v>3461.5467892778697</v>
      </c>
      <c r="AB284" s="54">
        <f t="shared" si="445"/>
        <v>7267.8130076586631</v>
      </c>
      <c r="AC284" s="54">
        <f t="shared" si="445"/>
        <v>2907.1252030634651</v>
      </c>
      <c r="AD284" s="54">
        <f t="shared" si="446"/>
        <v>550.16499999999996</v>
      </c>
      <c r="AE284" s="54">
        <f t="shared" si="447"/>
        <v>0</v>
      </c>
      <c r="AF284" s="54">
        <f t="shared" si="447"/>
        <v>5012.5600000000004</v>
      </c>
      <c r="AG284" s="54"/>
      <c r="AH284" s="42">
        <f t="shared" si="448"/>
        <v>19199.21</v>
      </c>
      <c r="AI284" s="56">
        <f t="shared" si="449"/>
        <v>-3910.6399999999994</v>
      </c>
    </row>
    <row r="285" spans="1:35" x14ac:dyDescent="0.25">
      <c r="A285" s="31">
        <v>42</v>
      </c>
      <c r="B285" s="52">
        <v>86.3</v>
      </c>
      <c r="C285" s="33">
        <v>2.48</v>
      </c>
      <c r="D285" s="33">
        <v>8.17</v>
      </c>
      <c r="E285" s="33">
        <v>3.86</v>
      </c>
      <c r="F285" s="35">
        <v>0.77</v>
      </c>
      <c r="G285" s="35">
        <v>5.51</v>
      </c>
      <c r="H285" s="171"/>
      <c r="I285" s="51">
        <v>1921.9</v>
      </c>
      <c r="J285" s="41">
        <f t="shared" si="436"/>
        <v>341.74700000000024</v>
      </c>
      <c r="K285" s="41">
        <f t="shared" si="437"/>
        <v>705.07100000000003</v>
      </c>
      <c r="L285" s="41">
        <f t="shared" si="438"/>
        <v>333.11799999999999</v>
      </c>
      <c r="M285" s="41">
        <f t="shared" si="439"/>
        <v>66.450999999999993</v>
      </c>
      <c r="N285" s="41">
        <f t="shared" ref="N285:N291" si="453">G285*B285</f>
        <v>475.51299999999998</v>
      </c>
      <c r="O285" s="41"/>
      <c r="P285" s="41">
        <f t="shared" si="440"/>
        <v>2</v>
      </c>
      <c r="Q285" s="40">
        <f t="shared" si="366"/>
        <v>1921.9</v>
      </c>
      <c r="R285" s="51">
        <v>3843.8</v>
      </c>
      <c r="S285" s="41">
        <f t="shared" si="441"/>
        <v>683.50000000000045</v>
      </c>
      <c r="T285" s="41">
        <f t="shared" si="451"/>
        <v>1410.1420000000001</v>
      </c>
      <c r="U285" s="41">
        <f t="shared" si="452"/>
        <v>666.23599999999999</v>
      </c>
      <c r="V285" s="41">
        <f t="shared" si="442"/>
        <v>132.90199999999999</v>
      </c>
      <c r="W285" s="51"/>
      <c r="X285" s="51">
        <v>951.02</v>
      </c>
      <c r="Y285" s="41"/>
      <c r="Z285" s="40">
        <f t="shared" si="443"/>
        <v>3843.8000000000006</v>
      </c>
      <c r="AA285" s="54">
        <f t="shared" si="444"/>
        <v>749.95100000000048</v>
      </c>
      <c r="AB285" s="54">
        <f t="shared" si="445"/>
        <v>1410.1420000000001</v>
      </c>
      <c r="AC285" s="54">
        <f t="shared" si="445"/>
        <v>666.23599999999999</v>
      </c>
      <c r="AD285" s="54">
        <f t="shared" si="446"/>
        <v>66.450999999999993</v>
      </c>
      <c r="AE285" s="54">
        <f t="shared" si="447"/>
        <v>0</v>
      </c>
      <c r="AF285" s="54">
        <f t="shared" si="447"/>
        <v>951.02</v>
      </c>
      <c r="AG285" s="54"/>
      <c r="AH285" s="42">
        <f t="shared" si="448"/>
        <v>3843.8000000000006</v>
      </c>
      <c r="AI285" s="56">
        <f t="shared" si="449"/>
        <v>-1921.9000000000005</v>
      </c>
    </row>
    <row r="286" spans="1:35" x14ac:dyDescent="0.25">
      <c r="A286" s="31"/>
      <c r="B286" s="52"/>
      <c r="C286" s="33"/>
      <c r="D286" s="33"/>
      <c r="E286" s="33"/>
      <c r="F286" s="35"/>
      <c r="G286" s="35"/>
      <c r="H286" s="171"/>
      <c r="I286" s="51"/>
      <c r="J286" s="41">
        <f t="shared" si="436"/>
        <v>0</v>
      </c>
      <c r="K286" s="41">
        <f t="shared" si="437"/>
        <v>0</v>
      </c>
      <c r="L286" s="41">
        <f t="shared" si="438"/>
        <v>0</v>
      </c>
      <c r="M286" s="41">
        <f t="shared" si="439"/>
        <v>0</v>
      </c>
      <c r="N286" s="41">
        <f t="shared" si="453"/>
        <v>0</v>
      </c>
      <c r="O286" s="41"/>
      <c r="P286" s="41"/>
      <c r="Q286" s="40">
        <f t="shared" si="366"/>
        <v>0</v>
      </c>
      <c r="R286" s="51"/>
      <c r="S286" s="41">
        <f t="shared" si="441"/>
        <v>0</v>
      </c>
      <c r="T286" s="41"/>
      <c r="U286" s="41"/>
      <c r="V286" s="41">
        <f t="shared" si="442"/>
        <v>0</v>
      </c>
      <c r="W286" s="51"/>
      <c r="X286" s="51"/>
      <c r="Y286" s="41"/>
      <c r="Z286" s="40"/>
      <c r="AA286" s="54">
        <f t="shared" si="444"/>
        <v>0</v>
      </c>
      <c r="AB286" s="54"/>
      <c r="AC286" s="54"/>
      <c r="AD286" s="54">
        <f t="shared" si="446"/>
        <v>0</v>
      </c>
      <c r="AE286" s="54"/>
      <c r="AF286" s="54"/>
      <c r="AG286" s="54"/>
      <c r="AH286" s="42"/>
      <c r="AI286" s="56"/>
    </row>
    <row r="287" spans="1:35" x14ac:dyDescent="0.25">
      <c r="A287" s="31"/>
      <c r="B287" s="52"/>
      <c r="C287" s="33"/>
      <c r="D287" s="33"/>
      <c r="E287" s="33"/>
      <c r="F287" s="35"/>
      <c r="G287" s="35"/>
      <c r="H287" s="171"/>
      <c r="I287" s="51"/>
      <c r="J287" s="41">
        <f t="shared" si="436"/>
        <v>0</v>
      </c>
      <c r="K287" s="41">
        <f t="shared" si="437"/>
        <v>0</v>
      </c>
      <c r="L287" s="41">
        <f t="shared" si="438"/>
        <v>0</v>
      </c>
      <c r="M287" s="41">
        <f t="shared" si="439"/>
        <v>0</v>
      </c>
      <c r="N287" s="41">
        <f t="shared" si="453"/>
        <v>0</v>
      </c>
      <c r="O287" s="41"/>
      <c r="P287" s="41"/>
      <c r="Q287" s="40">
        <f t="shared" si="366"/>
        <v>0</v>
      </c>
      <c r="R287" s="51"/>
      <c r="S287" s="41">
        <f t="shared" si="441"/>
        <v>0</v>
      </c>
      <c r="T287" s="41"/>
      <c r="U287" s="41"/>
      <c r="V287" s="41">
        <f t="shared" si="442"/>
        <v>0</v>
      </c>
      <c r="W287" s="51"/>
      <c r="X287" s="51"/>
      <c r="Y287" s="41"/>
      <c r="Z287" s="40"/>
      <c r="AA287" s="54">
        <f t="shared" si="444"/>
        <v>0</v>
      </c>
      <c r="AB287" s="54"/>
      <c r="AC287" s="54"/>
      <c r="AD287" s="54">
        <f t="shared" si="446"/>
        <v>0</v>
      </c>
      <c r="AE287" s="54"/>
      <c r="AF287" s="54"/>
      <c r="AG287" s="54"/>
      <c r="AH287" s="42"/>
      <c r="AI287" s="56"/>
    </row>
    <row r="288" spans="1:35" x14ac:dyDescent="0.25">
      <c r="A288" s="31">
        <v>65</v>
      </c>
      <c r="B288" s="52">
        <v>1044.7</v>
      </c>
      <c r="C288" s="33">
        <v>2.2999999999999998</v>
      </c>
      <c r="D288" s="33">
        <v>8.08</v>
      </c>
      <c r="E288" s="33">
        <v>4.32</v>
      </c>
      <c r="F288" s="35">
        <v>0.77</v>
      </c>
      <c r="G288" s="35"/>
      <c r="H288" s="171"/>
      <c r="I288" s="51">
        <v>17101.73</v>
      </c>
      <c r="J288" s="41">
        <f t="shared" si="436"/>
        <v>3343.0309999999981</v>
      </c>
      <c r="K288" s="41">
        <f t="shared" si="437"/>
        <v>8441.1760000000013</v>
      </c>
      <c r="L288" s="41">
        <f t="shared" si="438"/>
        <v>4513.1040000000003</v>
      </c>
      <c r="M288" s="41">
        <f t="shared" si="439"/>
        <v>804.4190000000001</v>
      </c>
      <c r="N288" s="41">
        <f t="shared" si="453"/>
        <v>0</v>
      </c>
      <c r="O288" s="41"/>
      <c r="P288" s="41">
        <f t="shared" ref="P288" si="454">R288/I288</f>
        <v>1.3470818449361557</v>
      </c>
      <c r="Q288" s="40">
        <f t="shared" si="366"/>
        <v>17101.73</v>
      </c>
      <c r="R288" s="51">
        <v>23037.43</v>
      </c>
      <c r="S288" s="41">
        <f>R288-T288-U288-V288</f>
        <v>4503.3363671587576</v>
      </c>
      <c r="T288" s="41">
        <f t="shared" ref="T288" si="455">P288*K288</f>
        <v>11370.954939510801</v>
      </c>
      <c r="U288" s="41">
        <f t="shared" ref="U288" si="456">L288*P288</f>
        <v>6079.5204627087442</v>
      </c>
      <c r="V288" s="41">
        <f t="shared" si="442"/>
        <v>1083.6182306216976</v>
      </c>
      <c r="W288" s="51"/>
      <c r="X288" s="51"/>
      <c r="Y288" s="41"/>
      <c r="Z288" s="40">
        <f>SUM(S288:Y288)</f>
        <v>23037.43</v>
      </c>
      <c r="AA288" s="54">
        <f t="shared" si="444"/>
        <v>4782.5355977804556</v>
      </c>
      <c r="AB288" s="54">
        <f>T288</f>
        <v>11370.954939510801</v>
      </c>
      <c r="AC288" s="54">
        <f>U288</f>
        <v>6079.5204627087442</v>
      </c>
      <c r="AD288" s="54">
        <f t="shared" si="446"/>
        <v>804.4190000000001</v>
      </c>
      <c r="AE288" s="54">
        <f>W288</f>
        <v>0</v>
      </c>
      <c r="AF288" s="54">
        <f>X288</f>
        <v>0</v>
      </c>
      <c r="AG288" s="54"/>
      <c r="AH288" s="42">
        <f t="shared" ref="AH288" si="457">SUM(AA288:AG288)</f>
        <v>23037.43</v>
      </c>
      <c r="AI288" s="56">
        <f>I288-Z288</f>
        <v>-5935.7000000000007</v>
      </c>
    </row>
    <row r="289" spans="1:35" x14ac:dyDescent="0.25">
      <c r="A289" s="31"/>
      <c r="B289" s="52"/>
      <c r="C289" s="33"/>
      <c r="D289" s="33"/>
      <c r="E289" s="33"/>
      <c r="F289" s="35"/>
      <c r="G289" s="35"/>
      <c r="H289" s="171"/>
      <c r="I289" s="51"/>
      <c r="J289" s="41">
        <f t="shared" si="436"/>
        <v>0</v>
      </c>
      <c r="K289" s="41">
        <f t="shared" si="437"/>
        <v>0</v>
      </c>
      <c r="L289" s="41">
        <f t="shared" si="438"/>
        <v>0</v>
      </c>
      <c r="M289" s="41">
        <f t="shared" si="439"/>
        <v>0</v>
      </c>
      <c r="N289" s="41">
        <f t="shared" si="453"/>
        <v>0</v>
      </c>
      <c r="O289" s="41"/>
      <c r="P289" s="41"/>
      <c r="Q289" s="40">
        <f t="shared" si="366"/>
        <v>0</v>
      </c>
      <c r="R289" s="51"/>
      <c r="S289" s="41"/>
      <c r="T289" s="41"/>
      <c r="U289" s="41"/>
      <c r="V289" s="41">
        <f t="shared" si="442"/>
        <v>0</v>
      </c>
      <c r="W289" s="51"/>
      <c r="X289" s="51"/>
      <c r="Y289" s="41"/>
      <c r="Z289" s="40"/>
      <c r="AA289" s="54">
        <f t="shared" si="444"/>
        <v>0</v>
      </c>
      <c r="AB289" s="54"/>
      <c r="AC289" s="54"/>
      <c r="AD289" s="54">
        <f t="shared" si="446"/>
        <v>0</v>
      </c>
      <c r="AE289" s="54"/>
      <c r="AF289" s="54"/>
      <c r="AG289" s="54"/>
      <c r="AH289" s="42"/>
      <c r="AI289" s="56"/>
    </row>
    <row r="290" spans="1:35" x14ac:dyDescent="0.25">
      <c r="A290" s="31"/>
      <c r="B290" s="52"/>
      <c r="C290" s="33"/>
      <c r="D290" s="33"/>
      <c r="E290" s="33"/>
      <c r="F290" s="35"/>
      <c r="G290" s="35"/>
      <c r="H290" s="171"/>
      <c r="I290" s="51"/>
      <c r="J290" s="41">
        <f t="shared" si="436"/>
        <v>0</v>
      </c>
      <c r="K290" s="41">
        <f t="shared" si="437"/>
        <v>0</v>
      </c>
      <c r="L290" s="41">
        <f t="shared" si="438"/>
        <v>0</v>
      </c>
      <c r="M290" s="41">
        <f t="shared" si="439"/>
        <v>0</v>
      </c>
      <c r="N290" s="41">
        <f t="shared" si="453"/>
        <v>0</v>
      </c>
      <c r="O290" s="41"/>
      <c r="P290" s="41"/>
      <c r="Q290" s="40">
        <f t="shared" si="366"/>
        <v>0</v>
      </c>
      <c r="R290" s="51"/>
      <c r="S290" s="41"/>
      <c r="T290" s="41"/>
      <c r="U290" s="41"/>
      <c r="V290" s="41">
        <f t="shared" si="442"/>
        <v>0</v>
      </c>
      <c r="W290" s="51"/>
      <c r="X290" s="51"/>
      <c r="Y290" s="41"/>
      <c r="Z290" s="40"/>
      <c r="AA290" s="54">
        <f t="shared" si="444"/>
        <v>0</v>
      </c>
      <c r="AB290" s="54"/>
      <c r="AC290" s="54"/>
      <c r="AD290" s="54">
        <f t="shared" si="446"/>
        <v>0</v>
      </c>
      <c r="AE290" s="54"/>
      <c r="AF290" s="54"/>
      <c r="AG290" s="54"/>
      <c r="AH290" s="42"/>
      <c r="AI290" s="56"/>
    </row>
    <row r="291" spans="1:35" x14ac:dyDescent="0.25">
      <c r="A291" s="31">
        <v>67</v>
      </c>
      <c r="B291" s="52">
        <v>422.6</v>
      </c>
      <c r="C291" s="33">
        <v>2.2999999999999998</v>
      </c>
      <c r="D291" s="33">
        <v>8.61</v>
      </c>
      <c r="E291" s="33">
        <v>2.63</v>
      </c>
      <c r="F291" s="35">
        <v>0.77</v>
      </c>
      <c r="G291" s="35"/>
      <c r="H291" s="171"/>
      <c r="I291" s="51">
        <v>6505.92</v>
      </c>
      <c r="J291" s="41">
        <f t="shared" si="436"/>
        <v>1430.4940000000001</v>
      </c>
      <c r="K291" s="41">
        <f t="shared" si="437"/>
        <v>3638.5859999999998</v>
      </c>
      <c r="L291" s="41">
        <f t="shared" si="438"/>
        <v>1111.4380000000001</v>
      </c>
      <c r="M291" s="41">
        <f t="shared" si="439"/>
        <v>325.40200000000004</v>
      </c>
      <c r="N291" s="41">
        <f t="shared" si="453"/>
        <v>0</v>
      </c>
      <c r="O291" s="41"/>
      <c r="P291" s="41">
        <f t="shared" ref="P291:P292" si="458">R291/I291</f>
        <v>0</v>
      </c>
      <c r="Q291" s="40">
        <f t="shared" si="366"/>
        <v>6505.92</v>
      </c>
      <c r="R291" s="51"/>
      <c r="S291" s="41">
        <f>R291-T291-U291-V291</f>
        <v>0</v>
      </c>
      <c r="T291" s="41">
        <f t="shared" ref="T291" si="459">P291*K291</f>
        <v>0</v>
      </c>
      <c r="U291" s="41">
        <f t="shared" ref="U291" si="460">L291*P291</f>
        <v>0</v>
      </c>
      <c r="V291" s="41">
        <f t="shared" si="442"/>
        <v>0</v>
      </c>
      <c r="W291" s="51"/>
      <c r="X291" s="51"/>
      <c r="Y291" s="41"/>
      <c r="Z291" s="40">
        <f>SUM(S291:Y291)</f>
        <v>0</v>
      </c>
      <c r="AA291" s="54">
        <f t="shared" si="444"/>
        <v>-325.40200000000004</v>
      </c>
      <c r="AB291" s="54">
        <f>T291</f>
        <v>0</v>
      </c>
      <c r="AC291" s="54">
        <f>U291</f>
        <v>0</v>
      </c>
      <c r="AD291" s="54">
        <f t="shared" si="446"/>
        <v>325.40200000000004</v>
      </c>
      <c r="AE291" s="54">
        <f>W291</f>
        <v>0</v>
      </c>
      <c r="AF291" s="54">
        <f>X291</f>
        <v>0</v>
      </c>
      <c r="AG291" s="54"/>
      <c r="AH291" s="42">
        <f t="shared" ref="AH291" si="461">SUM(AA291:AG291)</f>
        <v>0</v>
      </c>
      <c r="AI291" s="56">
        <f>I291-Z291</f>
        <v>6505.92</v>
      </c>
    </row>
    <row r="292" spans="1:35" x14ac:dyDescent="0.25">
      <c r="A292" s="32" t="s">
        <v>37</v>
      </c>
      <c r="B292" s="136">
        <f>SUM(B280:B291)</f>
        <v>4138.9000000000005</v>
      </c>
      <c r="C292" s="173"/>
      <c r="D292" s="174"/>
      <c r="E292" s="174"/>
      <c r="F292" s="175"/>
      <c r="G292" s="175"/>
      <c r="H292" s="175"/>
      <c r="I292" s="177">
        <f>SUM(I280:I291)</f>
        <v>74982.81</v>
      </c>
      <c r="J292" s="177">
        <f t="shared" ref="J292:M292" si="462">SUM(J280:J291)</f>
        <v>14912.586999999998</v>
      </c>
      <c r="K292" s="177">
        <f t="shared" si="462"/>
        <v>34179.708000000006</v>
      </c>
      <c r="L292" s="177">
        <f t="shared" si="462"/>
        <v>12731.509</v>
      </c>
      <c r="M292" s="177">
        <f t="shared" si="462"/>
        <v>3186.9530000000004</v>
      </c>
      <c r="N292" s="177">
        <f>SUM(N280:N291)+0.01</f>
        <v>9972.0630000000019</v>
      </c>
      <c r="O292" s="177">
        <f t="shared" ref="O292" si="463">SUM(O280:O291)</f>
        <v>0</v>
      </c>
      <c r="P292" s="176">
        <f t="shared" si="458"/>
        <v>0.95880682519100047</v>
      </c>
      <c r="Q292" s="178">
        <f t="shared" si="366"/>
        <v>74982.81</v>
      </c>
      <c r="R292" s="177">
        <f>SUM(R280:R291)</f>
        <v>71894.03</v>
      </c>
      <c r="S292" s="177">
        <f>SUM(S280:S291)</f>
        <v>14239.298498034041</v>
      </c>
      <c r="T292" s="177">
        <f>SUM(T280:T291)</f>
        <v>32506.965295622333</v>
      </c>
      <c r="U292" s="177">
        <f>SUM(U280:U291)</f>
        <v>12237.567113225516</v>
      </c>
      <c r="V292" s="177">
        <f>SUM(V280:V291)</f>
        <v>3069.7790931181089</v>
      </c>
      <c r="W292" s="177">
        <f t="shared" ref="W292:X292" si="464">SUM(W280:W291)</f>
        <v>0</v>
      </c>
      <c r="X292" s="177">
        <f t="shared" si="464"/>
        <v>9840.4200000000019</v>
      </c>
      <c r="Y292" s="176"/>
      <c r="Z292" s="40">
        <f t="shared" ref="Z292:AF292" si="465">SUM(Z280:Z291)</f>
        <v>71894.03</v>
      </c>
      <c r="AA292" s="55">
        <f t="shared" si="465"/>
        <v>14122.124591152151</v>
      </c>
      <c r="AB292" s="55">
        <f t="shared" si="465"/>
        <v>32506.965295622333</v>
      </c>
      <c r="AC292" s="55">
        <f t="shared" si="465"/>
        <v>12237.567113225516</v>
      </c>
      <c r="AD292" s="55">
        <f t="shared" si="465"/>
        <v>3186.9530000000004</v>
      </c>
      <c r="AE292" s="55">
        <f t="shared" si="465"/>
        <v>0</v>
      </c>
      <c r="AF292" s="55">
        <f t="shared" si="465"/>
        <v>9840.4200000000019</v>
      </c>
      <c r="AG292" s="54"/>
      <c r="AH292" s="42">
        <f>SUM(AH280:AH291)</f>
        <v>71894.03</v>
      </c>
      <c r="AI292" s="56">
        <f>SUM(AI280:AI291)</f>
        <v>3088.7799999999997</v>
      </c>
    </row>
    <row r="293" spans="1:35" x14ac:dyDescent="0.25">
      <c r="A293" t="s">
        <v>60</v>
      </c>
      <c r="B293" s="74"/>
      <c r="H293" s="171"/>
      <c r="P293" s="41">
        <v>0</v>
      </c>
      <c r="Q293" s="40">
        <f t="shared" si="366"/>
        <v>0</v>
      </c>
    </row>
    <row r="294" spans="1:35" x14ac:dyDescent="0.25">
      <c r="A294" s="31">
        <v>1</v>
      </c>
      <c r="B294" s="52">
        <v>167.9</v>
      </c>
      <c r="C294" s="33">
        <v>2.2999999999999998</v>
      </c>
      <c r="D294" s="33">
        <v>9.5</v>
      </c>
      <c r="E294" s="33">
        <v>9.93</v>
      </c>
      <c r="F294" s="35">
        <v>0.77</v>
      </c>
      <c r="G294" s="35"/>
      <c r="H294" s="171"/>
      <c r="I294" s="51">
        <v>4663.6400000000003</v>
      </c>
      <c r="J294" s="41">
        <f>I294-K294-L294-M294-N294</f>
        <v>1272.06</v>
      </c>
      <c r="K294" s="41">
        <f>B294*D294</f>
        <v>1595.05</v>
      </c>
      <c r="L294" s="41">
        <f>E294*B294</f>
        <v>1667.2470000000001</v>
      </c>
      <c r="M294" s="41">
        <f>F294*B294</f>
        <v>129.28300000000002</v>
      </c>
      <c r="N294" s="41">
        <f>G294*B294</f>
        <v>0</v>
      </c>
      <c r="O294" s="41"/>
      <c r="P294" s="41">
        <f t="shared" ref="P294:P298" si="466">R294/I294</f>
        <v>1.0000321637176111</v>
      </c>
      <c r="Q294" s="40">
        <f t="shared" si="366"/>
        <v>4663.6400000000003</v>
      </c>
      <c r="R294" s="51">
        <v>4663.79</v>
      </c>
      <c r="S294" s="41">
        <f>R294-T294-U294-V294</f>
        <v>1272.1009141786244</v>
      </c>
      <c r="T294" s="41">
        <f>P294*K294</f>
        <v>1595.1013027377755</v>
      </c>
      <c r="U294" s="41">
        <f>L294*P294</f>
        <v>1667.300624861696</v>
      </c>
      <c r="V294" s="41">
        <f t="shared" ref="V294:V296" si="467">P294*M294</f>
        <v>129.28715822190392</v>
      </c>
      <c r="W294" s="51"/>
      <c r="X294" s="51"/>
      <c r="Y294" s="41"/>
      <c r="Z294" s="40">
        <f>SUM(S294:Y294)</f>
        <v>4663.79</v>
      </c>
      <c r="AA294" s="54">
        <f t="shared" ref="AA294:AF296" si="468">S294</f>
        <v>1272.1009141786244</v>
      </c>
      <c r="AB294" s="54">
        <f t="shared" si="468"/>
        <v>1595.1013027377755</v>
      </c>
      <c r="AC294" s="54">
        <f t="shared" si="468"/>
        <v>1667.300624861696</v>
      </c>
      <c r="AD294" s="54">
        <f t="shared" si="468"/>
        <v>129.28715822190392</v>
      </c>
      <c r="AE294" s="54">
        <f t="shared" si="468"/>
        <v>0</v>
      </c>
      <c r="AF294" s="54">
        <f t="shared" si="468"/>
        <v>0</v>
      </c>
      <c r="AG294" s="54"/>
      <c r="AH294" s="42">
        <f>SUM(AA294:AG294)</f>
        <v>4663.79</v>
      </c>
      <c r="AI294" s="56">
        <f>I294-Z294</f>
        <v>-0.1499999999996362</v>
      </c>
    </row>
    <row r="295" spans="1:35" x14ac:dyDescent="0.25">
      <c r="A295" s="31">
        <v>2</v>
      </c>
      <c r="B295" s="52">
        <v>162.80000000000001</v>
      </c>
      <c r="C295" s="33">
        <v>2.2999999999999998</v>
      </c>
      <c r="D295" s="33">
        <v>9.33</v>
      </c>
      <c r="E295" s="33">
        <v>10.29</v>
      </c>
      <c r="F295" s="35">
        <v>0.77</v>
      </c>
      <c r="G295" s="35"/>
      <c r="H295" s="171"/>
      <c r="I295" s="51">
        <v>3910.25</v>
      </c>
      <c r="J295" s="41">
        <f>I295-K295-L295-M295-N295</f>
        <v>590.75800000000004</v>
      </c>
      <c r="K295" s="41">
        <f>B295*D295</f>
        <v>1518.9240000000002</v>
      </c>
      <c r="L295" s="41">
        <f>E295*B295</f>
        <v>1675.212</v>
      </c>
      <c r="M295" s="41">
        <f>F295*B295</f>
        <v>125.35600000000001</v>
      </c>
      <c r="N295" s="41">
        <f>G295*B295</f>
        <v>0</v>
      </c>
      <c r="O295" s="41"/>
      <c r="P295" s="41">
        <f t="shared" si="466"/>
        <v>0.93555399271146344</v>
      </c>
      <c r="Q295" s="40">
        <f t="shared" si="366"/>
        <v>3910.25</v>
      </c>
      <c r="R295" s="51">
        <v>3658.25</v>
      </c>
      <c r="S295" s="41">
        <f>R295-T295-U295-V295</f>
        <v>552.68600562623874</v>
      </c>
      <c r="T295" s="41">
        <f>P295*K295</f>
        <v>1421.035412825267</v>
      </c>
      <c r="U295" s="41">
        <f>L295*P295</f>
        <v>1567.251275238156</v>
      </c>
      <c r="V295" s="41">
        <f t="shared" si="467"/>
        <v>117.27730631033822</v>
      </c>
      <c r="W295" s="51"/>
      <c r="X295" s="51"/>
      <c r="Y295" s="41"/>
      <c r="Z295" s="40">
        <f>SUM(S295:Y295)</f>
        <v>3658.25</v>
      </c>
      <c r="AA295" s="54">
        <f t="shared" si="468"/>
        <v>552.68600562623874</v>
      </c>
      <c r="AB295" s="54">
        <f t="shared" si="468"/>
        <v>1421.035412825267</v>
      </c>
      <c r="AC295" s="54">
        <f t="shared" si="468"/>
        <v>1567.251275238156</v>
      </c>
      <c r="AD295" s="54">
        <f t="shared" si="468"/>
        <v>117.27730631033822</v>
      </c>
      <c r="AE295" s="54">
        <f t="shared" si="468"/>
        <v>0</v>
      </c>
      <c r="AF295" s="54">
        <f t="shared" si="468"/>
        <v>0</v>
      </c>
      <c r="AG295" s="54"/>
      <c r="AH295" s="42">
        <f>SUM(AA295:AG295)</f>
        <v>3658.25</v>
      </c>
      <c r="AI295" s="56">
        <f>I295-Z295</f>
        <v>252</v>
      </c>
    </row>
    <row r="296" spans="1:35" x14ac:dyDescent="0.25">
      <c r="A296" s="31">
        <v>3</v>
      </c>
      <c r="B296" s="52">
        <v>197.8</v>
      </c>
      <c r="C296" s="33">
        <v>2.2999999999999998</v>
      </c>
      <c r="D296" s="33">
        <v>9.34</v>
      </c>
      <c r="E296" s="33">
        <v>9.9600000000000009</v>
      </c>
      <c r="F296" s="35">
        <v>0.77</v>
      </c>
      <c r="G296" s="35"/>
      <c r="H296" s="171"/>
      <c r="I296" s="51">
        <v>5621.48</v>
      </c>
      <c r="J296" s="41">
        <f>I296-K296-L296-M296-N296</f>
        <v>1651.6339999999991</v>
      </c>
      <c r="K296" s="41">
        <f>B296*D296</f>
        <v>1847.452</v>
      </c>
      <c r="L296" s="41">
        <f>E296*B296</f>
        <v>1970.0880000000002</v>
      </c>
      <c r="M296" s="41">
        <f>F296*B296</f>
        <v>152.30600000000001</v>
      </c>
      <c r="N296" s="41">
        <f>G296*B296</f>
        <v>0</v>
      </c>
      <c r="O296" s="41"/>
      <c r="P296" s="41">
        <f t="shared" si="466"/>
        <v>1</v>
      </c>
      <c r="Q296" s="40">
        <f t="shared" si="366"/>
        <v>5621.48</v>
      </c>
      <c r="R296" s="51">
        <v>5621.48</v>
      </c>
      <c r="S296" s="41">
        <f>R296-T296-U296-V296-W296-X296</f>
        <v>1651.6339999999991</v>
      </c>
      <c r="T296" s="41">
        <f>P296*K296</f>
        <v>1847.452</v>
      </c>
      <c r="U296" s="41">
        <f>L296*P296</f>
        <v>1970.0880000000002</v>
      </c>
      <c r="V296" s="41">
        <f t="shared" si="467"/>
        <v>152.30600000000001</v>
      </c>
      <c r="W296" s="51"/>
      <c r="X296" s="51"/>
      <c r="Y296" s="41"/>
      <c r="Z296" s="40">
        <f>SUM(S296:Y296)</f>
        <v>5621.4799999999987</v>
      </c>
      <c r="AA296" s="54">
        <f t="shared" si="468"/>
        <v>1651.6339999999991</v>
      </c>
      <c r="AB296" s="54">
        <f t="shared" si="468"/>
        <v>1847.452</v>
      </c>
      <c r="AC296" s="54">
        <f t="shared" si="468"/>
        <v>1970.0880000000002</v>
      </c>
      <c r="AD296" s="54">
        <f t="shared" si="468"/>
        <v>152.30600000000001</v>
      </c>
      <c r="AE296" s="54">
        <f t="shared" si="468"/>
        <v>0</v>
      </c>
      <c r="AF296" s="54">
        <f t="shared" si="468"/>
        <v>0</v>
      </c>
      <c r="AG296" s="54"/>
      <c r="AH296" s="42">
        <f>SUM(AA296:AG296)</f>
        <v>5621.4799999999987</v>
      </c>
      <c r="AI296" s="56">
        <f>I296-Z296</f>
        <v>0</v>
      </c>
    </row>
    <row r="297" spans="1:35" x14ac:dyDescent="0.25">
      <c r="A297" s="32" t="s">
        <v>37</v>
      </c>
      <c r="B297" s="136">
        <f>SUM(B293:B296)</f>
        <v>528.5</v>
      </c>
      <c r="C297" s="173"/>
      <c r="D297" s="174"/>
      <c r="E297" s="174"/>
      <c r="F297" s="175"/>
      <c r="G297" s="175"/>
      <c r="H297" s="175"/>
      <c r="I297" s="176">
        <f>I294+I295+I296</f>
        <v>14195.369999999999</v>
      </c>
      <c r="J297" s="177">
        <f t="shared" ref="J297:O297" si="469">SUM(J294:J296)</f>
        <v>3514.4519999999993</v>
      </c>
      <c r="K297" s="177">
        <f t="shared" si="469"/>
        <v>4961.4260000000004</v>
      </c>
      <c r="L297" s="177">
        <f t="shared" si="469"/>
        <v>5312.5470000000005</v>
      </c>
      <c r="M297" s="177">
        <f t="shared" si="469"/>
        <v>406.94500000000005</v>
      </c>
      <c r="N297" s="177">
        <f t="shared" si="469"/>
        <v>0</v>
      </c>
      <c r="O297" s="177">
        <f t="shared" si="469"/>
        <v>0</v>
      </c>
      <c r="P297" s="176">
        <f t="shared" si="466"/>
        <v>0.98225829971321643</v>
      </c>
      <c r="Q297" s="178">
        <f t="shared" si="366"/>
        <v>14195.369999999999</v>
      </c>
      <c r="R297" s="177">
        <f>SUM(R294:R296)</f>
        <v>13943.52</v>
      </c>
      <c r="S297" s="177">
        <f>SUM(S294:S296)</f>
        <v>3476.420919804862</v>
      </c>
      <c r="T297" s="177">
        <f>SUM(T294:T296)</f>
        <v>4863.5887155630426</v>
      </c>
      <c r="U297" s="177">
        <f>SUM(U294:U296)</f>
        <v>5204.6399000998517</v>
      </c>
      <c r="V297" s="177">
        <f>SUM(V294:V296)</f>
        <v>398.87046453224218</v>
      </c>
      <c r="W297" s="177"/>
      <c r="X297" s="177"/>
      <c r="Y297" s="176"/>
      <c r="Z297" s="40">
        <f>SUM(Z294:Z296)</f>
        <v>13943.52</v>
      </c>
      <c r="AA297" s="55">
        <f>SUM(AA294:AA296)</f>
        <v>3476.420919804862</v>
      </c>
      <c r="AB297" s="55">
        <f>SUM(AB294:AB296)</f>
        <v>4863.5887155630426</v>
      </c>
      <c r="AC297" s="55">
        <f>SUM(AC294:AC296)</f>
        <v>5204.6399000998517</v>
      </c>
      <c r="AD297" s="55">
        <f>SUM(AD294:AD296)</f>
        <v>398.87046453224218</v>
      </c>
      <c r="AE297" s="55">
        <f>SUM(AE295:AE296)</f>
        <v>0</v>
      </c>
      <c r="AF297" s="55">
        <f>SUM(AF294:AF296)</f>
        <v>0</v>
      </c>
      <c r="AG297" s="54"/>
      <c r="AH297" s="42">
        <f>SUM(AH294:AH296)</f>
        <v>13943.52</v>
      </c>
      <c r="AI297" s="56">
        <f>SUM(AI294:AI296)</f>
        <v>251.85000000000036</v>
      </c>
    </row>
    <row r="298" spans="1:35" x14ac:dyDescent="0.25">
      <c r="A298" s="67" t="s">
        <v>61</v>
      </c>
      <c r="B298" s="68">
        <f>B246+B264+B272+B278+B292+B297</f>
        <v>11874.2</v>
      </c>
      <c r="C298" s="67"/>
      <c r="D298" s="67"/>
      <c r="E298" s="67"/>
      <c r="F298" s="67"/>
      <c r="G298" s="67"/>
      <c r="H298" s="67"/>
      <c r="I298" s="68">
        <f t="shared" ref="I298:O298" si="470">I246+I264+I272+I278+I292+I297</f>
        <v>200693.99</v>
      </c>
      <c r="J298" s="68">
        <f t="shared" si="470"/>
        <v>41399.297999999995</v>
      </c>
      <c r="K298" s="68">
        <f t="shared" si="470"/>
        <v>96828.74000000002</v>
      </c>
      <c r="L298" s="68">
        <f t="shared" si="470"/>
        <v>40310.515999999996</v>
      </c>
      <c r="M298" s="68">
        <f t="shared" si="470"/>
        <v>9049.8100000000013</v>
      </c>
      <c r="N298" s="68">
        <f t="shared" si="470"/>
        <v>11296.116000000002</v>
      </c>
      <c r="O298" s="68">
        <f t="shared" si="470"/>
        <v>0</v>
      </c>
      <c r="P298" s="41">
        <f t="shared" si="466"/>
        <v>1.0515724960174444</v>
      </c>
      <c r="Q298" s="40">
        <f t="shared" si="366"/>
        <v>200693.99</v>
      </c>
      <c r="R298" s="68">
        <f>R246+R264+R272+R278+R292+R297</f>
        <v>211044.28</v>
      </c>
      <c r="S298" s="68">
        <f>S246+S264+S272+S278+S292+S297</f>
        <v>43902.980836456125</v>
      </c>
      <c r="T298" s="68">
        <f>T246+T264+T272+T278+T292+T297</f>
        <v>104140.6008255317</v>
      </c>
      <c r="U298" s="68">
        <f>U246+U264+U272+U278+U292+U297</f>
        <v>43416.190765909589</v>
      </c>
      <c r="V298" s="68">
        <f>V246+V264+V272+V278+V292+V297</f>
        <v>9744.0875721025877</v>
      </c>
      <c r="W298" s="68">
        <f t="shared" ref="W298:X298" si="471">W246+W264+W272+W278+W292+W297</f>
        <v>0</v>
      </c>
      <c r="X298" s="68">
        <f t="shared" si="471"/>
        <v>9840.4200000000019</v>
      </c>
      <c r="Y298" s="68"/>
      <c r="Z298" s="68">
        <f t="shared" ref="Z298:AI298" si="472">Z246+Z264+Z272+Z278+Z292+Z297</f>
        <v>211044.28</v>
      </c>
      <c r="AA298" s="68">
        <f t="shared" si="472"/>
        <v>44590.201164874146</v>
      </c>
      <c r="AB298" s="68">
        <f t="shared" si="472"/>
        <v>104140.6008255317</v>
      </c>
      <c r="AC298" s="68">
        <f t="shared" si="472"/>
        <v>43416.190765909589</v>
      </c>
      <c r="AD298" s="68">
        <f t="shared" si="472"/>
        <v>9056.8672436845682</v>
      </c>
      <c r="AE298" s="68">
        <f t="shared" si="472"/>
        <v>0</v>
      </c>
      <c r="AF298" s="68">
        <f t="shared" si="472"/>
        <v>9840.4200000000019</v>
      </c>
      <c r="AG298" s="68">
        <f t="shared" si="472"/>
        <v>0</v>
      </c>
      <c r="AH298" s="68">
        <f t="shared" si="472"/>
        <v>211044.28</v>
      </c>
      <c r="AI298" s="68">
        <f t="shared" si="472"/>
        <v>-12274.989999999996</v>
      </c>
    </row>
    <row r="300" spans="1:35" ht="18.75" x14ac:dyDescent="0.3">
      <c r="A300" s="112"/>
      <c r="B300" s="111" t="s">
        <v>66</v>
      </c>
      <c r="C300" s="69"/>
      <c r="D300" s="9"/>
      <c r="E300" s="10" t="s">
        <v>95</v>
      </c>
      <c r="F300" s="10"/>
      <c r="G300" s="10"/>
      <c r="H300" s="10"/>
      <c r="I300" s="10"/>
      <c r="J300" s="10"/>
      <c r="K300" s="10"/>
      <c r="L300" s="10"/>
      <c r="M300" s="11"/>
      <c r="N300" s="11"/>
      <c r="O300" s="11"/>
      <c r="P300" s="11"/>
      <c r="Q300" s="11"/>
      <c r="R300" s="181">
        <f>S298+T298+U298+V298+X298</f>
        <v>211044.28</v>
      </c>
      <c r="S300" s="13"/>
      <c r="T300" s="13"/>
      <c r="U300" s="13"/>
      <c r="V300" s="13"/>
      <c r="W300" s="13"/>
      <c r="X300" s="13"/>
      <c r="Y300" s="13"/>
      <c r="Z300" s="12"/>
      <c r="AA300" s="12"/>
      <c r="AB300" s="12"/>
      <c r="AC300" s="12"/>
      <c r="AD300" s="12"/>
      <c r="AE300" s="12"/>
      <c r="AF300" s="12"/>
      <c r="AG300" s="12"/>
      <c r="AH300" s="11"/>
    </row>
    <row r="301" spans="1:35" ht="18.75" x14ac:dyDescent="0.3">
      <c r="A301" s="15"/>
      <c r="B301" s="16"/>
      <c r="C301" s="16"/>
      <c r="D301" s="16"/>
      <c r="E301" s="16"/>
      <c r="F301" s="16"/>
      <c r="G301" s="16"/>
      <c r="H301" s="16"/>
      <c r="I301" s="16"/>
      <c r="J301" s="16"/>
      <c r="K301" s="111" t="s">
        <v>66</v>
      </c>
      <c r="L301" s="17"/>
      <c r="M301" s="11" t="s">
        <v>52</v>
      </c>
      <c r="N301" s="11"/>
      <c r="O301" s="11"/>
      <c r="P301" s="11"/>
      <c r="Q301" s="11"/>
      <c r="R301" s="12"/>
      <c r="S301" s="13"/>
      <c r="T301" s="14" t="s">
        <v>53</v>
      </c>
      <c r="U301" s="13"/>
      <c r="V301" s="13"/>
      <c r="W301" s="13"/>
      <c r="X301" s="13"/>
      <c r="Y301" s="13"/>
      <c r="Z301" s="12"/>
      <c r="AA301" s="12"/>
      <c r="AB301" s="12"/>
      <c r="AC301" s="12"/>
      <c r="AD301" s="12"/>
      <c r="AE301" s="12"/>
      <c r="AF301" s="12"/>
      <c r="AG301" s="12"/>
      <c r="AH301" s="11"/>
    </row>
    <row r="302" spans="1:35" ht="21.75" customHeight="1" x14ac:dyDescent="0.25">
      <c r="A302" s="206" t="s">
        <v>1</v>
      </c>
      <c r="B302" s="206" t="s">
        <v>39</v>
      </c>
      <c r="C302" s="215" t="s">
        <v>2</v>
      </c>
      <c r="D302" s="216"/>
      <c r="E302" s="216"/>
      <c r="F302" s="216"/>
      <c r="G302" s="216"/>
      <c r="H302" s="217"/>
      <c r="I302" s="44" t="s">
        <v>51</v>
      </c>
      <c r="J302" s="44" t="s">
        <v>55</v>
      </c>
      <c r="K302" s="218" t="s">
        <v>46</v>
      </c>
      <c r="L302" s="211"/>
      <c r="M302" s="46" t="s">
        <v>47</v>
      </c>
      <c r="N302" s="46"/>
      <c r="O302" s="47"/>
      <c r="P302" s="231" t="s">
        <v>54</v>
      </c>
      <c r="Q302" s="212" t="s">
        <v>50</v>
      </c>
      <c r="R302" s="45" t="s">
        <v>51</v>
      </c>
      <c r="S302" s="169" t="s">
        <v>55</v>
      </c>
      <c r="T302" s="210" t="s">
        <v>46</v>
      </c>
      <c r="U302" s="211"/>
      <c r="V302" s="49" t="s">
        <v>47</v>
      </c>
      <c r="W302" s="49"/>
      <c r="X302" s="50" t="s">
        <v>49</v>
      </c>
      <c r="Y302" s="45"/>
      <c r="Z302" s="212" t="s">
        <v>42</v>
      </c>
      <c r="AA302" s="222" t="s">
        <v>3</v>
      </c>
      <c r="AB302" s="225"/>
      <c r="AC302" s="225"/>
      <c r="AD302" s="225"/>
      <c r="AE302" s="225"/>
      <c r="AF302" s="225"/>
      <c r="AG302" s="226"/>
      <c r="AH302" s="200" t="s">
        <v>44</v>
      </c>
      <c r="AI302" s="203" t="s">
        <v>43</v>
      </c>
    </row>
    <row r="303" spans="1:35" ht="15" customHeight="1" x14ac:dyDescent="0.25">
      <c r="A303" s="214"/>
      <c r="B303" s="214"/>
      <c r="C303" s="206" t="s">
        <v>4</v>
      </c>
      <c r="D303" s="206" t="s">
        <v>5</v>
      </c>
      <c r="E303" s="206" t="s">
        <v>6</v>
      </c>
      <c r="F303" s="206" t="s">
        <v>7</v>
      </c>
      <c r="G303" s="206"/>
      <c r="H303" s="206"/>
      <c r="I303" s="208"/>
      <c r="J303" s="208" t="s">
        <v>4</v>
      </c>
      <c r="K303" s="208" t="s">
        <v>5</v>
      </c>
      <c r="L303" s="208" t="s">
        <v>6</v>
      </c>
      <c r="M303" s="208" t="s">
        <v>7</v>
      </c>
      <c r="N303" s="208" t="s">
        <v>94</v>
      </c>
      <c r="O303" s="208"/>
      <c r="P303" s="232"/>
      <c r="Q303" s="212"/>
      <c r="R303" s="208"/>
      <c r="S303" s="208" t="s">
        <v>4</v>
      </c>
      <c r="T303" s="208" t="s">
        <v>5</v>
      </c>
      <c r="U303" s="208" t="s">
        <v>6</v>
      </c>
      <c r="V303" s="208" t="s">
        <v>7</v>
      </c>
      <c r="W303" s="208"/>
      <c r="X303" s="208" t="s">
        <v>94</v>
      </c>
      <c r="Y303" s="208"/>
      <c r="Z303" s="212"/>
      <c r="AA303" s="227"/>
      <c r="AB303" s="228"/>
      <c r="AC303" s="228"/>
      <c r="AD303" s="228"/>
      <c r="AE303" s="228"/>
      <c r="AF303" s="228"/>
      <c r="AG303" s="228"/>
      <c r="AH303" s="201"/>
      <c r="AI303" s="204"/>
    </row>
    <row r="304" spans="1:35" x14ac:dyDescent="0.25">
      <c r="A304" s="207"/>
      <c r="B304" s="207"/>
      <c r="C304" s="207"/>
      <c r="D304" s="207"/>
      <c r="E304" s="207"/>
      <c r="F304" s="207"/>
      <c r="G304" s="207"/>
      <c r="H304" s="207"/>
      <c r="I304" s="209"/>
      <c r="J304" s="209"/>
      <c r="K304" s="209"/>
      <c r="L304" s="209"/>
      <c r="M304" s="209"/>
      <c r="N304" s="209"/>
      <c r="O304" s="209"/>
      <c r="P304" s="233"/>
      <c r="Q304" s="212"/>
      <c r="R304" s="209"/>
      <c r="S304" s="209"/>
      <c r="T304" s="209"/>
      <c r="U304" s="209"/>
      <c r="V304" s="209"/>
      <c r="W304" s="209"/>
      <c r="X304" s="209"/>
      <c r="Y304" s="209"/>
      <c r="Z304" s="212"/>
      <c r="AA304" s="206" t="s">
        <v>4</v>
      </c>
      <c r="AB304" s="206" t="s">
        <v>5</v>
      </c>
      <c r="AC304" s="206" t="s">
        <v>6</v>
      </c>
      <c r="AD304" s="206" t="s">
        <v>7</v>
      </c>
      <c r="AE304" s="206"/>
      <c r="AF304" s="206"/>
      <c r="AG304" s="206"/>
      <c r="AH304" s="201"/>
      <c r="AI304" s="204"/>
    </row>
    <row r="305" spans="1:35" x14ac:dyDescent="0.25">
      <c r="A305" s="170" t="s">
        <v>11</v>
      </c>
      <c r="B305" s="170">
        <v>2</v>
      </c>
      <c r="C305" s="20">
        <v>3</v>
      </c>
      <c r="D305" s="21" t="s">
        <v>12</v>
      </c>
      <c r="E305" s="21" t="s">
        <v>13</v>
      </c>
      <c r="F305" s="21" t="s">
        <v>14</v>
      </c>
      <c r="G305" s="21" t="s">
        <v>15</v>
      </c>
      <c r="H305" s="21" t="s">
        <v>16</v>
      </c>
      <c r="I305" s="22" t="s">
        <v>17</v>
      </c>
      <c r="J305" s="22" t="s">
        <v>18</v>
      </c>
      <c r="K305" s="22" t="s">
        <v>19</v>
      </c>
      <c r="L305" s="22" t="s">
        <v>20</v>
      </c>
      <c r="M305" s="22" t="s">
        <v>21</v>
      </c>
      <c r="N305" s="22" t="s">
        <v>22</v>
      </c>
      <c r="O305" s="22" t="s">
        <v>23</v>
      </c>
      <c r="P305" s="22" t="s">
        <v>24</v>
      </c>
      <c r="Q305" s="23" t="s">
        <v>25</v>
      </c>
      <c r="R305" s="22" t="s">
        <v>26</v>
      </c>
      <c r="S305" s="22" t="s">
        <v>27</v>
      </c>
      <c r="T305" s="22" t="s">
        <v>28</v>
      </c>
      <c r="U305" s="22" t="s">
        <v>29</v>
      </c>
      <c r="V305" s="22" t="s">
        <v>30</v>
      </c>
      <c r="W305" s="22" t="s">
        <v>31</v>
      </c>
      <c r="X305" s="22" t="s">
        <v>32</v>
      </c>
      <c r="Y305" s="22" t="s">
        <v>33</v>
      </c>
      <c r="Z305" s="23" t="s">
        <v>34</v>
      </c>
      <c r="AA305" s="207"/>
      <c r="AB305" s="207"/>
      <c r="AC305" s="207"/>
      <c r="AD305" s="207"/>
      <c r="AE305" s="207"/>
      <c r="AF305" s="207"/>
      <c r="AG305" s="207"/>
      <c r="AH305" s="202"/>
      <c r="AI305" s="205"/>
    </row>
    <row r="306" spans="1:35" x14ac:dyDescent="0.25">
      <c r="A306" s="6" t="s">
        <v>35</v>
      </c>
      <c r="B306" s="37"/>
      <c r="C306" s="7"/>
      <c r="D306" s="24"/>
      <c r="E306" s="24"/>
      <c r="F306" s="24"/>
      <c r="G306" s="25"/>
      <c r="H306" s="25"/>
      <c r="I306" s="26"/>
      <c r="J306" s="26"/>
      <c r="K306" s="26"/>
      <c r="L306" s="26"/>
      <c r="M306" s="26"/>
      <c r="N306" s="26"/>
      <c r="O306" s="27"/>
      <c r="P306" s="27"/>
      <c r="Q306" s="28"/>
      <c r="R306" s="26"/>
      <c r="S306" s="26"/>
      <c r="T306" s="26"/>
      <c r="U306" s="26"/>
      <c r="V306" s="26"/>
      <c r="W306" s="26"/>
      <c r="X306" s="27"/>
      <c r="Y306" s="27"/>
      <c r="Z306" s="28"/>
      <c r="AA306" s="29"/>
      <c r="AB306" s="29"/>
      <c r="AC306" s="29"/>
      <c r="AD306" s="29"/>
      <c r="AE306" s="29"/>
      <c r="AF306" s="29"/>
      <c r="AG306" s="29"/>
      <c r="AH306" s="30"/>
      <c r="AI306" s="36"/>
    </row>
    <row r="307" spans="1:35" x14ac:dyDescent="0.25">
      <c r="A307" s="31">
        <v>1</v>
      </c>
      <c r="B307" s="52">
        <v>562</v>
      </c>
      <c r="C307" s="33">
        <v>2.2999999999999998</v>
      </c>
      <c r="D307" s="33">
        <v>8.81</v>
      </c>
      <c r="E307" s="33">
        <v>3.34</v>
      </c>
      <c r="F307" s="35">
        <v>0.77</v>
      </c>
      <c r="G307" s="35"/>
      <c r="H307" s="171"/>
      <c r="I307" s="51">
        <v>8952.66</v>
      </c>
      <c r="J307" s="41">
        <f>I307-K307-L307-M307-N307</f>
        <v>1691.6199999999997</v>
      </c>
      <c r="K307" s="41">
        <f t="shared" ref="K307:K310" si="473">B307*D307</f>
        <v>4951.22</v>
      </c>
      <c r="L307" s="41">
        <f t="shared" ref="L307:L310" si="474">E307*B307</f>
        <v>1877.08</v>
      </c>
      <c r="M307" s="41">
        <f t="shared" ref="M307:M310" si="475">F307*B307</f>
        <v>432.74</v>
      </c>
      <c r="N307" s="41">
        <f t="shared" ref="N307:N310" si="476">G307*B307</f>
        <v>0</v>
      </c>
      <c r="O307" s="41"/>
      <c r="P307" s="41">
        <f>R307/I307</f>
        <v>0.74888133806042001</v>
      </c>
      <c r="Q307" s="40">
        <f t="shared" ref="Q307:Q317" si="477">I307</f>
        <v>8952.66</v>
      </c>
      <c r="R307" s="51">
        <v>6704.48</v>
      </c>
      <c r="S307" s="41">
        <f t="shared" ref="S307:S312" si="478">R307-T307-U307-V307-W307-X307</f>
        <v>1266.8226490897673</v>
      </c>
      <c r="T307" s="41">
        <f t="shared" ref="T307:T310" si="479">P307*K307</f>
        <v>3707.8762586315129</v>
      </c>
      <c r="U307" s="41">
        <f t="shared" ref="U307:U310" si="480">L307*P307</f>
        <v>1405.7101820464532</v>
      </c>
      <c r="V307" s="41">
        <f>P307*M307</f>
        <v>324.07091023226616</v>
      </c>
      <c r="W307" s="51"/>
      <c r="X307" s="51"/>
      <c r="Y307" s="41"/>
      <c r="Z307" s="40">
        <f>SUM(S307:Y307)</f>
        <v>6704.48</v>
      </c>
      <c r="AA307" s="54">
        <f t="shared" ref="AA307:AA317" si="481">Z307-AB307-AC307-AD307-AE307-AF307</f>
        <v>1158.1535593220335</v>
      </c>
      <c r="AB307" s="54">
        <f t="shared" ref="AB307:AC310" si="482">T307</f>
        <v>3707.8762586315129</v>
      </c>
      <c r="AC307" s="54">
        <f t="shared" si="482"/>
        <v>1405.7101820464532</v>
      </c>
      <c r="AD307" s="54">
        <f t="shared" ref="AD307:AD317" si="483">M307</f>
        <v>432.74</v>
      </c>
      <c r="AE307" s="54">
        <f t="shared" ref="AE307:AF310" si="484">W307</f>
        <v>0</v>
      </c>
      <c r="AF307" s="54">
        <f t="shared" si="484"/>
        <v>0</v>
      </c>
      <c r="AG307" s="54"/>
      <c r="AH307" s="42">
        <f t="shared" ref="AH307:AH319" si="485">SUM(AA307:AG307)</f>
        <v>6704.48</v>
      </c>
      <c r="AI307" s="56">
        <f>I307-Z307</f>
        <v>2248.1800000000003</v>
      </c>
    </row>
    <row r="308" spans="1:35" x14ac:dyDescent="0.25">
      <c r="A308" s="31">
        <v>2</v>
      </c>
      <c r="B308" s="52">
        <v>401.9</v>
      </c>
      <c r="C308" s="33">
        <v>2.2999999999999998</v>
      </c>
      <c r="D308" s="33">
        <v>7.58</v>
      </c>
      <c r="E308" s="33">
        <v>3.42</v>
      </c>
      <c r="F308" s="35">
        <v>0.77</v>
      </c>
      <c r="G308" s="35"/>
      <c r="H308" s="171"/>
      <c r="I308" s="51">
        <v>6068.69</v>
      </c>
      <c r="J308" s="41">
        <f>I308-K308-L308-M308-N308</f>
        <v>1338.3269999999998</v>
      </c>
      <c r="K308" s="41">
        <f t="shared" si="473"/>
        <v>3046.402</v>
      </c>
      <c r="L308" s="41">
        <f t="shared" si="474"/>
        <v>1374.4979999999998</v>
      </c>
      <c r="M308" s="41">
        <f t="shared" si="475"/>
        <v>309.46299999999997</v>
      </c>
      <c r="N308" s="41">
        <f t="shared" si="476"/>
        <v>0</v>
      </c>
      <c r="O308" s="41"/>
      <c r="P308" s="41">
        <f t="shared" ref="P308:P310" si="486">R308/I308</f>
        <v>1</v>
      </c>
      <c r="Q308" s="40">
        <f t="shared" si="477"/>
        <v>6068.69</v>
      </c>
      <c r="R308" s="51">
        <v>6068.69</v>
      </c>
      <c r="S308" s="41">
        <f t="shared" si="478"/>
        <v>1338.3269999999998</v>
      </c>
      <c r="T308" s="41">
        <f t="shared" si="479"/>
        <v>3046.402</v>
      </c>
      <c r="U308" s="41">
        <f t="shared" si="480"/>
        <v>1374.4979999999998</v>
      </c>
      <c r="V308" s="41">
        <f t="shared" ref="V308:V317" si="487">P308*M308</f>
        <v>309.46299999999997</v>
      </c>
      <c r="W308" s="51"/>
      <c r="X308" s="51"/>
      <c r="Y308" s="41"/>
      <c r="Z308" s="40">
        <f>SUM(S308:Y308)</f>
        <v>6068.6899999999987</v>
      </c>
      <c r="AA308" s="54">
        <f t="shared" si="481"/>
        <v>1338.3269999999989</v>
      </c>
      <c r="AB308" s="54">
        <f t="shared" si="482"/>
        <v>3046.402</v>
      </c>
      <c r="AC308" s="54">
        <f t="shared" si="482"/>
        <v>1374.4979999999998</v>
      </c>
      <c r="AD308" s="54">
        <f t="shared" si="483"/>
        <v>309.46299999999997</v>
      </c>
      <c r="AE308" s="54">
        <f t="shared" si="484"/>
        <v>0</v>
      </c>
      <c r="AF308" s="54">
        <f t="shared" si="484"/>
        <v>0</v>
      </c>
      <c r="AG308" s="54"/>
      <c r="AH308" s="42">
        <f t="shared" si="485"/>
        <v>6068.6899999999987</v>
      </c>
      <c r="AI308" s="56">
        <f>I308-Z308</f>
        <v>0</v>
      </c>
    </row>
    <row r="309" spans="1:35" x14ac:dyDescent="0.25">
      <c r="A309" s="31">
        <v>5</v>
      </c>
      <c r="B309" s="52">
        <v>329.8</v>
      </c>
      <c r="C309" s="33">
        <v>2.2999999999999998</v>
      </c>
      <c r="D309" s="33">
        <v>8.16</v>
      </c>
      <c r="E309" s="33">
        <v>3</v>
      </c>
      <c r="F309" s="35">
        <v>0.77</v>
      </c>
      <c r="G309" s="35"/>
      <c r="H309" s="171"/>
      <c r="I309" s="51">
        <v>5006.3599999999997</v>
      </c>
      <c r="J309" s="41">
        <f>I309-K309-L309-M309-N309-O309</f>
        <v>1071.8459999999995</v>
      </c>
      <c r="K309" s="41">
        <f t="shared" si="473"/>
        <v>2691.1680000000001</v>
      </c>
      <c r="L309" s="41">
        <f t="shared" si="474"/>
        <v>989.40000000000009</v>
      </c>
      <c r="M309" s="41">
        <f t="shared" si="475"/>
        <v>253.94600000000003</v>
      </c>
      <c r="N309" s="41">
        <f t="shared" si="476"/>
        <v>0</v>
      </c>
      <c r="O309" s="41">
        <f>H309*B309</f>
        <v>0</v>
      </c>
      <c r="P309" s="41">
        <f t="shared" si="486"/>
        <v>0.82443931319361774</v>
      </c>
      <c r="Q309" s="40">
        <f t="shared" si="477"/>
        <v>5006.3599999999997</v>
      </c>
      <c r="R309" s="51">
        <v>4127.4399999999996</v>
      </c>
      <c r="S309" s="41">
        <f t="shared" si="478"/>
        <v>883.67198008932553</v>
      </c>
      <c r="T309" s="41">
        <f t="shared" si="479"/>
        <v>2218.7046976086422</v>
      </c>
      <c r="U309" s="41">
        <f t="shared" si="480"/>
        <v>815.70025647376542</v>
      </c>
      <c r="V309" s="41">
        <f t="shared" si="487"/>
        <v>209.36306582826649</v>
      </c>
      <c r="W309" s="51"/>
      <c r="X309" s="51"/>
      <c r="Y309" s="41"/>
      <c r="Z309" s="40">
        <f>SUM(S309:Y309)</f>
        <v>4127.4399999999996</v>
      </c>
      <c r="AA309" s="54">
        <f t="shared" si="481"/>
        <v>839.08904591759199</v>
      </c>
      <c r="AB309" s="54">
        <f t="shared" si="482"/>
        <v>2218.7046976086422</v>
      </c>
      <c r="AC309" s="54">
        <f t="shared" si="482"/>
        <v>815.70025647376542</v>
      </c>
      <c r="AD309" s="54">
        <f t="shared" si="483"/>
        <v>253.94600000000003</v>
      </c>
      <c r="AE309" s="54">
        <f t="shared" si="484"/>
        <v>0</v>
      </c>
      <c r="AF309" s="54">
        <f t="shared" si="484"/>
        <v>0</v>
      </c>
      <c r="AG309" s="54"/>
      <c r="AH309" s="42">
        <f t="shared" si="485"/>
        <v>4127.4399999999996</v>
      </c>
      <c r="AI309" s="56">
        <f>I309-Z309</f>
        <v>878.92000000000007</v>
      </c>
    </row>
    <row r="310" spans="1:35" x14ac:dyDescent="0.25">
      <c r="A310" s="31">
        <v>7</v>
      </c>
      <c r="B310" s="52">
        <v>264.10000000000002</v>
      </c>
      <c r="C310" s="33">
        <v>2.2999999999999998</v>
      </c>
      <c r="D310" s="33">
        <v>8.26</v>
      </c>
      <c r="E310" s="33">
        <v>2.84</v>
      </c>
      <c r="F310" s="35">
        <v>0.77</v>
      </c>
      <c r="G310" s="35"/>
      <c r="H310" s="171"/>
      <c r="I310" s="51">
        <v>3998.47</v>
      </c>
      <c r="J310" s="41">
        <f>I310-K310-L310-M310-N310-O310</f>
        <v>863.60299999999961</v>
      </c>
      <c r="K310" s="41">
        <f t="shared" si="473"/>
        <v>2181.4660000000003</v>
      </c>
      <c r="L310" s="41">
        <f t="shared" si="474"/>
        <v>750.04399999999998</v>
      </c>
      <c r="M310" s="41">
        <f t="shared" si="475"/>
        <v>203.35700000000003</v>
      </c>
      <c r="N310" s="41">
        <f t="shared" si="476"/>
        <v>0</v>
      </c>
      <c r="O310" s="41">
        <f>H310*B310</f>
        <v>0</v>
      </c>
      <c r="P310" s="41">
        <f t="shared" si="486"/>
        <v>1.9981067758417594</v>
      </c>
      <c r="Q310" s="40">
        <f t="shared" si="477"/>
        <v>3998.47</v>
      </c>
      <c r="R310" s="51">
        <v>7989.37</v>
      </c>
      <c r="S310" s="41">
        <f t="shared" si="478"/>
        <v>1725.5710059372709</v>
      </c>
      <c r="T310" s="41">
        <f t="shared" si="479"/>
        <v>4358.8019958684199</v>
      </c>
      <c r="U310" s="41">
        <f t="shared" si="480"/>
        <v>1498.6679985794565</v>
      </c>
      <c r="V310" s="41">
        <f t="shared" si="487"/>
        <v>406.32899961485271</v>
      </c>
      <c r="W310" s="51"/>
      <c r="X310" s="51"/>
      <c r="Y310" s="41"/>
      <c r="Z310" s="40">
        <f>SUM(S310:Y310)</f>
        <v>7989.369999999999</v>
      </c>
      <c r="AA310" s="54">
        <f t="shared" si="481"/>
        <v>1928.5430055521228</v>
      </c>
      <c r="AB310" s="54">
        <f t="shared" si="482"/>
        <v>4358.8019958684199</v>
      </c>
      <c r="AC310" s="54">
        <f t="shared" si="482"/>
        <v>1498.6679985794565</v>
      </c>
      <c r="AD310" s="54">
        <f t="shared" si="483"/>
        <v>203.35700000000003</v>
      </c>
      <c r="AE310" s="54">
        <f t="shared" si="484"/>
        <v>0</v>
      </c>
      <c r="AF310" s="54">
        <f t="shared" si="484"/>
        <v>0</v>
      </c>
      <c r="AG310" s="54"/>
      <c r="AH310" s="42">
        <f t="shared" si="485"/>
        <v>7989.369999999999</v>
      </c>
      <c r="AI310" s="56">
        <f>I310-Z310</f>
        <v>-3990.8999999999992</v>
      </c>
    </row>
    <row r="311" spans="1:35" x14ac:dyDescent="0.25">
      <c r="A311" s="31"/>
      <c r="B311" s="52"/>
      <c r="C311" s="33"/>
      <c r="D311" s="33"/>
      <c r="E311" s="33"/>
      <c r="F311" s="35"/>
      <c r="G311" s="35"/>
      <c r="H311" s="171"/>
      <c r="I311" s="51"/>
      <c r="J311" s="41"/>
      <c r="K311" s="41"/>
      <c r="L311" s="41"/>
      <c r="M311" s="41"/>
      <c r="N311" s="41"/>
      <c r="O311" s="41"/>
      <c r="P311" s="41">
        <v>0</v>
      </c>
      <c r="Q311" s="40">
        <f t="shared" si="477"/>
        <v>0</v>
      </c>
      <c r="R311" s="51"/>
      <c r="S311" s="41">
        <f t="shared" si="478"/>
        <v>0</v>
      </c>
      <c r="T311" s="41"/>
      <c r="U311" s="41"/>
      <c r="V311" s="41">
        <f t="shared" si="487"/>
        <v>0</v>
      </c>
      <c r="W311" s="51"/>
      <c r="X311" s="51"/>
      <c r="Y311" s="41"/>
      <c r="Z311" s="40"/>
      <c r="AA311" s="54">
        <f t="shared" si="481"/>
        <v>0</v>
      </c>
      <c r="AB311" s="54"/>
      <c r="AC311" s="54"/>
      <c r="AD311" s="54">
        <f t="shared" si="483"/>
        <v>0</v>
      </c>
      <c r="AE311" s="54"/>
      <c r="AF311" s="54"/>
      <c r="AG311" s="54"/>
      <c r="AH311" s="42">
        <f t="shared" si="485"/>
        <v>0</v>
      </c>
      <c r="AI311" s="56"/>
    </row>
    <row r="312" spans="1:35" x14ac:dyDescent="0.25">
      <c r="A312" s="31">
        <v>8</v>
      </c>
      <c r="B312" s="52">
        <v>320.39999999999998</v>
      </c>
      <c r="C312" s="33">
        <v>2.2999999999999998</v>
      </c>
      <c r="D312" s="33">
        <v>8.14</v>
      </c>
      <c r="E312" s="33">
        <v>2.54</v>
      </c>
      <c r="F312" s="35">
        <v>0.77</v>
      </c>
      <c r="G312" s="35"/>
      <c r="H312" s="171"/>
      <c r="I312" s="51">
        <v>4745.12</v>
      </c>
      <c r="J312" s="41">
        <f>I312-K312-L312-M312-N312-O312</f>
        <v>1076.54</v>
      </c>
      <c r="K312" s="41">
        <f t="shared" ref="K312" si="488">B312*D312</f>
        <v>2608.056</v>
      </c>
      <c r="L312" s="41">
        <f t="shared" ref="L312" si="489">E312*B312</f>
        <v>813.81599999999992</v>
      </c>
      <c r="M312" s="41">
        <f t="shared" ref="M312" si="490">F312*B312</f>
        <v>246.708</v>
      </c>
      <c r="N312" s="41">
        <f t="shared" ref="N312" si="491">G312*B312</f>
        <v>0</v>
      </c>
      <c r="O312" s="41">
        <f>H312*B312</f>
        <v>0</v>
      </c>
      <c r="P312" s="41">
        <f t="shared" ref="P312" si="492">R312/I312</f>
        <v>0.15055888997538525</v>
      </c>
      <c r="Q312" s="40">
        <f t="shared" si="477"/>
        <v>4745.12</v>
      </c>
      <c r="R312" s="51">
        <v>714.42</v>
      </c>
      <c r="S312" s="41">
        <f t="shared" si="478"/>
        <v>162.08266741410119</v>
      </c>
      <c r="T312" s="41">
        <f t="shared" ref="T312" si="493">P312*K312</f>
        <v>392.66601635364333</v>
      </c>
      <c r="U312" s="41">
        <f t="shared" ref="U312" si="494">L312*P312</f>
        <v>122.52723360420811</v>
      </c>
      <c r="V312" s="41">
        <f t="shared" si="487"/>
        <v>37.144082628047343</v>
      </c>
      <c r="W312" s="51"/>
      <c r="X312" s="51"/>
      <c r="Y312" s="41"/>
      <c r="Z312" s="40">
        <f>SUM(S312:Y312)</f>
        <v>714.42</v>
      </c>
      <c r="AA312" s="54">
        <f t="shared" si="481"/>
        <v>-47.481249957851475</v>
      </c>
      <c r="AB312" s="54">
        <f>T312</f>
        <v>392.66601635364333</v>
      </c>
      <c r="AC312" s="54">
        <f>U312</f>
        <v>122.52723360420811</v>
      </c>
      <c r="AD312" s="54">
        <f t="shared" si="483"/>
        <v>246.708</v>
      </c>
      <c r="AE312" s="54">
        <f>W312</f>
        <v>0</v>
      </c>
      <c r="AF312" s="54">
        <f>X312</f>
        <v>0</v>
      </c>
      <c r="AG312" s="54"/>
      <c r="AH312" s="42">
        <f t="shared" si="485"/>
        <v>714.42</v>
      </c>
      <c r="AI312" s="56">
        <f>I312-Z312</f>
        <v>4030.7</v>
      </c>
    </row>
    <row r="313" spans="1:35" x14ac:dyDescent="0.25">
      <c r="A313" s="31"/>
      <c r="B313" s="52"/>
      <c r="C313" s="33"/>
      <c r="D313" s="33"/>
      <c r="E313" s="33"/>
      <c r="F313" s="35"/>
      <c r="G313" s="35"/>
      <c r="H313" s="171"/>
      <c r="I313" s="51"/>
      <c r="J313" s="41"/>
      <c r="K313" s="41"/>
      <c r="L313" s="41"/>
      <c r="M313" s="41"/>
      <c r="N313" s="41"/>
      <c r="O313" s="41"/>
      <c r="P313" s="41">
        <v>0</v>
      </c>
      <c r="Q313" s="40">
        <f t="shared" si="477"/>
        <v>0</v>
      </c>
      <c r="R313" s="51"/>
      <c r="S313" s="41"/>
      <c r="T313" s="41"/>
      <c r="U313" s="41"/>
      <c r="V313" s="41">
        <f t="shared" si="487"/>
        <v>0</v>
      </c>
      <c r="W313" s="51"/>
      <c r="X313" s="51"/>
      <c r="Y313" s="41"/>
      <c r="Z313" s="40"/>
      <c r="AA313" s="54">
        <f t="shared" si="481"/>
        <v>0</v>
      </c>
      <c r="AB313" s="54"/>
      <c r="AC313" s="54"/>
      <c r="AD313" s="54">
        <f t="shared" si="483"/>
        <v>0</v>
      </c>
      <c r="AE313" s="54"/>
      <c r="AF313" s="54"/>
      <c r="AG313" s="54"/>
      <c r="AH313" s="42">
        <f t="shared" si="485"/>
        <v>0</v>
      </c>
      <c r="AI313" s="56"/>
    </row>
    <row r="314" spans="1:35" x14ac:dyDescent="0.25">
      <c r="A314" s="31"/>
      <c r="B314" s="52"/>
      <c r="C314" s="33"/>
      <c r="D314" s="33"/>
      <c r="E314" s="33"/>
      <c r="F314" s="35"/>
      <c r="G314" s="35"/>
      <c r="H314" s="171"/>
      <c r="I314" s="51"/>
      <c r="J314" s="41"/>
      <c r="K314" s="41"/>
      <c r="L314" s="41"/>
      <c r="M314" s="41"/>
      <c r="N314" s="41"/>
      <c r="O314" s="41"/>
      <c r="P314" s="41">
        <v>0</v>
      </c>
      <c r="Q314" s="40">
        <f t="shared" si="477"/>
        <v>0</v>
      </c>
      <c r="R314" s="51"/>
      <c r="S314" s="41"/>
      <c r="T314" s="41"/>
      <c r="U314" s="41"/>
      <c r="V314" s="41">
        <f t="shared" si="487"/>
        <v>0</v>
      </c>
      <c r="W314" s="51"/>
      <c r="X314" s="51"/>
      <c r="Y314" s="41"/>
      <c r="Z314" s="40"/>
      <c r="AA314" s="54">
        <f t="shared" si="481"/>
        <v>0</v>
      </c>
      <c r="AB314" s="54"/>
      <c r="AC314" s="54"/>
      <c r="AD314" s="54">
        <f t="shared" si="483"/>
        <v>0</v>
      </c>
      <c r="AE314" s="54"/>
      <c r="AF314" s="54"/>
      <c r="AG314" s="54"/>
      <c r="AH314" s="42">
        <f t="shared" si="485"/>
        <v>0</v>
      </c>
      <c r="AI314" s="56"/>
    </row>
    <row r="315" spans="1:35" x14ac:dyDescent="0.25">
      <c r="A315" s="31">
        <v>11</v>
      </c>
      <c r="B315" s="52">
        <v>27.6</v>
      </c>
      <c r="C315" s="33">
        <v>2.48</v>
      </c>
      <c r="D315" s="33">
        <v>7.92</v>
      </c>
      <c r="E315" s="33">
        <v>3.71</v>
      </c>
      <c r="F315" s="35">
        <v>0.77</v>
      </c>
      <c r="G315" s="35">
        <v>5.8</v>
      </c>
      <c r="H315" s="171"/>
      <c r="I315" s="51">
        <v>616.86</v>
      </c>
      <c r="J315" s="41">
        <f>I315-K315-L315-M315-N315</f>
        <v>114.53999999999999</v>
      </c>
      <c r="K315" s="41">
        <f t="shared" ref="K315:K317" si="495">B315*D315</f>
        <v>218.59200000000001</v>
      </c>
      <c r="L315" s="41">
        <f t="shared" ref="L315:L317" si="496">E315*B315</f>
        <v>102.396</v>
      </c>
      <c r="M315" s="41">
        <f t="shared" ref="M315:M317" si="497">F315*B315</f>
        <v>21.252000000000002</v>
      </c>
      <c r="N315" s="41">
        <f t="shared" ref="N315:N317" si="498">G315*B315</f>
        <v>160.08000000000001</v>
      </c>
      <c r="O315" s="41"/>
      <c r="P315" s="41">
        <f t="shared" ref="P315:P317" si="499">R315/I315</f>
        <v>3</v>
      </c>
      <c r="Q315" s="40">
        <f t="shared" si="477"/>
        <v>616.86</v>
      </c>
      <c r="R315" s="51">
        <v>1850.58</v>
      </c>
      <c r="S315" s="41">
        <f>R315-T315-U315-V315-W315-X315</f>
        <v>343.61999999999989</v>
      </c>
      <c r="T315" s="41">
        <f t="shared" ref="T315:T317" si="500">P315*K315</f>
        <v>655.77600000000007</v>
      </c>
      <c r="U315" s="41">
        <f t="shared" ref="U315:U317" si="501">L315*P315</f>
        <v>307.18799999999999</v>
      </c>
      <c r="V315" s="41">
        <f t="shared" si="487"/>
        <v>63.756000000000007</v>
      </c>
      <c r="W315" s="51"/>
      <c r="X315" s="51">
        <v>480.24</v>
      </c>
      <c r="Y315" s="41"/>
      <c r="Z315" s="40">
        <f>SUM(S315:Y315)</f>
        <v>1850.58</v>
      </c>
      <c r="AA315" s="54">
        <f t="shared" si="481"/>
        <v>386.12399999999991</v>
      </c>
      <c r="AB315" s="54">
        <f>T315</f>
        <v>655.77600000000007</v>
      </c>
      <c r="AC315" s="54">
        <f>U315</f>
        <v>307.18799999999999</v>
      </c>
      <c r="AD315" s="54">
        <f t="shared" si="483"/>
        <v>21.252000000000002</v>
      </c>
      <c r="AE315" s="54">
        <f>W315</f>
        <v>0</v>
      </c>
      <c r="AF315" s="54">
        <f>X315</f>
        <v>480.24</v>
      </c>
      <c r="AG315" s="54"/>
      <c r="AH315" s="42">
        <f t="shared" si="485"/>
        <v>1850.5800000000002</v>
      </c>
      <c r="AI315" s="56">
        <f>I315-Z315</f>
        <v>-1233.7199999999998</v>
      </c>
    </row>
    <row r="316" spans="1:35" x14ac:dyDescent="0.25">
      <c r="A316" s="31">
        <v>12</v>
      </c>
      <c r="B316" s="52">
        <v>132.1</v>
      </c>
      <c r="C316" s="33">
        <v>2.2999999999999998</v>
      </c>
      <c r="D316" s="33">
        <v>7.42</v>
      </c>
      <c r="E316" s="33">
        <v>3.16</v>
      </c>
      <c r="F316" s="35">
        <v>0.77</v>
      </c>
      <c r="G316" s="35"/>
      <c r="H316" s="171"/>
      <c r="I316" s="51">
        <v>1924.7</v>
      </c>
      <c r="J316" s="41">
        <f>I316-K316-L316-M316-N316</f>
        <v>425.36500000000012</v>
      </c>
      <c r="K316" s="41">
        <f t="shared" si="495"/>
        <v>980.1819999999999</v>
      </c>
      <c r="L316" s="41">
        <f t="shared" si="496"/>
        <v>417.43599999999998</v>
      </c>
      <c r="M316" s="41">
        <f t="shared" si="497"/>
        <v>101.717</v>
      </c>
      <c r="N316" s="41">
        <f t="shared" si="498"/>
        <v>0</v>
      </c>
      <c r="O316" s="41"/>
      <c r="P316" s="41">
        <f t="shared" si="499"/>
        <v>3.0005195614901026</v>
      </c>
      <c r="Q316" s="40">
        <f t="shared" si="477"/>
        <v>1924.7</v>
      </c>
      <c r="R316" s="51">
        <v>5775.1</v>
      </c>
      <c r="S316" s="41">
        <f>R316-T316-U316-V316-W316-X316</f>
        <v>1276.3160032732376</v>
      </c>
      <c r="T316" s="41">
        <f t="shared" si="500"/>
        <v>2941.0552648204916</v>
      </c>
      <c r="U316" s="41">
        <f t="shared" si="501"/>
        <v>1252.5248836701824</v>
      </c>
      <c r="V316" s="41">
        <f t="shared" si="487"/>
        <v>305.20384823608873</v>
      </c>
      <c r="W316" s="51"/>
      <c r="X316" s="51"/>
      <c r="Y316" s="41"/>
      <c r="Z316" s="40">
        <f>SUM(S316:Y316)</f>
        <v>5775.1</v>
      </c>
      <c r="AA316" s="54">
        <f t="shared" si="481"/>
        <v>5673.3830000000007</v>
      </c>
      <c r="AB316" s="54"/>
      <c r="AC316" s="54"/>
      <c r="AD316" s="54">
        <f t="shared" si="483"/>
        <v>101.717</v>
      </c>
      <c r="AE316" s="54"/>
      <c r="AF316" s="54"/>
      <c r="AG316" s="54"/>
      <c r="AH316" s="42">
        <f t="shared" si="485"/>
        <v>5775.1</v>
      </c>
      <c r="AI316" s="56"/>
    </row>
    <row r="317" spans="1:35" x14ac:dyDescent="0.25">
      <c r="A317" s="31">
        <v>16</v>
      </c>
      <c r="B317" s="52">
        <v>116.9</v>
      </c>
      <c r="C317" s="33">
        <v>2.2999999999999998</v>
      </c>
      <c r="D317" s="33">
        <v>8.32</v>
      </c>
      <c r="E317" s="33">
        <v>3.14</v>
      </c>
      <c r="F317" s="35">
        <v>0.77</v>
      </c>
      <c r="G317" s="35"/>
      <c r="H317" s="171"/>
      <c r="I317" s="51">
        <v>1793.25</v>
      </c>
      <c r="J317" s="41">
        <f>I317-K317-L317-M317-N317</f>
        <v>363.56299999999987</v>
      </c>
      <c r="K317" s="41">
        <f t="shared" si="495"/>
        <v>972.60800000000006</v>
      </c>
      <c r="L317" s="41">
        <f t="shared" si="496"/>
        <v>367.06600000000003</v>
      </c>
      <c r="M317" s="41">
        <f t="shared" si="497"/>
        <v>90.013000000000005</v>
      </c>
      <c r="N317" s="41">
        <f t="shared" si="498"/>
        <v>0</v>
      </c>
      <c r="O317" s="41"/>
      <c r="P317" s="41">
        <f t="shared" si="499"/>
        <v>1</v>
      </c>
      <c r="Q317" s="40">
        <f t="shared" si="477"/>
        <v>1793.25</v>
      </c>
      <c r="R317" s="51">
        <v>1793.25</v>
      </c>
      <c r="S317" s="41">
        <f>R317-T317-U317-V317-W317-X317</f>
        <v>363.56299999999987</v>
      </c>
      <c r="T317" s="41">
        <f t="shared" si="500"/>
        <v>972.60800000000006</v>
      </c>
      <c r="U317" s="41">
        <f t="shared" si="501"/>
        <v>367.06600000000003</v>
      </c>
      <c r="V317" s="41">
        <f t="shared" si="487"/>
        <v>90.013000000000005</v>
      </c>
      <c r="W317" s="51"/>
      <c r="X317" s="51"/>
      <c r="Y317" s="41"/>
      <c r="Z317" s="40">
        <f>SUM(S317:Y317)</f>
        <v>1793.2499999999998</v>
      </c>
      <c r="AA317" s="54">
        <f t="shared" si="481"/>
        <v>363.56299999999965</v>
      </c>
      <c r="AB317" s="54">
        <f>T317</f>
        <v>972.60800000000006</v>
      </c>
      <c r="AC317" s="54">
        <f>U317</f>
        <v>367.06600000000003</v>
      </c>
      <c r="AD317" s="54">
        <f t="shared" si="483"/>
        <v>90.013000000000005</v>
      </c>
      <c r="AE317" s="54">
        <f>W317</f>
        <v>0</v>
      </c>
      <c r="AF317" s="54">
        <f>X317</f>
        <v>0</v>
      </c>
      <c r="AG317" s="54"/>
      <c r="AH317" s="42">
        <f t="shared" si="485"/>
        <v>1793.2499999999998</v>
      </c>
      <c r="AI317" s="56">
        <f>I317-Z317</f>
        <v>0</v>
      </c>
    </row>
    <row r="318" spans="1:35" x14ac:dyDescent="0.25">
      <c r="A318" s="31"/>
      <c r="B318" s="52"/>
      <c r="C318" s="33"/>
      <c r="D318" s="33"/>
      <c r="E318" s="33"/>
      <c r="F318" s="35"/>
      <c r="G318" s="35"/>
      <c r="H318" s="171"/>
      <c r="I318" s="51"/>
      <c r="J318" s="41"/>
      <c r="K318" s="41"/>
      <c r="L318" s="41"/>
      <c r="M318" s="41"/>
      <c r="N318" s="41"/>
      <c r="O318" s="41"/>
      <c r="P318" s="41"/>
      <c r="Q318" s="40"/>
      <c r="R318" s="51"/>
      <c r="S318" s="41"/>
      <c r="T318" s="41"/>
      <c r="U318" s="41"/>
      <c r="V318" s="41"/>
      <c r="W318" s="51"/>
      <c r="X318" s="51"/>
      <c r="Y318" s="41"/>
      <c r="Z318" s="40"/>
      <c r="AA318" s="54"/>
      <c r="AB318" s="54"/>
      <c r="AC318" s="54"/>
      <c r="AD318" s="54"/>
      <c r="AE318" s="54"/>
      <c r="AF318" s="54"/>
      <c r="AG318" s="54"/>
      <c r="AH318" s="42">
        <f t="shared" si="485"/>
        <v>0</v>
      </c>
      <c r="AI318" s="56"/>
    </row>
    <row r="319" spans="1:35" x14ac:dyDescent="0.25">
      <c r="A319" s="70" t="s">
        <v>37</v>
      </c>
      <c r="B319" s="136">
        <f>SUM(B307:B318)</f>
        <v>2154.8000000000002</v>
      </c>
      <c r="C319" s="173"/>
      <c r="D319" s="174"/>
      <c r="E319" s="174"/>
      <c r="F319" s="175"/>
      <c r="G319" s="175"/>
      <c r="H319" s="175"/>
      <c r="I319" s="177">
        <f>SUM(I307:I317)</f>
        <v>33106.11</v>
      </c>
      <c r="J319" s="177">
        <f t="shared" ref="J319:O319" si="502">SUM(J307:J317)</f>
        <v>6945.4039999999986</v>
      </c>
      <c r="K319" s="177">
        <f t="shared" si="502"/>
        <v>17649.694000000003</v>
      </c>
      <c r="L319" s="177">
        <f t="shared" si="502"/>
        <v>6691.7359999999981</v>
      </c>
      <c r="M319" s="177">
        <f t="shared" si="502"/>
        <v>1659.1960000000001</v>
      </c>
      <c r="N319" s="177">
        <f t="shared" si="502"/>
        <v>160.08000000000001</v>
      </c>
      <c r="O319" s="177">
        <f t="shared" si="502"/>
        <v>0</v>
      </c>
      <c r="P319" s="176">
        <f t="shared" ref="P319" si="503">R319/I319</f>
        <v>1.0579113643976896</v>
      </c>
      <c r="Q319" s="178">
        <f t="shared" ref="Q319:Q371" si="504">I319</f>
        <v>33106.11</v>
      </c>
      <c r="R319" s="177">
        <f>SUM(R307:R317)</f>
        <v>35023.329999999994</v>
      </c>
      <c r="S319" s="177">
        <f>SUM(S307:S317)</f>
        <v>7359.974305803702</v>
      </c>
      <c r="T319" s="177">
        <f>SUM(T307:T317)</f>
        <v>18293.890233282709</v>
      </c>
      <c r="U319" s="177">
        <f>SUM(U307:U317)</f>
        <v>7143.882554374065</v>
      </c>
      <c r="V319" s="177">
        <f>SUM(V307:V317)</f>
        <v>1745.3429065395214</v>
      </c>
      <c r="W319" s="177">
        <f t="shared" ref="W319:X319" si="505">SUM(W307:W317)</f>
        <v>0</v>
      </c>
      <c r="X319" s="177">
        <f t="shared" si="505"/>
        <v>480.24</v>
      </c>
      <c r="Y319" s="176"/>
      <c r="Z319" s="40">
        <f>SUM(S319:Y319)</f>
        <v>35023.33</v>
      </c>
      <c r="AA319" s="55">
        <f t="shared" ref="AA319:AF319" si="506">SUM(AA307:AA317)</f>
        <v>11639.701360833898</v>
      </c>
      <c r="AB319" s="55">
        <f t="shared" si="506"/>
        <v>15352.834968462219</v>
      </c>
      <c r="AC319" s="55">
        <f t="shared" si="506"/>
        <v>5891.3576707038828</v>
      </c>
      <c r="AD319" s="55">
        <f t="shared" si="506"/>
        <v>1659.1960000000001</v>
      </c>
      <c r="AE319" s="55">
        <f t="shared" si="506"/>
        <v>0</v>
      </c>
      <c r="AF319" s="55">
        <f t="shared" si="506"/>
        <v>480.24</v>
      </c>
      <c r="AG319" s="54"/>
      <c r="AH319" s="42">
        <f t="shared" si="485"/>
        <v>35023.33</v>
      </c>
      <c r="AI319" s="56">
        <f>SUM(AI307:AI317)</f>
        <v>1933.1800000000012</v>
      </c>
    </row>
    <row r="320" spans="1:35" x14ac:dyDescent="0.25">
      <c r="A320" s="6" t="s">
        <v>56</v>
      </c>
      <c r="B320" s="37"/>
      <c r="C320" s="7"/>
      <c r="D320" s="24"/>
      <c r="E320" s="24"/>
      <c r="F320" s="24"/>
      <c r="G320" s="25"/>
      <c r="H320" s="171"/>
      <c r="I320" s="26"/>
      <c r="J320" s="26"/>
      <c r="K320" s="26"/>
      <c r="L320" s="26"/>
      <c r="M320" s="26"/>
      <c r="N320" s="26"/>
      <c r="O320" s="27"/>
      <c r="P320" s="41">
        <v>0</v>
      </c>
      <c r="Q320" s="40">
        <f t="shared" si="504"/>
        <v>0</v>
      </c>
      <c r="R320" s="26"/>
      <c r="S320" s="26"/>
      <c r="T320" s="26"/>
      <c r="U320" s="26"/>
      <c r="V320" s="26"/>
      <c r="W320" s="26"/>
      <c r="X320" s="27"/>
      <c r="Y320" s="27"/>
      <c r="Z320" s="28"/>
      <c r="AA320" s="29"/>
      <c r="AB320" s="29"/>
      <c r="AC320" s="29"/>
      <c r="AD320" s="29"/>
      <c r="AE320" s="29"/>
      <c r="AF320" s="29"/>
      <c r="AG320" s="29"/>
      <c r="AH320" s="30"/>
      <c r="AI320" s="36"/>
    </row>
    <row r="321" spans="1:35" x14ac:dyDescent="0.25">
      <c r="A321" s="31">
        <v>1</v>
      </c>
      <c r="B321" s="52">
        <v>18.8</v>
      </c>
      <c r="C321" s="33">
        <v>2.2999999999999998</v>
      </c>
      <c r="D321" s="33">
        <v>8.6199999999999992</v>
      </c>
      <c r="E321" s="33">
        <v>9.98</v>
      </c>
      <c r="F321" s="35">
        <v>0.77</v>
      </c>
      <c r="G321" s="35"/>
      <c r="H321" s="171"/>
      <c r="I321" s="51">
        <v>433.72</v>
      </c>
      <c r="J321" s="41">
        <f>I321-K321-L321-M321-N321</f>
        <v>69.564000000000021</v>
      </c>
      <c r="K321" s="41">
        <f>B321*D321</f>
        <v>162.05599999999998</v>
      </c>
      <c r="L321" s="41">
        <f>E321*B321</f>
        <v>187.62400000000002</v>
      </c>
      <c r="M321" s="41">
        <f>F321*B321</f>
        <v>14.476000000000001</v>
      </c>
      <c r="N321" s="41">
        <f>G321*B321</f>
        <v>0</v>
      </c>
      <c r="O321" s="41"/>
      <c r="P321" s="41">
        <f t="shared" ref="P321" si="507">R321/I321</f>
        <v>3</v>
      </c>
      <c r="Q321" s="40">
        <f t="shared" si="504"/>
        <v>433.72</v>
      </c>
      <c r="R321" s="51">
        <v>1301.1600000000001</v>
      </c>
      <c r="S321" s="41">
        <f t="shared" ref="S321" si="508">R321-T321-U321-V321-W321-X321</f>
        <v>208.69200000000012</v>
      </c>
      <c r="T321" s="41">
        <f>P321*K321</f>
        <v>486.16799999999995</v>
      </c>
      <c r="U321" s="41">
        <f>L321*P321</f>
        <v>562.87200000000007</v>
      </c>
      <c r="V321" s="41">
        <f t="shared" ref="V321:V336" si="509">P321*M321</f>
        <v>43.428000000000004</v>
      </c>
      <c r="W321" s="51"/>
      <c r="X321" s="51"/>
      <c r="Y321" s="41"/>
      <c r="Z321" s="40">
        <f>SUM(S321:Y321)</f>
        <v>1301.1600000000003</v>
      </c>
      <c r="AA321" s="54">
        <f t="shared" ref="AA321:AA336" si="510">Z321-AB321-AC321-AD321-AE321-AF321</f>
        <v>237.64400000000035</v>
      </c>
      <c r="AB321" s="54">
        <f>T321</f>
        <v>486.16799999999995</v>
      </c>
      <c r="AC321" s="54">
        <f>U321</f>
        <v>562.87200000000007</v>
      </c>
      <c r="AD321" s="54">
        <f t="shared" ref="AD321:AD336" si="511">M321</f>
        <v>14.476000000000001</v>
      </c>
      <c r="AE321" s="54">
        <f>W321</f>
        <v>0</v>
      </c>
      <c r="AF321" s="54">
        <f>X321</f>
        <v>0</v>
      </c>
      <c r="AG321" s="54"/>
      <c r="AH321" s="42">
        <f t="shared" ref="AH321" si="512">SUM(AA321:AG321)</f>
        <v>1301.1600000000005</v>
      </c>
      <c r="AI321" s="56">
        <f>I321-Z321</f>
        <v>-867.44000000000028</v>
      </c>
    </row>
    <row r="322" spans="1:35" x14ac:dyDescent="0.25">
      <c r="A322" s="31"/>
      <c r="B322" s="52"/>
      <c r="C322" s="33"/>
      <c r="D322" s="33"/>
      <c r="E322" s="33"/>
      <c r="F322" s="35"/>
      <c r="G322" s="35"/>
      <c r="H322" s="171"/>
      <c r="I322" s="51"/>
      <c r="J322" s="41"/>
      <c r="K322" s="41"/>
      <c r="L322" s="41"/>
      <c r="M322" s="41"/>
      <c r="N322" s="41"/>
      <c r="O322" s="41"/>
      <c r="P322" s="41">
        <v>0</v>
      </c>
      <c r="Q322" s="40">
        <f t="shared" si="504"/>
        <v>0</v>
      </c>
      <c r="R322" s="51"/>
      <c r="S322" s="41"/>
      <c r="T322" s="41"/>
      <c r="U322" s="41"/>
      <c r="V322" s="41">
        <f t="shared" si="509"/>
        <v>0</v>
      </c>
      <c r="W322" s="51"/>
      <c r="X322" s="51"/>
      <c r="Y322" s="41"/>
      <c r="Z322" s="40"/>
      <c r="AA322" s="54">
        <f t="shared" si="510"/>
        <v>0</v>
      </c>
      <c r="AB322" s="54"/>
      <c r="AC322" s="54"/>
      <c r="AD322" s="54">
        <f t="shared" si="511"/>
        <v>0</v>
      </c>
      <c r="AE322" s="54"/>
      <c r="AF322" s="54"/>
      <c r="AG322" s="54"/>
      <c r="AH322" s="42"/>
      <c r="AI322" s="56"/>
    </row>
    <row r="323" spans="1:35" x14ac:dyDescent="0.25">
      <c r="A323" s="31"/>
      <c r="B323" s="52"/>
      <c r="C323" s="33"/>
      <c r="D323" s="33"/>
      <c r="E323" s="33"/>
      <c r="F323" s="35"/>
      <c r="G323" s="35"/>
      <c r="H323" s="171"/>
      <c r="I323" s="51"/>
      <c r="J323" s="41"/>
      <c r="K323" s="41"/>
      <c r="L323" s="41"/>
      <c r="M323" s="41"/>
      <c r="N323" s="41"/>
      <c r="O323" s="41"/>
      <c r="P323" s="41">
        <v>0</v>
      </c>
      <c r="Q323" s="40">
        <f t="shared" si="504"/>
        <v>0</v>
      </c>
      <c r="R323" s="51"/>
      <c r="S323" s="41"/>
      <c r="T323" s="41"/>
      <c r="U323" s="41"/>
      <c r="V323" s="41">
        <f t="shared" si="509"/>
        <v>0</v>
      </c>
      <c r="W323" s="51"/>
      <c r="X323" s="51"/>
      <c r="Y323" s="41"/>
      <c r="Z323" s="40"/>
      <c r="AA323" s="54">
        <f t="shared" si="510"/>
        <v>0</v>
      </c>
      <c r="AB323" s="54"/>
      <c r="AC323" s="54"/>
      <c r="AD323" s="54">
        <f t="shared" si="511"/>
        <v>0</v>
      </c>
      <c r="AE323" s="54"/>
      <c r="AF323" s="54"/>
      <c r="AG323" s="54"/>
      <c r="AH323" s="42"/>
      <c r="AI323" s="56"/>
    </row>
    <row r="324" spans="1:35" x14ac:dyDescent="0.25">
      <c r="A324" s="31"/>
      <c r="B324" s="52"/>
      <c r="C324" s="33"/>
      <c r="D324" s="33"/>
      <c r="E324" s="33"/>
      <c r="F324" s="35"/>
      <c r="G324" s="35"/>
      <c r="H324" s="171"/>
      <c r="I324" s="51"/>
      <c r="J324" s="41"/>
      <c r="K324" s="41"/>
      <c r="L324" s="41"/>
      <c r="M324" s="41"/>
      <c r="N324" s="41"/>
      <c r="O324" s="41"/>
      <c r="P324" s="41">
        <v>0</v>
      </c>
      <c r="Q324" s="40">
        <f t="shared" si="504"/>
        <v>0</v>
      </c>
      <c r="R324" s="51"/>
      <c r="S324" s="41"/>
      <c r="T324" s="41"/>
      <c r="U324" s="41"/>
      <c r="V324" s="41">
        <f t="shared" si="509"/>
        <v>0</v>
      </c>
      <c r="W324" s="51"/>
      <c r="X324" s="51"/>
      <c r="Y324" s="41"/>
      <c r="Z324" s="40"/>
      <c r="AA324" s="54">
        <f t="shared" si="510"/>
        <v>0</v>
      </c>
      <c r="AB324" s="54"/>
      <c r="AC324" s="54"/>
      <c r="AD324" s="54">
        <f t="shared" si="511"/>
        <v>0</v>
      </c>
      <c r="AE324" s="54"/>
      <c r="AF324" s="54"/>
      <c r="AG324" s="54"/>
      <c r="AH324" s="42"/>
      <c r="AI324" s="56"/>
    </row>
    <row r="325" spans="1:35" x14ac:dyDescent="0.25">
      <c r="A325" s="31">
        <v>5</v>
      </c>
      <c r="B325" s="52">
        <v>288</v>
      </c>
      <c r="C325" s="33">
        <v>2.2999999999999998</v>
      </c>
      <c r="D325" s="33">
        <v>7.94</v>
      </c>
      <c r="E325" s="33">
        <v>3.6</v>
      </c>
      <c r="F325" s="35">
        <v>0.77</v>
      </c>
      <c r="G325" s="35"/>
      <c r="H325" s="171"/>
      <c r="I325" s="51">
        <v>4423.68</v>
      </c>
      <c r="J325" s="41">
        <f>I325-K325-L325-M325-N325</f>
        <v>878.40000000000009</v>
      </c>
      <c r="K325" s="41">
        <f t="shared" ref="K325:K332" si="513">B325*D325</f>
        <v>2286.7200000000003</v>
      </c>
      <c r="L325" s="41">
        <f t="shared" ref="L325:L332" si="514">E325*B325</f>
        <v>1036.8</v>
      </c>
      <c r="M325" s="41">
        <f t="shared" ref="M325:M332" si="515">F325*B325</f>
        <v>221.76</v>
      </c>
      <c r="N325" s="41">
        <f t="shared" ref="N325:N334" si="516">G325*B325</f>
        <v>0</v>
      </c>
      <c r="O325" s="41"/>
      <c r="P325" s="41">
        <f t="shared" ref="P325:P332" si="517">R325/I325</f>
        <v>1</v>
      </c>
      <c r="Q325" s="40">
        <f t="shared" si="504"/>
        <v>4423.68</v>
      </c>
      <c r="R325" s="51">
        <v>4423.68</v>
      </c>
      <c r="S325" s="41">
        <f t="shared" ref="S325:S336" si="518">R325-T325-U325-V325-W325-X325</f>
        <v>878.40000000000009</v>
      </c>
      <c r="T325" s="41">
        <f t="shared" ref="T325:T334" si="519">P325*K325</f>
        <v>2286.7200000000003</v>
      </c>
      <c r="U325" s="41">
        <f t="shared" ref="U325:U334" si="520">L325*P325</f>
        <v>1036.8</v>
      </c>
      <c r="V325" s="41">
        <f t="shared" si="509"/>
        <v>221.76</v>
      </c>
      <c r="W325" s="51"/>
      <c r="X325" s="51"/>
      <c r="Y325" s="41"/>
      <c r="Z325" s="40">
        <f t="shared" ref="Z325:Z334" si="521">SUM(S325:Y325)</f>
        <v>4423.68</v>
      </c>
      <c r="AA325" s="54">
        <f t="shared" si="510"/>
        <v>878.40000000000009</v>
      </c>
      <c r="AB325" s="54">
        <f t="shared" ref="AB325:AB334" si="522">T325</f>
        <v>2286.7200000000003</v>
      </c>
      <c r="AC325" s="54">
        <f t="shared" ref="AC325:AC334" si="523">U325</f>
        <v>1036.8</v>
      </c>
      <c r="AD325" s="54">
        <f t="shared" si="511"/>
        <v>221.76</v>
      </c>
      <c r="AE325" s="54">
        <f t="shared" ref="AE325:AE334" si="524">W325</f>
        <v>0</v>
      </c>
      <c r="AF325" s="54">
        <f t="shared" ref="AF325:AF334" si="525">X325</f>
        <v>0</v>
      </c>
      <c r="AG325" s="54"/>
      <c r="AH325" s="42">
        <f t="shared" ref="AH325:AH334" si="526">SUM(AA325:AG325)</f>
        <v>4423.68</v>
      </c>
      <c r="AI325" s="56">
        <f t="shared" ref="AI325:AI334" si="527">I325-Z325</f>
        <v>0</v>
      </c>
    </row>
    <row r="326" spans="1:35" x14ac:dyDescent="0.25">
      <c r="A326" s="31">
        <v>6</v>
      </c>
      <c r="B326" s="52">
        <v>252.7</v>
      </c>
      <c r="C326" s="33">
        <v>2.2999999999999998</v>
      </c>
      <c r="D326" s="33">
        <v>8.17</v>
      </c>
      <c r="E326" s="33">
        <v>2.39</v>
      </c>
      <c r="F326" s="35">
        <v>0.77</v>
      </c>
      <c r="G326" s="35"/>
      <c r="H326" s="171"/>
      <c r="I326" s="51">
        <v>3638.88</v>
      </c>
      <c r="J326" s="41">
        <f>I326-K326-L326-M326-N326</f>
        <v>775.78900000000044</v>
      </c>
      <c r="K326" s="41">
        <f t="shared" si="513"/>
        <v>2064.5589999999997</v>
      </c>
      <c r="L326" s="41">
        <f t="shared" si="514"/>
        <v>603.95299999999997</v>
      </c>
      <c r="M326" s="41">
        <f t="shared" si="515"/>
        <v>194.57900000000001</v>
      </c>
      <c r="N326" s="41">
        <f t="shared" si="516"/>
        <v>0</v>
      </c>
      <c r="O326" s="41"/>
      <c r="P326" s="41">
        <f t="shared" si="517"/>
        <v>1.970012751176186</v>
      </c>
      <c r="Q326" s="40">
        <f t="shared" si="504"/>
        <v>3638.88</v>
      </c>
      <c r="R326" s="51">
        <v>7168.64</v>
      </c>
      <c r="S326" s="41">
        <f t="shared" si="518"/>
        <v>1528.3142222222234</v>
      </c>
      <c r="T326" s="41">
        <f t="shared" si="519"/>
        <v>4067.2075555555548</v>
      </c>
      <c r="U326" s="41">
        <f t="shared" si="520"/>
        <v>1189.7951111111111</v>
      </c>
      <c r="V326" s="41">
        <f t="shared" si="509"/>
        <v>383.32311111111113</v>
      </c>
      <c r="W326" s="51"/>
      <c r="X326" s="51"/>
      <c r="Y326" s="41"/>
      <c r="Z326" s="40">
        <f t="shared" si="521"/>
        <v>7168.6399999999994</v>
      </c>
      <c r="AA326" s="54">
        <f t="shared" si="510"/>
        <v>1717.0583333333336</v>
      </c>
      <c r="AB326" s="54">
        <f t="shared" si="522"/>
        <v>4067.2075555555548</v>
      </c>
      <c r="AC326" s="54">
        <f t="shared" si="523"/>
        <v>1189.7951111111111</v>
      </c>
      <c r="AD326" s="54">
        <f t="shared" si="511"/>
        <v>194.57900000000001</v>
      </c>
      <c r="AE326" s="54">
        <f t="shared" si="524"/>
        <v>0</v>
      </c>
      <c r="AF326" s="54">
        <f t="shared" si="525"/>
        <v>0</v>
      </c>
      <c r="AG326" s="54"/>
      <c r="AH326" s="42">
        <f t="shared" si="526"/>
        <v>7168.6399999999994</v>
      </c>
      <c r="AI326" s="56">
        <f t="shared" si="527"/>
        <v>-3529.7599999999993</v>
      </c>
    </row>
    <row r="327" spans="1:35" x14ac:dyDescent="0.25">
      <c r="A327" s="31">
        <v>7</v>
      </c>
      <c r="B327" s="52">
        <v>121.7</v>
      </c>
      <c r="C327" s="33">
        <v>2.2999999999999998</v>
      </c>
      <c r="D327" s="33">
        <v>8.5399999999999991</v>
      </c>
      <c r="E327" s="33">
        <v>3.33</v>
      </c>
      <c r="F327" s="35">
        <v>0.77</v>
      </c>
      <c r="G327" s="35"/>
      <c r="H327" s="171"/>
      <c r="I327" s="51">
        <v>1945.98</v>
      </c>
      <c r="J327" s="41">
        <f>I327-K327-L327-M327-N327-O327</f>
        <v>407.69200000000001</v>
      </c>
      <c r="K327" s="41">
        <f t="shared" si="513"/>
        <v>1039.318</v>
      </c>
      <c r="L327" s="41">
        <f t="shared" si="514"/>
        <v>405.26100000000002</v>
      </c>
      <c r="M327" s="41">
        <f t="shared" si="515"/>
        <v>93.709000000000003</v>
      </c>
      <c r="N327" s="41">
        <f t="shared" si="516"/>
        <v>0</v>
      </c>
      <c r="O327" s="41">
        <f>H327*B327</f>
        <v>0</v>
      </c>
      <c r="P327" s="41">
        <f t="shared" si="517"/>
        <v>1</v>
      </c>
      <c r="Q327" s="40">
        <f t="shared" si="504"/>
        <v>1945.98</v>
      </c>
      <c r="R327" s="51">
        <v>1945.98</v>
      </c>
      <c r="S327" s="41">
        <f t="shared" si="518"/>
        <v>407.69200000000001</v>
      </c>
      <c r="T327" s="41">
        <f t="shared" si="519"/>
        <v>1039.318</v>
      </c>
      <c r="U327" s="41">
        <f t="shared" si="520"/>
        <v>405.26100000000002</v>
      </c>
      <c r="V327" s="41">
        <f t="shared" si="509"/>
        <v>93.709000000000003</v>
      </c>
      <c r="W327" s="51"/>
      <c r="X327" s="51"/>
      <c r="Y327" s="41"/>
      <c r="Z327" s="40">
        <f t="shared" si="521"/>
        <v>1945.98</v>
      </c>
      <c r="AA327" s="54">
        <f t="shared" si="510"/>
        <v>407.69200000000001</v>
      </c>
      <c r="AB327" s="54">
        <f t="shared" si="522"/>
        <v>1039.318</v>
      </c>
      <c r="AC327" s="54">
        <f t="shared" si="523"/>
        <v>405.26100000000002</v>
      </c>
      <c r="AD327" s="54">
        <f t="shared" si="511"/>
        <v>93.709000000000003</v>
      </c>
      <c r="AE327" s="54">
        <f t="shared" si="524"/>
        <v>0</v>
      </c>
      <c r="AF327" s="54">
        <f t="shared" si="525"/>
        <v>0</v>
      </c>
      <c r="AG327" s="54"/>
      <c r="AH327" s="42">
        <f t="shared" si="526"/>
        <v>1945.98</v>
      </c>
      <c r="AI327" s="56">
        <f t="shared" si="527"/>
        <v>0</v>
      </c>
    </row>
    <row r="328" spans="1:35" x14ac:dyDescent="0.25">
      <c r="A328" s="31">
        <v>8</v>
      </c>
      <c r="B328" s="52">
        <v>537</v>
      </c>
      <c r="C328" s="33">
        <v>2.2999999999999998</v>
      </c>
      <c r="D328" s="33">
        <v>7.92</v>
      </c>
      <c r="E328" s="33">
        <v>2.95</v>
      </c>
      <c r="F328" s="35">
        <v>0.77</v>
      </c>
      <c r="G328" s="35"/>
      <c r="H328" s="171"/>
      <c r="I328" s="51">
        <v>7936.86</v>
      </c>
      <c r="J328" s="41">
        <f>I328-K328-L328-M328-N328-O328</f>
        <v>1686.1799999999996</v>
      </c>
      <c r="K328" s="41">
        <f t="shared" si="513"/>
        <v>4253.04</v>
      </c>
      <c r="L328" s="41">
        <f t="shared" si="514"/>
        <v>1584.15</v>
      </c>
      <c r="M328" s="41">
        <f t="shared" si="515"/>
        <v>413.49</v>
      </c>
      <c r="N328" s="41">
        <f t="shared" si="516"/>
        <v>0</v>
      </c>
      <c r="O328" s="41">
        <f>H328*B328</f>
        <v>0</v>
      </c>
      <c r="P328" s="41">
        <f t="shared" si="517"/>
        <v>0</v>
      </c>
      <c r="Q328" s="40">
        <f t="shared" si="504"/>
        <v>7936.86</v>
      </c>
      <c r="R328" s="51"/>
      <c r="S328" s="41">
        <f t="shared" si="518"/>
        <v>0</v>
      </c>
      <c r="T328" s="41">
        <f t="shared" si="519"/>
        <v>0</v>
      </c>
      <c r="U328" s="41">
        <f t="shared" si="520"/>
        <v>0</v>
      </c>
      <c r="V328" s="41">
        <f t="shared" si="509"/>
        <v>0</v>
      </c>
      <c r="W328" s="51"/>
      <c r="X328" s="51"/>
      <c r="Y328" s="41"/>
      <c r="Z328" s="40">
        <f t="shared" si="521"/>
        <v>0</v>
      </c>
      <c r="AA328" s="54">
        <f t="shared" si="510"/>
        <v>-413.49</v>
      </c>
      <c r="AB328" s="54">
        <f t="shared" si="522"/>
        <v>0</v>
      </c>
      <c r="AC328" s="54">
        <f t="shared" si="523"/>
        <v>0</v>
      </c>
      <c r="AD328" s="54">
        <f t="shared" si="511"/>
        <v>413.49</v>
      </c>
      <c r="AE328" s="54">
        <f t="shared" si="524"/>
        <v>0</v>
      </c>
      <c r="AF328" s="54">
        <f t="shared" si="525"/>
        <v>0</v>
      </c>
      <c r="AG328" s="54"/>
      <c r="AH328" s="42">
        <f t="shared" si="526"/>
        <v>0</v>
      </c>
      <c r="AI328" s="56">
        <f t="shared" si="527"/>
        <v>7936.86</v>
      </c>
    </row>
    <row r="329" spans="1:35" x14ac:dyDescent="0.25">
      <c r="A329" s="31">
        <v>9</v>
      </c>
      <c r="B329" s="52">
        <v>281.60000000000002</v>
      </c>
      <c r="C329" s="33">
        <v>2.2999999999999998</v>
      </c>
      <c r="D329" s="33">
        <v>8.1999999999999993</v>
      </c>
      <c r="E329" s="33">
        <v>3.14</v>
      </c>
      <c r="F329" s="35">
        <v>0.77</v>
      </c>
      <c r="G329" s="35"/>
      <c r="H329" s="171"/>
      <c r="I329" s="51">
        <v>4347.3500000000004</v>
      </c>
      <c r="J329" s="41">
        <f>I329-K329-L329-M329-N329-O329</f>
        <v>937.17400000000032</v>
      </c>
      <c r="K329" s="41">
        <f t="shared" si="513"/>
        <v>2309.12</v>
      </c>
      <c r="L329" s="41">
        <f t="shared" si="514"/>
        <v>884.22400000000016</v>
      </c>
      <c r="M329" s="41">
        <f t="shared" si="515"/>
        <v>216.83200000000002</v>
      </c>
      <c r="N329" s="41">
        <f t="shared" si="516"/>
        <v>0</v>
      </c>
      <c r="O329" s="41">
        <f>H329*B329</f>
        <v>0</v>
      </c>
      <c r="P329" s="41">
        <f t="shared" si="517"/>
        <v>1.6835014434080531</v>
      </c>
      <c r="Q329" s="40">
        <f t="shared" si="504"/>
        <v>4347.3500000000004</v>
      </c>
      <c r="R329" s="51">
        <v>7318.77</v>
      </c>
      <c r="S329" s="41">
        <f t="shared" si="518"/>
        <v>1577.7337817244995</v>
      </c>
      <c r="T329" s="41">
        <f t="shared" si="519"/>
        <v>3887.4068530024033</v>
      </c>
      <c r="U329" s="41">
        <f t="shared" si="520"/>
        <v>1488.5923802960426</v>
      </c>
      <c r="V329" s="41">
        <f t="shared" si="509"/>
        <v>365.036984977055</v>
      </c>
      <c r="W329" s="51"/>
      <c r="X329" s="51"/>
      <c r="Y329" s="41"/>
      <c r="Z329" s="40">
        <f t="shared" si="521"/>
        <v>7318.77</v>
      </c>
      <c r="AA329" s="54">
        <f t="shared" si="510"/>
        <v>1725.9387667015544</v>
      </c>
      <c r="AB329" s="54">
        <f t="shared" si="522"/>
        <v>3887.4068530024033</v>
      </c>
      <c r="AC329" s="54">
        <f t="shared" si="523"/>
        <v>1488.5923802960426</v>
      </c>
      <c r="AD329" s="54">
        <f t="shared" si="511"/>
        <v>216.83200000000002</v>
      </c>
      <c r="AE329" s="54">
        <f t="shared" si="524"/>
        <v>0</v>
      </c>
      <c r="AF329" s="54">
        <f t="shared" si="525"/>
        <v>0</v>
      </c>
      <c r="AG329" s="54"/>
      <c r="AH329" s="42">
        <f t="shared" si="526"/>
        <v>7318.77</v>
      </c>
      <c r="AI329" s="56">
        <f t="shared" si="527"/>
        <v>-2971.42</v>
      </c>
    </row>
    <row r="330" spans="1:35" x14ac:dyDescent="0.25">
      <c r="A330" s="31">
        <v>10</v>
      </c>
      <c r="B330" s="52">
        <v>387.7</v>
      </c>
      <c r="C330" s="33">
        <v>2.2999999999999998</v>
      </c>
      <c r="D330" s="33">
        <v>7.95</v>
      </c>
      <c r="E330" s="33">
        <v>3.85</v>
      </c>
      <c r="F330" s="35">
        <v>0.77</v>
      </c>
      <c r="G330" s="35"/>
      <c r="H330" s="171"/>
      <c r="I330" s="51">
        <v>6152.79</v>
      </c>
      <c r="J330" s="41">
        <f t="shared" ref="J330:J332" si="528">I330-K330-L330-M330-N330</f>
        <v>1279.4009999999998</v>
      </c>
      <c r="K330" s="41">
        <f t="shared" si="513"/>
        <v>3082.2150000000001</v>
      </c>
      <c r="L330" s="41">
        <f t="shared" si="514"/>
        <v>1492.645</v>
      </c>
      <c r="M330" s="41">
        <f t="shared" si="515"/>
        <v>298.529</v>
      </c>
      <c r="N330" s="41">
        <f t="shared" si="516"/>
        <v>0</v>
      </c>
      <c r="O330" s="41"/>
      <c r="P330" s="41">
        <f t="shared" si="517"/>
        <v>0.67668813660144433</v>
      </c>
      <c r="Q330" s="40">
        <f t="shared" si="504"/>
        <v>6152.79</v>
      </c>
      <c r="R330" s="51">
        <v>4163.5200000000004</v>
      </c>
      <c r="S330" s="41">
        <f t="shared" si="518"/>
        <v>865.75547865602425</v>
      </c>
      <c r="T330" s="41">
        <f t="shared" si="519"/>
        <v>2085.6983249550208</v>
      </c>
      <c r="U330" s="41">
        <f t="shared" si="520"/>
        <v>1010.0551636574629</v>
      </c>
      <c r="V330" s="41">
        <f t="shared" si="509"/>
        <v>202.01103273149258</v>
      </c>
      <c r="W330" s="51"/>
      <c r="X330" s="51"/>
      <c r="Y330" s="41"/>
      <c r="Z330" s="40">
        <f t="shared" si="521"/>
        <v>4163.5200000000004</v>
      </c>
      <c r="AA330" s="54">
        <f t="shared" si="510"/>
        <v>769.23751138751686</v>
      </c>
      <c r="AB330" s="54">
        <f t="shared" si="522"/>
        <v>2085.6983249550208</v>
      </c>
      <c r="AC330" s="54">
        <f t="shared" si="523"/>
        <v>1010.0551636574629</v>
      </c>
      <c r="AD330" s="54">
        <f t="shared" si="511"/>
        <v>298.529</v>
      </c>
      <c r="AE330" s="54">
        <f t="shared" si="524"/>
        <v>0</v>
      </c>
      <c r="AF330" s="54">
        <f t="shared" si="525"/>
        <v>0</v>
      </c>
      <c r="AG330" s="54"/>
      <c r="AH330" s="42">
        <f t="shared" si="526"/>
        <v>4163.5200000000004</v>
      </c>
      <c r="AI330" s="56">
        <f t="shared" si="527"/>
        <v>1989.2699999999995</v>
      </c>
    </row>
    <row r="331" spans="1:35" x14ac:dyDescent="0.25">
      <c r="A331" s="31">
        <v>11</v>
      </c>
      <c r="B331" s="52">
        <v>495</v>
      </c>
      <c r="C331" s="33">
        <v>2.2999999999999998</v>
      </c>
      <c r="D331" s="33">
        <v>7.66</v>
      </c>
      <c r="E331" s="33">
        <v>3.18</v>
      </c>
      <c r="F331" s="35">
        <v>0.77</v>
      </c>
      <c r="G331" s="35"/>
      <c r="H331" s="171"/>
      <c r="I331" s="51">
        <v>7425</v>
      </c>
      <c r="J331" s="41">
        <f t="shared" si="528"/>
        <v>1678.0499999999997</v>
      </c>
      <c r="K331" s="41">
        <f t="shared" si="513"/>
        <v>3791.7000000000003</v>
      </c>
      <c r="L331" s="41">
        <f t="shared" si="514"/>
        <v>1574.1000000000001</v>
      </c>
      <c r="M331" s="41">
        <f t="shared" si="515"/>
        <v>381.15000000000003</v>
      </c>
      <c r="N331" s="41">
        <f t="shared" si="516"/>
        <v>0</v>
      </c>
      <c r="O331" s="41"/>
      <c r="P331" s="41">
        <f t="shared" si="517"/>
        <v>1.3638383838383838</v>
      </c>
      <c r="Q331" s="40">
        <f t="shared" si="504"/>
        <v>7425</v>
      </c>
      <c r="R331" s="51">
        <v>10126.5</v>
      </c>
      <c r="S331" s="41">
        <f t="shared" si="518"/>
        <v>2288.588999999999</v>
      </c>
      <c r="T331" s="41">
        <f t="shared" si="519"/>
        <v>5171.2660000000005</v>
      </c>
      <c r="U331" s="41">
        <f t="shared" si="520"/>
        <v>2146.8180000000002</v>
      </c>
      <c r="V331" s="41">
        <f t="shared" si="509"/>
        <v>519.827</v>
      </c>
      <c r="W331" s="51"/>
      <c r="X331" s="51"/>
      <c r="Y331" s="41"/>
      <c r="Z331" s="40">
        <f t="shared" si="521"/>
        <v>10126.499999999998</v>
      </c>
      <c r="AA331" s="54">
        <f t="shared" si="510"/>
        <v>2427.2659999999973</v>
      </c>
      <c r="AB331" s="54">
        <f t="shared" si="522"/>
        <v>5171.2660000000005</v>
      </c>
      <c r="AC331" s="54">
        <f t="shared" si="523"/>
        <v>2146.8180000000002</v>
      </c>
      <c r="AD331" s="54">
        <f t="shared" si="511"/>
        <v>381.15000000000003</v>
      </c>
      <c r="AE331" s="54">
        <f t="shared" si="524"/>
        <v>0</v>
      </c>
      <c r="AF331" s="54">
        <f t="shared" si="525"/>
        <v>0</v>
      </c>
      <c r="AG331" s="54"/>
      <c r="AH331" s="42">
        <f t="shared" si="526"/>
        <v>10126.499999999998</v>
      </c>
      <c r="AI331" s="56">
        <f t="shared" si="527"/>
        <v>-2701.4999999999982</v>
      </c>
    </row>
    <row r="332" spans="1:35" x14ac:dyDescent="0.25">
      <c r="A332" s="31">
        <v>12</v>
      </c>
      <c r="B332" s="52">
        <v>70.3</v>
      </c>
      <c r="C332" s="33">
        <v>2.2999999999999998</v>
      </c>
      <c r="D332" s="33">
        <v>8</v>
      </c>
      <c r="E332" s="33">
        <v>2.83</v>
      </c>
      <c r="F332" s="35">
        <v>0.77</v>
      </c>
      <c r="G332" s="35"/>
      <c r="H332" s="171"/>
      <c r="I332" s="51">
        <v>1055.2</v>
      </c>
      <c r="J332" s="41">
        <f t="shared" si="528"/>
        <v>239.72000000000011</v>
      </c>
      <c r="K332" s="41">
        <f t="shared" si="513"/>
        <v>562.4</v>
      </c>
      <c r="L332" s="41">
        <f t="shared" si="514"/>
        <v>198.94899999999998</v>
      </c>
      <c r="M332" s="41">
        <f t="shared" si="515"/>
        <v>54.131</v>
      </c>
      <c r="N332" s="41">
        <f t="shared" si="516"/>
        <v>0</v>
      </c>
      <c r="O332" s="41"/>
      <c r="P332" s="41">
        <f t="shared" si="517"/>
        <v>2.0684325246398787</v>
      </c>
      <c r="Q332" s="40">
        <f t="shared" si="504"/>
        <v>1055.2</v>
      </c>
      <c r="R332" s="51">
        <v>2182.61</v>
      </c>
      <c r="S332" s="41">
        <f t="shared" si="518"/>
        <v>495.84464480667197</v>
      </c>
      <c r="T332" s="41">
        <f t="shared" si="519"/>
        <v>1163.2864518574677</v>
      </c>
      <c r="U332" s="41">
        <f t="shared" si="520"/>
        <v>411.51258234457919</v>
      </c>
      <c r="V332" s="41">
        <f t="shared" si="509"/>
        <v>111.96632099128128</v>
      </c>
      <c r="W332" s="51"/>
      <c r="X332" s="51"/>
      <c r="Y332" s="41"/>
      <c r="Z332" s="40">
        <f t="shared" si="521"/>
        <v>2182.6100000000006</v>
      </c>
      <c r="AA332" s="54">
        <f t="shared" si="510"/>
        <v>553.67996579795374</v>
      </c>
      <c r="AB332" s="54">
        <f t="shared" si="522"/>
        <v>1163.2864518574677</v>
      </c>
      <c r="AC332" s="54">
        <f t="shared" si="523"/>
        <v>411.51258234457919</v>
      </c>
      <c r="AD332" s="54">
        <f t="shared" si="511"/>
        <v>54.131</v>
      </c>
      <c r="AE332" s="54">
        <f t="shared" si="524"/>
        <v>0</v>
      </c>
      <c r="AF332" s="54">
        <f t="shared" si="525"/>
        <v>0</v>
      </c>
      <c r="AG332" s="54"/>
      <c r="AH332" s="42">
        <f t="shared" si="526"/>
        <v>2182.6100000000006</v>
      </c>
      <c r="AI332" s="56">
        <f t="shared" si="527"/>
        <v>-1127.4100000000005</v>
      </c>
    </row>
    <row r="333" spans="1:35" x14ac:dyDescent="0.25">
      <c r="A333" s="31">
        <v>13</v>
      </c>
      <c r="B333" s="52">
        <v>121.2</v>
      </c>
      <c r="C333" s="33">
        <v>2.2999999999999998</v>
      </c>
      <c r="D333" s="33">
        <v>8.1</v>
      </c>
      <c r="E333" s="33">
        <v>2.69</v>
      </c>
      <c r="F333" s="35">
        <v>0.77</v>
      </c>
      <c r="G333" s="35"/>
      <c r="H333" s="171"/>
      <c r="I333" s="51">
        <v>1809.52</v>
      </c>
      <c r="J333" s="41">
        <v>0</v>
      </c>
      <c r="K333" s="41">
        <v>0</v>
      </c>
      <c r="L333" s="41">
        <v>0</v>
      </c>
      <c r="M333" s="41">
        <v>0</v>
      </c>
      <c r="N333" s="41">
        <f t="shared" si="516"/>
        <v>0</v>
      </c>
      <c r="O333" s="41"/>
      <c r="P333" s="41">
        <v>0</v>
      </c>
      <c r="Q333" s="40">
        <f t="shared" si="504"/>
        <v>1809.52</v>
      </c>
      <c r="R333" s="51"/>
      <c r="S333" s="41">
        <f t="shared" si="518"/>
        <v>0</v>
      </c>
      <c r="T333" s="41">
        <f t="shared" si="519"/>
        <v>0</v>
      </c>
      <c r="U333" s="41">
        <f t="shared" si="520"/>
        <v>0</v>
      </c>
      <c r="V333" s="41">
        <f t="shared" si="509"/>
        <v>0</v>
      </c>
      <c r="W333" s="51"/>
      <c r="X333" s="51"/>
      <c r="Y333" s="41"/>
      <c r="Z333" s="40">
        <f t="shared" si="521"/>
        <v>0</v>
      </c>
      <c r="AA333" s="54">
        <f t="shared" si="510"/>
        <v>0</v>
      </c>
      <c r="AB333" s="54">
        <f t="shared" si="522"/>
        <v>0</v>
      </c>
      <c r="AC333" s="54">
        <f t="shared" si="523"/>
        <v>0</v>
      </c>
      <c r="AD333" s="54">
        <f t="shared" si="511"/>
        <v>0</v>
      </c>
      <c r="AE333" s="54">
        <f t="shared" si="524"/>
        <v>0</v>
      </c>
      <c r="AF333" s="54">
        <f t="shared" si="525"/>
        <v>0</v>
      </c>
      <c r="AG333" s="54"/>
      <c r="AH333" s="42">
        <f t="shared" si="526"/>
        <v>0</v>
      </c>
      <c r="AI333" s="56">
        <f t="shared" si="527"/>
        <v>1809.52</v>
      </c>
    </row>
    <row r="334" spans="1:35" x14ac:dyDescent="0.25">
      <c r="A334" s="31">
        <v>14</v>
      </c>
      <c r="B334" s="52">
        <v>369.4</v>
      </c>
      <c r="C334" s="33">
        <v>2.2999999999999998</v>
      </c>
      <c r="D334" s="33">
        <v>8.31</v>
      </c>
      <c r="E334" s="33">
        <v>2.7</v>
      </c>
      <c r="F334" s="35">
        <v>0.77</v>
      </c>
      <c r="G334" s="35"/>
      <c r="H334" s="171"/>
      <c r="I334" s="51">
        <v>5585.33</v>
      </c>
      <c r="J334" s="41">
        <f t="shared" ref="J334" si="529">I334-K334-L334-M334-N334</f>
        <v>1233.7979999999998</v>
      </c>
      <c r="K334" s="41">
        <f t="shared" ref="K334" si="530">B334*D334</f>
        <v>3069.7139999999999</v>
      </c>
      <c r="L334" s="41">
        <f t="shared" ref="L334" si="531">E334*B334</f>
        <v>997.38</v>
      </c>
      <c r="M334" s="41">
        <f t="shared" ref="M334" si="532">F334*B334</f>
        <v>284.43799999999999</v>
      </c>
      <c r="N334" s="41">
        <f t="shared" si="516"/>
        <v>0</v>
      </c>
      <c r="O334" s="41"/>
      <c r="P334" s="41">
        <f t="shared" ref="P334" si="533">R334/I334</f>
        <v>0.36220957400905585</v>
      </c>
      <c r="Q334" s="40">
        <f t="shared" si="504"/>
        <v>5585.33</v>
      </c>
      <c r="R334" s="51">
        <v>2023.06</v>
      </c>
      <c r="S334" s="41">
        <f t="shared" si="518"/>
        <v>446.89344799322515</v>
      </c>
      <c r="T334" s="41">
        <f t="shared" si="519"/>
        <v>1111.8798002696349</v>
      </c>
      <c r="U334" s="41">
        <f t="shared" si="520"/>
        <v>361.2605849251521</v>
      </c>
      <c r="V334" s="41">
        <f t="shared" si="509"/>
        <v>103.02616681198782</v>
      </c>
      <c r="W334" s="51"/>
      <c r="X334" s="51"/>
      <c r="Y334" s="41"/>
      <c r="Z334" s="40">
        <f t="shared" si="521"/>
        <v>2023.06</v>
      </c>
      <c r="AA334" s="54">
        <f t="shared" si="510"/>
        <v>265.48161480521298</v>
      </c>
      <c r="AB334" s="54">
        <f t="shared" si="522"/>
        <v>1111.8798002696349</v>
      </c>
      <c r="AC334" s="54">
        <f t="shared" si="523"/>
        <v>361.2605849251521</v>
      </c>
      <c r="AD334" s="54">
        <f t="shared" si="511"/>
        <v>284.43799999999999</v>
      </c>
      <c r="AE334" s="54">
        <f t="shared" si="524"/>
        <v>0</v>
      </c>
      <c r="AF334" s="54">
        <f t="shared" si="525"/>
        <v>0</v>
      </c>
      <c r="AG334" s="54"/>
      <c r="AH334" s="42">
        <f t="shared" si="526"/>
        <v>2023.06</v>
      </c>
      <c r="AI334" s="56">
        <f t="shared" si="527"/>
        <v>3562.27</v>
      </c>
    </row>
    <row r="335" spans="1:35" x14ac:dyDescent="0.25">
      <c r="A335" s="31"/>
      <c r="B335" s="52"/>
      <c r="C335" s="33"/>
      <c r="D335" s="33"/>
      <c r="E335" s="33"/>
      <c r="F335" s="35"/>
      <c r="G335" s="35"/>
      <c r="H335" s="171"/>
      <c r="I335" s="51"/>
      <c r="J335" s="41"/>
      <c r="K335" s="41"/>
      <c r="L335" s="41"/>
      <c r="M335" s="41"/>
      <c r="N335" s="41"/>
      <c r="O335" s="41"/>
      <c r="P335" s="41">
        <v>0</v>
      </c>
      <c r="Q335" s="40">
        <f t="shared" si="504"/>
        <v>0</v>
      </c>
      <c r="R335" s="51"/>
      <c r="S335" s="41">
        <f t="shared" si="518"/>
        <v>0</v>
      </c>
      <c r="T335" s="41"/>
      <c r="U335" s="41"/>
      <c r="V335" s="41">
        <f t="shared" si="509"/>
        <v>0</v>
      </c>
      <c r="W335" s="51"/>
      <c r="X335" s="51"/>
      <c r="Y335" s="41"/>
      <c r="Z335" s="40"/>
      <c r="AA335" s="54">
        <f t="shared" si="510"/>
        <v>0</v>
      </c>
      <c r="AB335" s="54"/>
      <c r="AC335" s="54"/>
      <c r="AD335" s="54">
        <f t="shared" si="511"/>
        <v>0</v>
      </c>
      <c r="AE335" s="54"/>
      <c r="AF335" s="54"/>
      <c r="AG335" s="54"/>
      <c r="AH335" s="42"/>
      <c r="AI335" s="56"/>
    </row>
    <row r="336" spans="1:35" x14ac:dyDescent="0.25">
      <c r="A336" s="31">
        <v>32</v>
      </c>
      <c r="B336" s="52">
        <v>54.9</v>
      </c>
      <c r="C336" s="33">
        <v>2.2999999999999998</v>
      </c>
      <c r="D336" s="33">
        <v>8.06</v>
      </c>
      <c r="E336" s="33">
        <v>1.9</v>
      </c>
      <c r="F336" s="35">
        <v>0.77</v>
      </c>
      <c r="G336" s="35"/>
      <c r="H336" s="171"/>
      <c r="I336" s="51">
        <v>749.93</v>
      </c>
      <c r="J336" s="41">
        <f t="shared" ref="J336" si="534">I336-K336-L336-M336-N336</f>
        <v>160.85299999999992</v>
      </c>
      <c r="K336" s="41">
        <f t="shared" ref="K336" si="535">B336*D336</f>
        <v>442.49400000000003</v>
      </c>
      <c r="L336" s="41">
        <f t="shared" ref="L336" si="536">E336*B336</f>
        <v>104.30999999999999</v>
      </c>
      <c r="M336" s="41">
        <f t="shared" ref="M336" si="537">F336*B336</f>
        <v>42.273000000000003</v>
      </c>
      <c r="N336" s="41">
        <f t="shared" ref="N336" si="538">G336*B336</f>
        <v>0</v>
      </c>
      <c r="O336" s="41"/>
      <c r="P336" s="41">
        <f t="shared" ref="P336:P337" si="539">R336/I336</f>
        <v>4.978131292253944</v>
      </c>
      <c r="Q336" s="40">
        <f t="shared" si="504"/>
        <v>749.93</v>
      </c>
      <c r="R336" s="51">
        <v>3733.25</v>
      </c>
      <c r="S336" s="41">
        <f t="shared" si="518"/>
        <v>800.74735275292346</v>
      </c>
      <c r="T336" s="41">
        <f t="shared" ref="T336" si="540">P336*K336</f>
        <v>2202.7932280346167</v>
      </c>
      <c r="U336" s="41">
        <f t="shared" ref="U336" si="541">L336*P336</f>
        <v>519.26887509500887</v>
      </c>
      <c r="V336" s="41">
        <f t="shared" si="509"/>
        <v>210.440544117451</v>
      </c>
      <c r="W336" s="51"/>
      <c r="X336" s="51"/>
      <c r="Y336" s="41"/>
      <c r="Z336" s="40">
        <f>SUM(S336:Y336)</f>
        <v>3733.25</v>
      </c>
      <c r="AA336" s="54">
        <f t="shared" si="510"/>
        <v>968.91489687037438</v>
      </c>
      <c r="AB336" s="54">
        <f>T336</f>
        <v>2202.7932280346167</v>
      </c>
      <c r="AC336" s="54">
        <f>U336</f>
        <v>519.26887509500887</v>
      </c>
      <c r="AD336" s="54">
        <f t="shared" si="511"/>
        <v>42.273000000000003</v>
      </c>
      <c r="AE336" s="54">
        <f>W336</f>
        <v>0</v>
      </c>
      <c r="AF336" s="54">
        <f>X336</f>
        <v>0</v>
      </c>
      <c r="AG336" s="54"/>
      <c r="AH336" s="42">
        <f t="shared" ref="AH336" si="542">SUM(AA336:AG336)</f>
        <v>3733.25</v>
      </c>
      <c r="AI336" s="56">
        <f>I336-Z336</f>
        <v>-2983.32</v>
      </c>
    </row>
    <row r="337" spans="1:35" x14ac:dyDescent="0.25">
      <c r="A337" s="32" t="s">
        <v>37</v>
      </c>
      <c r="B337" s="136">
        <f>SUM(B321:B336)</f>
        <v>2998.3</v>
      </c>
      <c r="C337" s="173"/>
      <c r="D337" s="174"/>
      <c r="E337" s="174"/>
      <c r="F337" s="175"/>
      <c r="G337" s="175"/>
      <c r="H337" s="175"/>
      <c r="I337" s="177">
        <f t="shared" ref="I337" si="543">SUM(I321:I336)</f>
        <v>45504.24</v>
      </c>
      <c r="J337" s="177">
        <f t="shared" ref="J337:N337" si="544">SUM(J321:J336)</f>
        <v>9346.6209999999992</v>
      </c>
      <c r="K337" s="177">
        <f t="shared" si="544"/>
        <v>23063.335999999999</v>
      </c>
      <c r="L337" s="177">
        <f t="shared" si="544"/>
        <v>9069.3960000000006</v>
      </c>
      <c r="M337" s="177">
        <f t="shared" si="544"/>
        <v>2215.3670000000002</v>
      </c>
      <c r="N337" s="177">
        <f t="shared" si="544"/>
        <v>0</v>
      </c>
      <c r="O337" s="177">
        <f>SUM(O326:O336)</f>
        <v>0</v>
      </c>
      <c r="P337" s="176">
        <f t="shared" si="539"/>
        <v>0.97545129860426194</v>
      </c>
      <c r="Q337" s="178">
        <f t="shared" si="504"/>
        <v>45504.24</v>
      </c>
      <c r="R337" s="177">
        <f>SUM(R321:R336)</f>
        <v>44387.17</v>
      </c>
      <c r="S337" s="177">
        <f>SUM(S321:S336)</f>
        <v>9498.6619281555668</v>
      </c>
      <c r="T337" s="177">
        <f>SUM(T321:T336)</f>
        <v>23501.744213674701</v>
      </c>
      <c r="U337" s="177">
        <f>SUM(U321:U336)</f>
        <v>9132.235697429358</v>
      </c>
      <c r="V337" s="177">
        <f>SUM(V321:V336)</f>
        <v>2254.528160740379</v>
      </c>
      <c r="W337" s="177"/>
      <c r="X337" s="177"/>
      <c r="Y337" s="176"/>
      <c r="Z337" s="40">
        <f t="shared" ref="Z337:AE337" si="545">SUM(Z321:Z336)</f>
        <v>44387.17</v>
      </c>
      <c r="AA337" s="55">
        <f t="shared" si="545"/>
        <v>9537.8230888959424</v>
      </c>
      <c r="AB337" s="55">
        <f t="shared" si="545"/>
        <v>23501.744213674701</v>
      </c>
      <c r="AC337" s="55">
        <f t="shared" si="545"/>
        <v>9132.235697429358</v>
      </c>
      <c r="AD337" s="55">
        <f t="shared" si="545"/>
        <v>2215.3670000000002</v>
      </c>
      <c r="AE337" s="55">
        <f t="shared" si="545"/>
        <v>0</v>
      </c>
      <c r="AF337" s="55">
        <f>SUM(AF326:AF336)</f>
        <v>0</v>
      </c>
      <c r="AG337" s="54"/>
      <c r="AH337" s="42">
        <f>SUM(AH321:AH336)</f>
        <v>44387.17</v>
      </c>
      <c r="AI337" s="56">
        <f>SUM(AI321:AI336)</f>
        <v>1117.0700000000002</v>
      </c>
    </row>
    <row r="338" spans="1:35" x14ac:dyDescent="0.25">
      <c r="A338" s="6" t="s">
        <v>45</v>
      </c>
      <c r="B338" s="37"/>
      <c r="H338" s="171"/>
      <c r="P338" s="41">
        <v>0</v>
      </c>
      <c r="Q338" s="40">
        <f t="shared" si="504"/>
        <v>0</v>
      </c>
    </row>
    <row r="339" spans="1:35" x14ac:dyDescent="0.25">
      <c r="A339" s="31">
        <v>5</v>
      </c>
      <c r="B339" s="52">
        <v>212.7</v>
      </c>
      <c r="C339" s="33">
        <v>2.48</v>
      </c>
      <c r="D339" s="33">
        <v>8.0399999999999991</v>
      </c>
      <c r="E339" s="33">
        <v>3.88</v>
      </c>
      <c r="F339" s="35">
        <v>0.77</v>
      </c>
      <c r="G339" s="35">
        <v>5.8</v>
      </c>
      <c r="H339" s="171"/>
      <c r="I339" s="51">
        <v>4696.42</v>
      </c>
      <c r="J339" s="41">
        <f t="shared" ref="J339:J344" si="546">I339-K339-L339-M339-N339</f>
        <v>763.59700000000066</v>
      </c>
      <c r="K339" s="41">
        <f t="shared" ref="K339:K344" si="547">B339*D339</f>
        <v>1710.1079999999997</v>
      </c>
      <c r="L339" s="41">
        <f t="shared" ref="L339:L344" si="548">E339*B339</f>
        <v>825.27599999999995</v>
      </c>
      <c r="M339" s="41">
        <f t="shared" ref="M339:M344" si="549">F339*B339</f>
        <v>163.779</v>
      </c>
      <c r="N339" s="41">
        <f>G339*B339</f>
        <v>1233.6599999999999</v>
      </c>
      <c r="O339" s="41"/>
      <c r="P339" s="41">
        <f t="shared" ref="P339" si="550">R339/I339</f>
        <v>0.22896163460678559</v>
      </c>
      <c r="Q339" s="40">
        <f t="shared" si="504"/>
        <v>4696.42</v>
      </c>
      <c r="R339" s="51">
        <v>1075.3</v>
      </c>
      <c r="S339" s="41">
        <f t="shared" ref="S339:S344" si="551">R339-T339-U339-V339-W339-X339</f>
        <v>188.95522744984481</v>
      </c>
      <c r="T339" s="41">
        <f t="shared" ref="T339:T344" si="552">P339*K339</f>
        <v>391.54912303414085</v>
      </c>
      <c r="U339" s="41">
        <f t="shared" ref="U339:U344" si="553">L339*P339</f>
        <v>188.95654196174956</v>
      </c>
      <c r="V339" s="41">
        <f t="shared" ref="V339:V344" si="554">P339*M339</f>
        <v>37.499107554264739</v>
      </c>
      <c r="W339" s="51"/>
      <c r="X339" s="51">
        <v>268.33999999999997</v>
      </c>
      <c r="Y339" s="41"/>
      <c r="Z339" s="40">
        <f t="shared" ref="Z339:Z344" si="555">SUM(S339:Y339)</f>
        <v>1075.3</v>
      </c>
      <c r="AA339" s="54">
        <f t="shared" ref="AA339:AA344" si="556">Z339-AB339-AC339-AD339-AE339-AF339</f>
        <v>62.67533500410957</v>
      </c>
      <c r="AB339" s="54">
        <f t="shared" ref="AB339:AC344" si="557">T339</f>
        <v>391.54912303414085</v>
      </c>
      <c r="AC339" s="54">
        <f t="shared" si="557"/>
        <v>188.95654196174956</v>
      </c>
      <c r="AD339" s="54">
        <f t="shared" ref="AD339:AD344" si="558">M339</f>
        <v>163.779</v>
      </c>
      <c r="AE339" s="54">
        <f t="shared" ref="AE339:AF344" si="559">W339</f>
        <v>0</v>
      </c>
      <c r="AF339" s="54">
        <f t="shared" si="559"/>
        <v>268.33999999999997</v>
      </c>
      <c r="AG339" s="54"/>
      <c r="AH339" s="42">
        <f t="shared" ref="AH339:AH344" si="560">SUM(AA339:AG339)</f>
        <v>1075.3</v>
      </c>
      <c r="AI339" s="56">
        <f t="shared" ref="AI339:AI344" si="561">I339-Z339</f>
        <v>3621.12</v>
      </c>
    </row>
    <row r="340" spans="1:35" x14ac:dyDescent="0.25">
      <c r="A340" s="31">
        <v>13</v>
      </c>
      <c r="B340" s="52"/>
      <c r="C340" s="33"/>
      <c r="D340" s="33"/>
      <c r="E340" s="33"/>
      <c r="F340" s="35"/>
      <c r="G340" s="35"/>
      <c r="H340" s="171"/>
      <c r="I340" s="51"/>
      <c r="J340" s="41">
        <f t="shared" si="546"/>
        <v>0</v>
      </c>
      <c r="K340" s="41">
        <f t="shared" si="547"/>
        <v>0</v>
      </c>
      <c r="L340" s="41">
        <f t="shared" si="548"/>
        <v>0</v>
      </c>
      <c r="M340" s="41">
        <f t="shared" si="549"/>
        <v>0</v>
      </c>
      <c r="N340" s="41">
        <f t="shared" ref="N340:N341" si="562">G340*B340</f>
        <v>0</v>
      </c>
      <c r="O340" s="41"/>
      <c r="P340" s="41">
        <v>0</v>
      </c>
      <c r="Q340" s="40">
        <f t="shared" si="504"/>
        <v>0</v>
      </c>
      <c r="R340" s="51"/>
      <c r="S340" s="41">
        <f t="shared" si="551"/>
        <v>0</v>
      </c>
      <c r="T340" s="41">
        <f t="shared" si="552"/>
        <v>0</v>
      </c>
      <c r="U340" s="41">
        <f t="shared" si="553"/>
        <v>0</v>
      </c>
      <c r="V340" s="41">
        <f t="shared" si="554"/>
        <v>0</v>
      </c>
      <c r="W340" s="51"/>
      <c r="X340" s="51"/>
      <c r="Y340" s="41"/>
      <c r="Z340" s="40">
        <f t="shared" si="555"/>
        <v>0</v>
      </c>
      <c r="AA340" s="54">
        <f t="shared" si="556"/>
        <v>0</v>
      </c>
      <c r="AB340" s="54">
        <f t="shared" si="557"/>
        <v>0</v>
      </c>
      <c r="AC340" s="54">
        <f t="shared" si="557"/>
        <v>0</v>
      </c>
      <c r="AD340" s="54">
        <f t="shared" si="558"/>
        <v>0</v>
      </c>
      <c r="AE340" s="54">
        <f t="shared" si="559"/>
        <v>0</v>
      </c>
      <c r="AF340" s="54">
        <f t="shared" si="559"/>
        <v>0</v>
      </c>
      <c r="AG340" s="54"/>
      <c r="AH340" s="42">
        <f t="shared" si="560"/>
        <v>0</v>
      </c>
      <c r="AI340" s="56">
        <f t="shared" si="561"/>
        <v>0</v>
      </c>
    </row>
    <row r="341" spans="1:35" x14ac:dyDescent="0.25">
      <c r="A341" s="31">
        <v>15</v>
      </c>
      <c r="B341" s="52">
        <v>603.4</v>
      </c>
      <c r="C341" s="33">
        <v>2.2999999999999998</v>
      </c>
      <c r="D341" s="33">
        <v>8.09</v>
      </c>
      <c r="E341" s="33">
        <v>3.63</v>
      </c>
      <c r="F341" s="35">
        <v>0.77</v>
      </c>
      <c r="G341" s="35"/>
      <c r="H341" s="171"/>
      <c r="I341" s="51">
        <v>9491.48</v>
      </c>
      <c r="J341" s="41">
        <f t="shared" si="546"/>
        <v>1955.0140000000006</v>
      </c>
      <c r="K341" s="41">
        <f t="shared" si="547"/>
        <v>4881.5059999999994</v>
      </c>
      <c r="L341" s="41">
        <f t="shared" si="548"/>
        <v>2190.3419999999996</v>
      </c>
      <c r="M341" s="41">
        <f t="shared" si="549"/>
        <v>464.61799999999999</v>
      </c>
      <c r="N341" s="41">
        <f t="shared" si="562"/>
        <v>0</v>
      </c>
      <c r="O341" s="41"/>
      <c r="P341" s="41">
        <f t="shared" ref="P341:P345" si="563">R341/I341</f>
        <v>1.0275099352261186</v>
      </c>
      <c r="Q341" s="40">
        <f t="shared" si="504"/>
        <v>9491.48</v>
      </c>
      <c r="R341" s="51">
        <v>9752.59</v>
      </c>
      <c r="S341" s="41">
        <f t="shared" si="551"/>
        <v>2008.7963085061556</v>
      </c>
      <c r="T341" s="41">
        <f t="shared" si="552"/>
        <v>5015.7959138659089</v>
      </c>
      <c r="U341" s="41">
        <f t="shared" si="553"/>
        <v>2250.5981665430468</v>
      </c>
      <c r="V341" s="41">
        <f t="shared" si="554"/>
        <v>477.39961108488876</v>
      </c>
      <c r="W341" s="51"/>
      <c r="X341" s="51"/>
      <c r="Y341" s="41"/>
      <c r="Z341" s="40">
        <f t="shared" si="555"/>
        <v>9752.59</v>
      </c>
      <c r="AA341" s="54">
        <f t="shared" si="556"/>
        <v>2021.5779195910445</v>
      </c>
      <c r="AB341" s="54">
        <f t="shared" si="557"/>
        <v>5015.7959138659089</v>
      </c>
      <c r="AC341" s="54">
        <f t="shared" si="557"/>
        <v>2250.5981665430468</v>
      </c>
      <c r="AD341" s="54">
        <f t="shared" si="558"/>
        <v>464.61799999999999</v>
      </c>
      <c r="AE341" s="54">
        <f t="shared" si="559"/>
        <v>0</v>
      </c>
      <c r="AF341" s="54">
        <f t="shared" si="559"/>
        <v>0</v>
      </c>
      <c r="AG341" s="54"/>
      <c r="AH341" s="42">
        <f t="shared" si="560"/>
        <v>9752.59</v>
      </c>
      <c r="AI341" s="56">
        <f t="shared" si="561"/>
        <v>-261.11000000000058</v>
      </c>
    </row>
    <row r="342" spans="1:35" x14ac:dyDescent="0.25">
      <c r="A342" s="31">
        <v>16</v>
      </c>
      <c r="B342" s="52">
        <v>127.5</v>
      </c>
      <c r="C342" s="33">
        <v>2.2999999999999998</v>
      </c>
      <c r="D342" s="33">
        <v>8.0500000000000007</v>
      </c>
      <c r="E342" s="33">
        <v>2.88</v>
      </c>
      <c r="F342" s="35">
        <v>0.77</v>
      </c>
      <c r="G342" s="35"/>
      <c r="H342" s="171"/>
      <c r="I342" s="51">
        <v>1934.17</v>
      </c>
      <c r="J342" s="41">
        <f t="shared" si="546"/>
        <v>442.42</v>
      </c>
      <c r="K342" s="41">
        <f t="shared" si="547"/>
        <v>1026.375</v>
      </c>
      <c r="L342" s="41">
        <f t="shared" si="548"/>
        <v>367.2</v>
      </c>
      <c r="M342" s="41">
        <f t="shared" si="549"/>
        <v>98.174999999999997</v>
      </c>
      <c r="N342" s="41">
        <f>G342*B342</f>
        <v>0</v>
      </c>
      <c r="O342" s="41"/>
      <c r="P342" s="41">
        <f t="shared" si="563"/>
        <v>1</v>
      </c>
      <c r="Q342" s="40">
        <f t="shared" si="504"/>
        <v>1934.17</v>
      </c>
      <c r="R342" s="51">
        <v>1934.17</v>
      </c>
      <c r="S342" s="41">
        <f t="shared" si="551"/>
        <v>442.42</v>
      </c>
      <c r="T342" s="41">
        <f t="shared" si="552"/>
        <v>1026.375</v>
      </c>
      <c r="U342" s="41">
        <f t="shared" si="553"/>
        <v>367.2</v>
      </c>
      <c r="V342" s="41">
        <f t="shared" si="554"/>
        <v>98.174999999999997</v>
      </c>
      <c r="W342" s="51"/>
      <c r="X342" s="51"/>
      <c r="Y342" s="41"/>
      <c r="Z342" s="40">
        <f t="shared" si="555"/>
        <v>1934.17</v>
      </c>
      <c r="AA342" s="54">
        <f t="shared" si="556"/>
        <v>442.42</v>
      </c>
      <c r="AB342" s="54">
        <f t="shared" si="557"/>
        <v>1026.375</v>
      </c>
      <c r="AC342" s="54">
        <f t="shared" si="557"/>
        <v>367.2</v>
      </c>
      <c r="AD342" s="54">
        <f t="shared" si="558"/>
        <v>98.174999999999997</v>
      </c>
      <c r="AE342" s="54">
        <f t="shared" si="559"/>
        <v>0</v>
      </c>
      <c r="AF342" s="54">
        <f t="shared" si="559"/>
        <v>0</v>
      </c>
      <c r="AG342" s="54"/>
      <c r="AH342" s="42">
        <f t="shared" si="560"/>
        <v>1934.17</v>
      </c>
      <c r="AI342" s="56">
        <f t="shared" si="561"/>
        <v>0</v>
      </c>
    </row>
    <row r="343" spans="1:35" x14ac:dyDescent="0.25">
      <c r="A343" s="31">
        <v>17</v>
      </c>
      <c r="B343" s="52">
        <v>130</v>
      </c>
      <c r="C343" s="33">
        <v>2.2999999999999998</v>
      </c>
      <c r="D343" s="33">
        <v>8.4</v>
      </c>
      <c r="E343" s="33">
        <v>3.13</v>
      </c>
      <c r="F343" s="35">
        <v>0.77</v>
      </c>
      <c r="G343" s="35"/>
      <c r="H343" s="171"/>
      <c r="I343" s="51">
        <v>2020.2</v>
      </c>
      <c r="J343" s="41">
        <f t="shared" si="546"/>
        <v>421.20000000000005</v>
      </c>
      <c r="K343" s="41">
        <f t="shared" si="547"/>
        <v>1092</v>
      </c>
      <c r="L343" s="41">
        <f t="shared" si="548"/>
        <v>406.9</v>
      </c>
      <c r="M343" s="41">
        <f t="shared" si="549"/>
        <v>100.10000000000001</v>
      </c>
      <c r="N343" s="41">
        <f>G343*B343</f>
        <v>0</v>
      </c>
      <c r="O343" s="41"/>
      <c r="P343" s="41">
        <f t="shared" si="563"/>
        <v>1</v>
      </c>
      <c r="Q343" s="40">
        <f t="shared" si="504"/>
        <v>2020.2</v>
      </c>
      <c r="R343" s="51">
        <v>2020.2</v>
      </c>
      <c r="S343" s="41">
        <f t="shared" si="551"/>
        <v>421.20000000000005</v>
      </c>
      <c r="T343" s="41">
        <f t="shared" si="552"/>
        <v>1092</v>
      </c>
      <c r="U343" s="41">
        <f t="shared" si="553"/>
        <v>406.9</v>
      </c>
      <c r="V343" s="41">
        <f t="shared" si="554"/>
        <v>100.10000000000001</v>
      </c>
      <c r="W343" s="51"/>
      <c r="X343" s="51"/>
      <c r="Y343" s="41"/>
      <c r="Z343" s="40">
        <f t="shared" si="555"/>
        <v>2020.1999999999998</v>
      </c>
      <c r="AA343" s="54">
        <f t="shared" si="556"/>
        <v>421.19999999999982</v>
      </c>
      <c r="AB343" s="54">
        <f t="shared" si="557"/>
        <v>1092</v>
      </c>
      <c r="AC343" s="54">
        <f t="shared" si="557"/>
        <v>406.9</v>
      </c>
      <c r="AD343" s="54">
        <f t="shared" si="558"/>
        <v>100.10000000000001</v>
      </c>
      <c r="AE343" s="54">
        <f t="shared" si="559"/>
        <v>0</v>
      </c>
      <c r="AF343" s="54">
        <f t="shared" si="559"/>
        <v>0</v>
      </c>
      <c r="AG343" s="54"/>
      <c r="AH343" s="42">
        <f t="shared" si="560"/>
        <v>2020.1999999999998</v>
      </c>
      <c r="AI343" s="56">
        <f t="shared" si="561"/>
        <v>0</v>
      </c>
    </row>
    <row r="344" spans="1:35" x14ac:dyDescent="0.25">
      <c r="A344" s="31" t="s">
        <v>38</v>
      </c>
      <c r="B344" s="52">
        <v>160.30000000000001</v>
      </c>
      <c r="C344" s="33">
        <v>2.2999999999999998</v>
      </c>
      <c r="D344" s="33">
        <v>8.9499999999999993</v>
      </c>
      <c r="E344" s="33">
        <v>1.39</v>
      </c>
      <c r="F344" s="35">
        <v>0.77</v>
      </c>
      <c r="G344" s="35"/>
      <c r="H344" s="171"/>
      <c r="I344" s="51">
        <v>2277.86</v>
      </c>
      <c r="J344" s="41">
        <f t="shared" si="546"/>
        <v>496.92700000000013</v>
      </c>
      <c r="K344" s="41">
        <f t="shared" si="547"/>
        <v>1434.6849999999999</v>
      </c>
      <c r="L344" s="41">
        <f t="shared" si="548"/>
        <v>222.81700000000001</v>
      </c>
      <c r="M344" s="41">
        <f t="shared" si="549"/>
        <v>123.43100000000001</v>
      </c>
      <c r="N344" s="41">
        <f>G344*B344</f>
        <v>0</v>
      </c>
      <c r="O344" s="41"/>
      <c r="P344" s="41">
        <f t="shared" si="563"/>
        <v>0.69182917299570645</v>
      </c>
      <c r="Q344" s="40">
        <f t="shared" si="504"/>
        <v>2277.86</v>
      </c>
      <c r="R344" s="51">
        <v>1575.89</v>
      </c>
      <c r="S344" s="41">
        <f t="shared" si="551"/>
        <v>343.78859544923762</v>
      </c>
      <c r="T344" s="41">
        <f t="shared" si="552"/>
        <v>992.55693705934505</v>
      </c>
      <c r="U344" s="41">
        <f t="shared" si="553"/>
        <v>154.15130083938433</v>
      </c>
      <c r="V344" s="41">
        <f t="shared" si="554"/>
        <v>85.393166652033045</v>
      </c>
      <c r="W344" s="51"/>
      <c r="X344" s="51"/>
      <c r="Y344" s="41"/>
      <c r="Z344" s="40">
        <f t="shared" si="555"/>
        <v>1575.8899999999999</v>
      </c>
      <c r="AA344" s="54">
        <f t="shared" si="556"/>
        <v>305.75076210127042</v>
      </c>
      <c r="AB344" s="54">
        <f t="shared" si="557"/>
        <v>992.55693705934505</v>
      </c>
      <c r="AC344" s="54">
        <f t="shared" si="557"/>
        <v>154.15130083938433</v>
      </c>
      <c r="AD344" s="54">
        <f t="shared" si="558"/>
        <v>123.43100000000001</v>
      </c>
      <c r="AE344" s="54">
        <f t="shared" si="559"/>
        <v>0</v>
      </c>
      <c r="AF344" s="54">
        <f t="shared" si="559"/>
        <v>0</v>
      </c>
      <c r="AG344" s="54"/>
      <c r="AH344" s="42">
        <f t="shared" si="560"/>
        <v>1575.8899999999996</v>
      </c>
      <c r="AI344" s="56">
        <f t="shared" si="561"/>
        <v>701.97000000000025</v>
      </c>
    </row>
    <row r="345" spans="1:35" x14ac:dyDescent="0.25">
      <c r="A345" s="32" t="s">
        <v>37</v>
      </c>
      <c r="B345" s="136">
        <f>SUM(B339:B344)</f>
        <v>1233.8999999999999</v>
      </c>
      <c r="C345" s="173"/>
      <c r="D345" s="174"/>
      <c r="E345" s="174"/>
      <c r="F345" s="175"/>
      <c r="G345" s="175"/>
      <c r="H345" s="175"/>
      <c r="I345" s="177">
        <f t="shared" ref="I345" si="564">SUM(I339:I344)</f>
        <v>20420.13</v>
      </c>
      <c r="J345" s="177">
        <f t="shared" ref="J345:O345" si="565">SUM(J339:J344)</f>
        <v>4079.1580000000017</v>
      </c>
      <c r="K345" s="177">
        <f t="shared" si="565"/>
        <v>10144.673999999999</v>
      </c>
      <c r="L345" s="177">
        <f t="shared" si="565"/>
        <v>4012.5349999999994</v>
      </c>
      <c r="M345" s="177">
        <f t="shared" si="565"/>
        <v>950.10299999999995</v>
      </c>
      <c r="N345" s="177">
        <f t="shared" si="565"/>
        <v>1233.6599999999999</v>
      </c>
      <c r="O345" s="177">
        <f t="shared" si="565"/>
        <v>0</v>
      </c>
      <c r="P345" s="176">
        <f t="shared" si="563"/>
        <v>0.80107962094266782</v>
      </c>
      <c r="Q345" s="178">
        <f t="shared" si="504"/>
        <v>20420.13</v>
      </c>
      <c r="R345" s="177">
        <f>SUM(R339:R344)</f>
        <v>16358.15</v>
      </c>
      <c r="S345" s="177">
        <f>SUM(S339:S344)</f>
        <v>3405.1601314052377</v>
      </c>
      <c r="T345" s="177">
        <f>SUM(T339:T344)</f>
        <v>8518.276973959395</v>
      </c>
      <c r="U345" s="177">
        <f>SUM(U339:U344)</f>
        <v>3367.8060093441809</v>
      </c>
      <c r="V345" s="177">
        <f>SUM(V339:V344)</f>
        <v>798.56688529118651</v>
      </c>
      <c r="W345" s="177">
        <f t="shared" ref="W345:X345" si="566">SUM(W339:W344)</f>
        <v>0</v>
      </c>
      <c r="X345" s="177">
        <f t="shared" si="566"/>
        <v>268.33999999999997</v>
      </c>
      <c r="Y345" s="176"/>
      <c r="Z345" s="40">
        <f t="shared" ref="Z345:AF345" si="567">SUM(Z339:Z344)</f>
        <v>16358.149999999998</v>
      </c>
      <c r="AA345" s="55">
        <f t="shared" si="567"/>
        <v>3253.6240166964244</v>
      </c>
      <c r="AB345" s="55">
        <f t="shared" si="567"/>
        <v>8518.276973959395</v>
      </c>
      <c r="AC345" s="55">
        <f t="shared" si="567"/>
        <v>3367.8060093441809</v>
      </c>
      <c r="AD345" s="55">
        <f t="shared" si="567"/>
        <v>950.10299999999995</v>
      </c>
      <c r="AE345" s="55">
        <f t="shared" si="567"/>
        <v>0</v>
      </c>
      <c r="AF345" s="55">
        <f t="shared" si="567"/>
        <v>268.33999999999997</v>
      </c>
      <c r="AG345" s="54"/>
      <c r="AH345" s="42">
        <f>SUM(AH339:AH344)</f>
        <v>16358.149999999998</v>
      </c>
      <c r="AI345" s="56">
        <f>SUM(AI339:AI344)</f>
        <v>4061.9799999999996</v>
      </c>
    </row>
    <row r="346" spans="1:35" x14ac:dyDescent="0.25">
      <c r="A346" t="s">
        <v>40</v>
      </c>
      <c r="G346" s="65"/>
      <c r="H346" s="171"/>
      <c r="J346" s="51"/>
      <c r="K346" s="51"/>
      <c r="L346" s="51"/>
      <c r="M346" s="41"/>
      <c r="N346" s="51"/>
      <c r="P346" s="41"/>
      <c r="Q346" s="40">
        <f t="shared" si="504"/>
        <v>0</v>
      </c>
      <c r="S346" s="132"/>
      <c r="V346" s="132"/>
    </row>
    <row r="347" spans="1:35" x14ac:dyDescent="0.25">
      <c r="A347" s="31">
        <v>2</v>
      </c>
      <c r="B347" s="52">
        <v>418.2</v>
      </c>
      <c r="C347" s="33">
        <v>2.2999999999999998</v>
      </c>
      <c r="D347" s="33">
        <v>8.2100000000000009</v>
      </c>
      <c r="E347" s="33">
        <v>3.03</v>
      </c>
      <c r="F347" s="35">
        <v>0.77</v>
      </c>
      <c r="G347" s="35"/>
      <c r="H347" s="171"/>
      <c r="I347" s="51">
        <v>6390.1</v>
      </c>
      <c r="J347" s="41">
        <f>I347-K347-L347-M347-N347</f>
        <v>1367.518</v>
      </c>
      <c r="K347" s="41">
        <f>B347*D347</f>
        <v>3433.4220000000005</v>
      </c>
      <c r="L347" s="41">
        <f>E347*B347</f>
        <v>1267.146</v>
      </c>
      <c r="M347" s="41">
        <f t="shared" ref="M347" si="568">F347*B347</f>
        <v>322.01400000000001</v>
      </c>
      <c r="N347" s="41">
        <v>0</v>
      </c>
      <c r="O347" s="41"/>
      <c r="P347" s="41">
        <f t="shared" ref="P347:P349" si="569">R347/I347</f>
        <v>1.0836919610021751</v>
      </c>
      <c r="Q347" s="40">
        <f t="shared" si="504"/>
        <v>6390.1</v>
      </c>
      <c r="R347" s="51">
        <v>6924.9</v>
      </c>
      <c r="S347" s="41">
        <f>R347-T347-U347-V347-W347-X347</f>
        <v>1481.9682631257722</v>
      </c>
      <c r="T347" s="41">
        <f>P347*K347</f>
        <v>3720.7718201280109</v>
      </c>
      <c r="U347" s="41">
        <f>L347*P347</f>
        <v>1373.1959336160621</v>
      </c>
      <c r="V347" s="41">
        <f t="shared" ref="V347" si="570">P347*M347</f>
        <v>348.96398313015442</v>
      </c>
      <c r="W347" s="51"/>
      <c r="X347" s="51"/>
      <c r="Y347" s="41"/>
      <c r="Z347" s="40">
        <f>SUM(S347:Y347)</f>
        <v>6924.9000000000005</v>
      </c>
      <c r="AA347" s="54">
        <f t="shared" ref="AA347:AF350" si="571">S347</f>
        <v>1481.9682631257722</v>
      </c>
      <c r="AB347" s="54">
        <f t="shared" si="571"/>
        <v>3720.7718201280109</v>
      </c>
      <c r="AC347" s="54">
        <f t="shared" si="571"/>
        <v>1373.1959336160621</v>
      </c>
      <c r="AD347" s="54">
        <f t="shared" si="571"/>
        <v>348.96398313015442</v>
      </c>
      <c r="AE347" s="54">
        <f t="shared" si="571"/>
        <v>0</v>
      </c>
      <c r="AF347" s="54">
        <f t="shared" si="571"/>
        <v>0</v>
      </c>
      <c r="AG347" s="54"/>
      <c r="AH347" s="42">
        <f>SUM(AA347:AG347)</f>
        <v>6924.9000000000005</v>
      </c>
      <c r="AI347" s="56">
        <f>I347-Z347</f>
        <v>-534.80000000000018</v>
      </c>
    </row>
    <row r="348" spans="1:35" x14ac:dyDescent="0.25">
      <c r="A348" s="31">
        <v>6</v>
      </c>
      <c r="B348" s="52">
        <v>124</v>
      </c>
      <c r="C348" s="33">
        <v>2.2999999999999998</v>
      </c>
      <c r="D348" s="33">
        <v>8.25</v>
      </c>
      <c r="E348" s="33">
        <v>2.83</v>
      </c>
      <c r="F348" s="35">
        <v>0.77</v>
      </c>
      <c r="G348" s="35"/>
      <c r="H348" s="171"/>
      <c r="I348" s="51">
        <v>1856.28</v>
      </c>
      <c r="J348" s="41">
        <f>I348-K348-L348-M348-N348</f>
        <v>386.87999999999994</v>
      </c>
      <c r="K348" s="41">
        <f>B348*D348</f>
        <v>1023</v>
      </c>
      <c r="L348" s="41">
        <f>E348*B348</f>
        <v>350.92</v>
      </c>
      <c r="M348" s="41">
        <f>F348*B348</f>
        <v>95.48</v>
      </c>
      <c r="N348" s="41">
        <f>G348*B348</f>
        <v>0</v>
      </c>
      <c r="O348" s="41"/>
      <c r="P348" s="41">
        <f t="shared" si="569"/>
        <v>1</v>
      </c>
      <c r="Q348" s="40">
        <f t="shared" si="504"/>
        <v>1856.28</v>
      </c>
      <c r="R348" s="51">
        <v>1856.28</v>
      </c>
      <c r="S348" s="41">
        <f>R348-T348-U348-V348-W348-X348</f>
        <v>386.87999999999994</v>
      </c>
      <c r="T348" s="41">
        <f>P348*K348</f>
        <v>1023</v>
      </c>
      <c r="U348" s="41">
        <f>L348*P348</f>
        <v>350.92</v>
      </c>
      <c r="V348" s="41">
        <f>P348*M348</f>
        <v>95.48</v>
      </c>
      <c r="W348" s="51"/>
      <c r="X348" s="51"/>
      <c r="Y348" s="41"/>
      <c r="Z348" s="40">
        <f>SUM(S348:Y348)</f>
        <v>1856.28</v>
      </c>
      <c r="AA348" s="54">
        <f t="shared" si="571"/>
        <v>386.87999999999994</v>
      </c>
      <c r="AB348" s="54">
        <f t="shared" si="571"/>
        <v>1023</v>
      </c>
      <c r="AC348" s="54">
        <f t="shared" si="571"/>
        <v>350.92</v>
      </c>
      <c r="AD348" s="54">
        <f t="shared" si="571"/>
        <v>95.48</v>
      </c>
      <c r="AE348" s="54">
        <f t="shared" si="571"/>
        <v>0</v>
      </c>
      <c r="AF348" s="54">
        <f t="shared" si="571"/>
        <v>0</v>
      </c>
      <c r="AG348" s="54"/>
      <c r="AH348" s="42">
        <f>SUM(AA348:AG348)</f>
        <v>1856.28</v>
      </c>
      <c r="AI348" s="56">
        <f>I348-Z348</f>
        <v>0</v>
      </c>
    </row>
    <row r="349" spans="1:35" x14ac:dyDescent="0.25">
      <c r="A349" s="31">
        <v>14</v>
      </c>
      <c r="B349" s="52">
        <v>277.60000000000002</v>
      </c>
      <c r="C349" s="33">
        <v>2.2999999999999998</v>
      </c>
      <c r="D349" s="33">
        <v>8.5500000000000007</v>
      </c>
      <c r="E349" s="33">
        <v>2.9</v>
      </c>
      <c r="F349" s="35">
        <v>0.77</v>
      </c>
      <c r="G349" s="35"/>
      <c r="H349" s="171"/>
      <c r="I349" s="51">
        <v>4238.95</v>
      </c>
      <c r="J349" s="41">
        <f>I349-K349-L349-M349-N349</f>
        <v>846.67799999999943</v>
      </c>
      <c r="K349" s="41">
        <f>B349*D349</f>
        <v>2373.4800000000005</v>
      </c>
      <c r="L349" s="41">
        <f>E349*B349</f>
        <v>805.04000000000008</v>
      </c>
      <c r="M349" s="41">
        <f>F349*B349</f>
        <v>213.75200000000001</v>
      </c>
      <c r="N349" s="41">
        <f>G349*B349</f>
        <v>0</v>
      </c>
      <c r="O349" s="41"/>
      <c r="P349" s="41">
        <f t="shared" si="569"/>
        <v>0.45605161655598675</v>
      </c>
      <c r="Q349" s="40">
        <f t="shared" si="504"/>
        <v>4238.95</v>
      </c>
      <c r="R349" s="51">
        <v>1933.18</v>
      </c>
      <c r="S349" s="41">
        <f>R349-T349-U349-V349-W349-X349</f>
        <v>386.12887060238944</v>
      </c>
      <c r="T349" s="41">
        <f>P349*K349</f>
        <v>1082.4293908633038</v>
      </c>
      <c r="U349" s="41">
        <f>L349*P349</f>
        <v>367.13979339223158</v>
      </c>
      <c r="V349" s="41">
        <f>P349*M349</f>
        <v>97.48194514207529</v>
      </c>
      <c r="W349" s="51"/>
      <c r="X349" s="51"/>
      <c r="Y349" s="41"/>
      <c r="Z349" s="40">
        <f>SUM(S349:Y349)</f>
        <v>1933.1800000000003</v>
      </c>
      <c r="AA349" s="54">
        <f t="shared" si="571"/>
        <v>386.12887060238944</v>
      </c>
      <c r="AB349" s="54">
        <f t="shared" si="571"/>
        <v>1082.4293908633038</v>
      </c>
      <c r="AC349" s="54">
        <f t="shared" si="571"/>
        <v>367.13979339223158</v>
      </c>
      <c r="AD349" s="54">
        <f t="shared" si="571"/>
        <v>97.48194514207529</v>
      </c>
      <c r="AE349" s="54">
        <f t="shared" si="571"/>
        <v>0</v>
      </c>
      <c r="AF349" s="54">
        <f t="shared" si="571"/>
        <v>0</v>
      </c>
      <c r="AG349" s="54"/>
      <c r="AH349" s="42">
        <f>SUM(AA349:AG349)</f>
        <v>1933.1800000000003</v>
      </c>
      <c r="AI349" s="56">
        <f>I349-Z349</f>
        <v>2305.7699999999995</v>
      </c>
    </row>
    <row r="350" spans="1:35" x14ac:dyDescent="0.25">
      <c r="A350" s="31">
        <v>24</v>
      </c>
      <c r="B350" s="52"/>
      <c r="C350" s="33"/>
      <c r="D350" s="33"/>
      <c r="E350" s="33"/>
      <c r="F350" s="35"/>
      <c r="G350" s="35"/>
      <c r="H350" s="171"/>
      <c r="I350" s="51"/>
      <c r="J350" s="41">
        <f>I350-K350-L350-M350-N350</f>
        <v>0</v>
      </c>
      <c r="K350" s="41">
        <f>B350*D350</f>
        <v>0</v>
      </c>
      <c r="L350" s="41">
        <f>E350*B350</f>
        <v>0</v>
      </c>
      <c r="M350" s="41">
        <f>F350*B350</f>
        <v>0</v>
      </c>
      <c r="N350" s="41">
        <f>G350*B350</f>
        <v>0</v>
      </c>
      <c r="O350" s="41"/>
      <c r="P350" s="41"/>
      <c r="Q350" s="40">
        <f t="shared" si="504"/>
        <v>0</v>
      </c>
      <c r="R350" s="51"/>
      <c r="S350" s="41">
        <f>R350-T350-U350-V350-W350-X350</f>
        <v>0</v>
      </c>
      <c r="T350" s="41">
        <f>P350*K350</f>
        <v>0</v>
      </c>
      <c r="U350" s="41">
        <f>L350*P350</f>
        <v>0</v>
      </c>
      <c r="V350" s="41">
        <f>M350</f>
        <v>0</v>
      </c>
      <c r="W350" s="51"/>
      <c r="X350" s="51"/>
      <c r="Y350" s="41"/>
      <c r="Z350" s="40">
        <f>SUM(S350:Y350)</f>
        <v>0</v>
      </c>
      <c r="AA350" s="54">
        <f t="shared" si="571"/>
        <v>0</v>
      </c>
      <c r="AB350" s="54">
        <f t="shared" si="571"/>
        <v>0</v>
      </c>
      <c r="AC350" s="54">
        <f t="shared" si="571"/>
        <v>0</v>
      </c>
      <c r="AD350" s="54">
        <f t="shared" si="571"/>
        <v>0</v>
      </c>
      <c r="AE350" s="54">
        <f t="shared" si="571"/>
        <v>0</v>
      </c>
      <c r="AF350" s="54">
        <f t="shared" si="571"/>
        <v>0</v>
      </c>
      <c r="AG350" s="54"/>
      <c r="AH350" s="42">
        <f>SUM(AA350:AG350)</f>
        <v>0</v>
      </c>
      <c r="AI350" s="56">
        <f>I350-Z350</f>
        <v>0</v>
      </c>
    </row>
    <row r="351" spans="1:35" x14ac:dyDescent="0.25">
      <c r="A351" s="32" t="s">
        <v>37</v>
      </c>
      <c r="B351" s="136">
        <f>SUM(B347:B350)</f>
        <v>819.80000000000007</v>
      </c>
      <c r="C351" s="173"/>
      <c r="D351" s="174"/>
      <c r="E351" s="174"/>
      <c r="F351" s="175"/>
      <c r="G351" s="175"/>
      <c r="H351" s="175"/>
      <c r="I351" s="177">
        <f t="shared" ref="I351" si="572">SUM(I347:I350)</f>
        <v>12485.330000000002</v>
      </c>
      <c r="J351" s="177">
        <f t="shared" ref="J351:O351" si="573">SUM(J347:J350)</f>
        <v>2601.0759999999991</v>
      </c>
      <c r="K351" s="177">
        <f t="shared" si="573"/>
        <v>6829.902000000001</v>
      </c>
      <c r="L351" s="177">
        <f t="shared" si="573"/>
        <v>2423.1060000000002</v>
      </c>
      <c r="M351" s="177">
        <f t="shared" si="573"/>
        <v>631.24600000000009</v>
      </c>
      <c r="N351" s="177">
        <f t="shared" si="573"/>
        <v>0</v>
      </c>
      <c r="O351" s="177">
        <f t="shared" si="573"/>
        <v>0</v>
      </c>
      <c r="P351" s="176">
        <f t="shared" ref="P351" si="574">R351/I351</f>
        <v>0.85815593180156224</v>
      </c>
      <c r="Q351" s="178">
        <f t="shared" si="504"/>
        <v>12485.330000000002</v>
      </c>
      <c r="R351" s="177">
        <f>SUM(R347:R350)</f>
        <v>10714.36</v>
      </c>
      <c r="S351" s="177">
        <f>SUM(S347:S350)</f>
        <v>2254.9771337281613</v>
      </c>
      <c r="T351" s="177">
        <f>SUM(T347:T350)</f>
        <v>5826.2012109913148</v>
      </c>
      <c r="U351" s="177">
        <f>SUM(U347:U350)</f>
        <v>2091.2557270082939</v>
      </c>
      <c r="V351" s="177">
        <f>SUM(V347:V350)</f>
        <v>541.92592827222973</v>
      </c>
      <c r="W351" s="177"/>
      <c r="X351" s="177"/>
      <c r="Y351" s="176"/>
      <c r="Z351" s="40">
        <f>SUM(Z347:Z350)</f>
        <v>10714.36</v>
      </c>
      <c r="AA351" s="55">
        <f>SUM(AA347:AA350)</f>
        <v>2254.9771337281613</v>
      </c>
      <c r="AB351" s="55">
        <f>SUM(AB347:AB350)</f>
        <v>5826.2012109913148</v>
      </c>
      <c r="AC351" s="55">
        <f>SUM(AC347:AC350)</f>
        <v>2091.2557270082939</v>
      </c>
      <c r="AD351" s="55">
        <f>SUM(AD347:AD350)</f>
        <v>541.92592827222973</v>
      </c>
      <c r="AE351" s="55">
        <f>SUM(AE349:AE350)</f>
        <v>0</v>
      </c>
      <c r="AF351" s="55">
        <f>SUM(AF347:AF350)</f>
        <v>0</v>
      </c>
      <c r="AG351" s="54"/>
      <c r="AH351" s="42">
        <f>SUM(AH347:AH350)</f>
        <v>10714.36</v>
      </c>
      <c r="AI351" s="56">
        <f>SUM(AI347:AI350)</f>
        <v>1770.9699999999993</v>
      </c>
    </row>
    <row r="352" spans="1:35" x14ac:dyDescent="0.25">
      <c r="A352" t="s">
        <v>41</v>
      </c>
      <c r="B352" s="74"/>
      <c r="G352" s="65"/>
      <c r="H352" s="171"/>
      <c r="I352" t="s">
        <v>59</v>
      </c>
      <c r="P352" s="41">
        <v>0</v>
      </c>
      <c r="Q352" s="40" t="str">
        <f t="shared" si="504"/>
        <v xml:space="preserve"> </v>
      </c>
      <c r="S352" s="51"/>
    </row>
    <row r="353" spans="1:35" x14ac:dyDescent="0.25">
      <c r="A353" s="31">
        <v>15</v>
      </c>
      <c r="B353" s="52">
        <v>61.8</v>
      </c>
      <c r="C353" s="33">
        <v>2.2999999999999998</v>
      </c>
      <c r="D353" s="33">
        <v>9.0500000000000007</v>
      </c>
      <c r="E353" s="33">
        <v>9.8800000000000008</v>
      </c>
      <c r="F353" s="35">
        <v>0.77</v>
      </c>
      <c r="G353" s="35"/>
      <c r="H353" s="171"/>
      <c r="I353" s="51">
        <v>1452.92</v>
      </c>
      <c r="J353" s="41">
        <f t="shared" ref="J353:J364" si="575">I353-K353-L353-M353-N353</f>
        <v>235.46000000000004</v>
      </c>
      <c r="K353" s="41">
        <f t="shared" ref="K353:K364" si="576">B353*D353</f>
        <v>559.29</v>
      </c>
      <c r="L353" s="41">
        <f t="shared" ref="L353:L364" si="577">E353*B353</f>
        <v>610.58400000000006</v>
      </c>
      <c r="M353" s="41">
        <f t="shared" ref="M353:M364" si="578">F353*B353</f>
        <v>47.585999999999999</v>
      </c>
      <c r="N353" s="41">
        <f>G353*B353</f>
        <v>0</v>
      </c>
      <c r="O353" s="41"/>
      <c r="P353" s="41">
        <f t="shared" ref="P353:P358" si="579">R353/I353</f>
        <v>3.4413457038240232</v>
      </c>
      <c r="Q353" s="40">
        <f t="shared" si="504"/>
        <v>1452.92</v>
      </c>
      <c r="R353" s="51">
        <v>5000</v>
      </c>
      <c r="S353" s="41">
        <f t="shared" ref="S353:S360" si="580">R353-T353-U353-V353-W353-X353</f>
        <v>810.2992594224047</v>
      </c>
      <c r="T353" s="41">
        <f>P353*K353</f>
        <v>1924.7102386917377</v>
      </c>
      <c r="U353" s="41">
        <f>L353*P353</f>
        <v>2101.2306252236876</v>
      </c>
      <c r="V353" s="41">
        <f t="shared" ref="V353:V364" si="581">P353*M353</f>
        <v>163.75987666216997</v>
      </c>
      <c r="W353" s="51"/>
      <c r="X353" s="51"/>
      <c r="Y353" s="41"/>
      <c r="Z353" s="40">
        <f t="shared" ref="Z353:Z358" si="582">SUM(S353:Y353)</f>
        <v>5000</v>
      </c>
      <c r="AA353" s="54">
        <f t="shared" ref="AA353:AA364" si="583">Z353-AB353-AC353-AD353-AE353-AF353</f>
        <v>926.47313608457466</v>
      </c>
      <c r="AB353" s="54">
        <f t="shared" ref="AB353:AC358" si="584">T353</f>
        <v>1924.7102386917377</v>
      </c>
      <c r="AC353" s="54">
        <f t="shared" si="584"/>
        <v>2101.2306252236876</v>
      </c>
      <c r="AD353" s="54">
        <f t="shared" ref="AD353:AD364" si="585">M353</f>
        <v>47.585999999999999</v>
      </c>
      <c r="AE353" s="54">
        <f t="shared" ref="AE353:AF358" si="586">W353</f>
        <v>0</v>
      </c>
      <c r="AF353" s="54">
        <f t="shared" si="586"/>
        <v>0</v>
      </c>
      <c r="AG353" s="54"/>
      <c r="AH353" s="42">
        <f t="shared" ref="AH353:AH358" si="587">SUM(AA353:AG353)</f>
        <v>5000</v>
      </c>
      <c r="AI353" s="56">
        <f t="shared" ref="AI353:AI358" si="588">I353-Z353</f>
        <v>-3547.08</v>
      </c>
    </row>
    <row r="354" spans="1:35" x14ac:dyDescent="0.25">
      <c r="A354" s="31">
        <v>17</v>
      </c>
      <c r="B354" s="52">
        <v>806</v>
      </c>
      <c r="C354" s="33">
        <v>2.2999999999999998</v>
      </c>
      <c r="D354" s="33">
        <v>8.51</v>
      </c>
      <c r="E354" s="33"/>
      <c r="F354" s="35">
        <v>0.77</v>
      </c>
      <c r="G354" s="35"/>
      <c r="H354" s="171"/>
      <c r="I354" s="51">
        <v>10469.94</v>
      </c>
      <c r="J354" s="41">
        <f t="shared" si="575"/>
        <v>2990.2600000000011</v>
      </c>
      <c r="K354" s="41">
        <f t="shared" si="576"/>
        <v>6859.0599999999995</v>
      </c>
      <c r="L354" s="41">
        <f t="shared" si="577"/>
        <v>0</v>
      </c>
      <c r="M354" s="41">
        <f t="shared" si="578"/>
        <v>620.62</v>
      </c>
      <c r="N354" s="41">
        <f t="shared" ref="N354:N356" si="589">G354*B354</f>
        <v>0</v>
      </c>
      <c r="O354" s="41"/>
      <c r="P354" s="41">
        <f t="shared" si="579"/>
        <v>1</v>
      </c>
      <c r="Q354" s="40">
        <f t="shared" si="504"/>
        <v>10469.94</v>
      </c>
      <c r="R354" s="51">
        <v>10469.94</v>
      </c>
      <c r="S354" s="41">
        <f t="shared" si="580"/>
        <v>2990.2600000000011</v>
      </c>
      <c r="T354" s="41">
        <f t="shared" ref="T354:T358" si="590">P354*K354</f>
        <v>6859.0599999999995</v>
      </c>
      <c r="U354" s="41">
        <f t="shared" ref="U354:U358" si="591">L354*P354</f>
        <v>0</v>
      </c>
      <c r="V354" s="41">
        <f t="shared" si="581"/>
        <v>620.62</v>
      </c>
      <c r="W354" s="51"/>
      <c r="X354" s="51"/>
      <c r="Y354" s="41"/>
      <c r="Z354" s="40">
        <f t="shared" si="582"/>
        <v>10469.94</v>
      </c>
      <c r="AA354" s="54">
        <f t="shared" si="583"/>
        <v>2990.2600000000011</v>
      </c>
      <c r="AB354" s="54">
        <f t="shared" si="584"/>
        <v>6859.0599999999995</v>
      </c>
      <c r="AC354" s="54">
        <f t="shared" si="584"/>
        <v>0</v>
      </c>
      <c r="AD354" s="54">
        <f t="shared" si="585"/>
        <v>620.62</v>
      </c>
      <c r="AE354" s="54">
        <f t="shared" si="586"/>
        <v>0</v>
      </c>
      <c r="AF354" s="54">
        <f t="shared" si="586"/>
        <v>0</v>
      </c>
      <c r="AG354" s="54"/>
      <c r="AH354" s="42">
        <f t="shared" si="587"/>
        <v>10469.94</v>
      </c>
      <c r="AI354" s="56">
        <f t="shared" si="588"/>
        <v>0</v>
      </c>
    </row>
    <row r="355" spans="1:35" x14ac:dyDescent="0.25">
      <c r="A355" s="31">
        <v>18</v>
      </c>
      <c r="B355" s="52">
        <v>512.5</v>
      </c>
      <c r="C355" s="33">
        <v>2.48</v>
      </c>
      <c r="D355" s="33">
        <v>7.7</v>
      </c>
      <c r="E355" s="33">
        <v>3.18</v>
      </c>
      <c r="F355" s="35">
        <v>0.77</v>
      </c>
      <c r="G355" s="35">
        <v>5.8</v>
      </c>
      <c r="H355" s="171"/>
      <c r="I355" s="51">
        <v>10941.88</v>
      </c>
      <c r="J355" s="41">
        <f t="shared" si="575"/>
        <v>1998.7549999999992</v>
      </c>
      <c r="K355" s="41">
        <f t="shared" si="576"/>
        <v>3946.25</v>
      </c>
      <c r="L355" s="41">
        <f t="shared" si="577"/>
        <v>1629.75</v>
      </c>
      <c r="M355" s="41">
        <f t="shared" si="578"/>
        <v>394.625</v>
      </c>
      <c r="N355" s="41">
        <f t="shared" si="589"/>
        <v>2972.5</v>
      </c>
      <c r="O355" s="41"/>
      <c r="P355" s="41">
        <f t="shared" si="579"/>
        <v>1</v>
      </c>
      <c r="Q355" s="40">
        <f t="shared" si="504"/>
        <v>10941.88</v>
      </c>
      <c r="R355" s="51">
        <v>10941.88</v>
      </c>
      <c r="S355" s="41">
        <f t="shared" si="580"/>
        <v>2147.3749999999991</v>
      </c>
      <c r="T355" s="41">
        <f t="shared" si="590"/>
        <v>3946.25</v>
      </c>
      <c r="U355" s="41">
        <f t="shared" si="591"/>
        <v>1629.75</v>
      </c>
      <c r="V355" s="41">
        <f t="shared" si="581"/>
        <v>394.625</v>
      </c>
      <c r="W355" s="51"/>
      <c r="X355" s="51">
        <v>2823.88</v>
      </c>
      <c r="Y355" s="41"/>
      <c r="Z355" s="40">
        <f t="shared" si="582"/>
        <v>10941.88</v>
      </c>
      <c r="AA355" s="54">
        <f t="shared" si="583"/>
        <v>2147.3749999999991</v>
      </c>
      <c r="AB355" s="54">
        <f t="shared" si="584"/>
        <v>3946.25</v>
      </c>
      <c r="AC355" s="54">
        <f t="shared" si="584"/>
        <v>1629.75</v>
      </c>
      <c r="AD355" s="54">
        <f t="shared" si="585"/>
        <v>394.625</v>
      </c>
      <c r="AE355" s="54">
        <f t="shared" si="586"/>
        <v>0</v>
      </c>
      <c r="AF355" s="54">
        <f t="shared" si="586"/>
        <v>2823.88</v>
      </c>
      <c r="AG355" s="54"/>
      <c r="AH355" s="42">
        <f t="shared" si="587"/>
        <v>10941.88</v>
      </c>
      <c r="AI355" s="56">
        <f t="shared" si="588"/>
        <v>0</v>
      </c>
    </row>
    <row r="356" spans="1:35" x14ac:dyDescent="0.25">
      <c r="A356" s="31">
        <v>19</v>
      </c>
      <c r="B356" s="52">
        <v>490.5</v>
      </c>
      <c r="C356" s="33">
        <v>2.48</v>
      </c>
      <c r="D356" s="33">
        <v>8.65</v>
      </c>
      <c r="E356" s="33">
        <v>3.93</v>
      </c>
      <c r="F356" s="35">
        <v>0.77</v>
      </c>
      <c r="G356" s="35">
        <v>5.8</v>
      </c>
      <c r="H356" s="171"/>
      <c r="I356" s="51">
        <v>11299.95</v>
      </c>
      <c r="J356" s="41">
        <f t="shared" si="575"/>
        <v>1906.8750000000005</v>
      </c>
      <c r="K356" s="41">
        <f t="shared" si="576"/>
        <v>4242.8249999999998</v>
      </c>
      <c r="L356" s="41">
        <f t="shared" si="577"/>
        <v>1927.6650000000002</v>
      </c>
      <c r="M356" s="41">
        <f t="shared" si="578"/>
        <v>377.685</v>
      </c>
      <c r="N356" s="41">
        <f t="shared" si="589"/>
        <v>2844.9</v>
      </c>
      <c r="O356" s="41"/>
      <c r="P356" s="41">
        <f t="shared" si="579"/>
        <v>0.59527431537307685</v>
      </c>
      <c r="Q356" s="40">
        <f t="shared" si="504"/>
        <v>11299.95</v>
      </c>
      <c r="R356" s="51">
        <v>6726.57</v>
      </c>
      <c r="S356" s="41">
        <f t="shared" si="580"/>
        <v>1755.8096099319021</v>
      </c>
      <c r="T356" s="41">
        <f t="shared" si="590"/>
        <v>2525.6447471227748</v>
      </c>
      <c r="U356" s="41">
        <f t="shared" si="591"/>
        <v>1147.4894631436423</v>
      </c>
      <c r="V356" s="41">
        <f t="shared" si="581"/>
        <v>224.82617980168052</v>
      </c>
      <c r="W356" s="51"/>
      <c r="X356" s="51">
        <v>1072.8</v>
      </c>
      <c r="Y356" s="41"/>
      <c r="Z356" s="40">
        <f t="shared" si="582"/>
        <v>6726.57</v>
      </c>
      <c r="AA356" s="54">
        <f t="shared" si="583"/>
        <v>1602.9507897335827</v>
      </c>
      <c r="AB356" s="54">
        <f t="shared" si="584"/>
        <v>2525.6447471227748</v>
      </c>
      <c r="AC356" s="54">
        <f t="shared" si="584"/>
        <v>1147.4894631436423</v>
      </c>
      <c r="AD356" s="54">
        <f t="shared" si="585"/>
        <v>377.685</v>
      </c>
      <c r="AE356" s="54">
        <f t="shared" si="586"/>
        <v>0</v>
      </c>
      <c r="AF356" s="54">
        <f t="shared" si="586"/>
        <v>1072.8</v>
      </c>
      <c r="AG356" s="54"/>
      <c r="AH356" s="42">
        <f t="shared" si="587"/>
        <v>6726.57</v>
      </c>
      <c r="AI356" s="56">
        <f t="shared" si="588"/>
        <v>4573.380000000001</v>
      </c>
    </row>
    <row r="357" spans="1:35" x14ac:dyDescent="0.25">
      <c r="A357" s="31">
        <v>20</v>
      </c>
      <c r="B357" s="52">
        <v>714.5</v>
      </c>
      <c r="C357" s="33">
        <v>2.48</v>
      </c>
      <c r="D357" s="33">
        <v>8.1</v>
      </c>
      <c r="E357" s="33">
        <v>2.95</v>
      </c>
      <c r="F357" s="35">
        <v>0.77</v>
      </c>
      <c r="G357" s="35">
        <v>5.8</v>
      </c>
      <c r="H357" s="171"/>
      <c r="I357" s="51">
        <v>15288.57</v>
      </c>
      <c r="J357" s="41">
        <f t="shared" si="575"/>
        <v>2873.1699999999992</v>
      </c>
      <c r="K357" s="41">
        <f t="shared" si="576"/>
        <v>5787.45</v>
      </c>
      <c r="L357" s="41">
        <f t="shared" si="577"/>
        <v>2107.7750000000001</v>
      </c>
      <c r="M357" s="41">
        <f t="shared" si="578"/>
        <v>550.16499999999996</v>
      </c>
      <c r="N357" s="41">
        <v>3970.01</v>
      </c>
      <c r="O357" s="41"/>
      <c r="P357" s="41">
        <f t="shared" si="579"/>
        <v>0.81918256579915583</v>
      </c>
      <c r="Q357" s="40">
        <f t="shared" si="504"/>
        <v>15288.57</v>
      </c>
      <c r="R357" s="51">
        <v>12524.13</v>
      </c>
      <c r="S357" s="41">
        <f t="shared" si="580"/>
        <v>928.95375062546736</v>
      </c>
      <c r="T357" s="41">
        <f t="shared" si="590"/>
        <v>4740.9781404343239</v>
      </c>
      <c r="U357" s="41">
        <f t="shared" si="591"/>
        <v>1726.6525326273158</v>
      </c>
      <c r="V357" s="41">
        <f t="shared" si="581"/>
        <v>450.68557631289252</v>
      </c>
      <c r="W357" s="51"/>
      <c r="X357" s="51">
        <v>4676.8599999999997</v>
      </c>
      <c r="Y357" s="41"/>
      <c r="Z357" s="40">
        <f t="shared" si="582"/>
        <v>12524.13</v>
      </c>
      <c r="AA357" s="54">
        <f t="shared" si="583"/>
        <v>829.47432693835981</v>
      </c>
      <c r="AB357" s="54">
        <f t="shared" si="584"/>
        <v>4740.9781404343239</v>
      </c>
      <c r="AC357" s="54">
        <f t="shared" si="584"/>
        <v>1726.6525326273158</v>
      </c>
      <c r="AD357" s="54">
        <f t="shared" si="585"/>
        <v>550.16499999999996</v>
      </c>
      <c r="AE357" s="54">
        <f t="shared" si="586"/>
        <v>0</v>
      </c>
      <c r="AF357" s="54">
        <f t="shared" si="586"/>
        <v>4676.8599999999997</v>
      </c>
      <c r="AG357" s="54"/>
      <c r="AH357" s="42">
        <f t="shared" si="587"/>
        <v>12524.13</v>
      </c>
      <c r="AI357" s="56">
        <f t="shared" si="588"/>
        <v>2764.4400000000005</v>
      </c>
    </row>
    <row r="358" spans="1:35" x14ac:dyDescent="0.25">
      <c r="A358" s="31">
        <v>42</v>
      </c>
      <c r="B358" s="52">
        <v>86.3</v>
      </c>
      <c r="C358" s="33">
        <v>2.48</v>
      </c>
      <c r="D358" s="33">
        <v>8.17</v>
      </c>
      <c r="E358" s="33">
        <v>3.57</v>
      </c>
      <c r="F358" s="35">
        <v>0.77</v>
      </c>
      <c r="G358" s="35">
        <v>5.8</v>
      </c>
      <c r="H358" s="171"/>
      <c r="I358" s="51">
        <v>1921.9</v>
      </c>
      <c r="J358" s="41">
        <f t="shared" si="575"/>
        <v>341.7470000000003</v>
      </c>
      <c r="K358" s="41">
        <f t="shared" si="576"/>
        <v>705.07100000000003</v>
      </c>
      <c r="L358" s="41">
        <f t="shared" si="577"/>
        <v>308.09099999999995</v>
      </c>
      <c r="M358" s="41">
        <f t="shared" si="578"/>
        <v>66.450999999999993</v>
      </c>
      <c r="N358" s="41">
        <f t="shared" ref="N358:N364" si="592">G358*B358</f>
        <v>500.53999999999996</v>
      </c>
      <c r="O358" s="41"/>
      <c r="P358" s="41">
        <f t="shared" si="579"/>
        <v>0</v>
      </c>
      <c r="Q358" s="40">
        <f t="shared" si="504"/>
        <v>1921.9</v>
      </c>
      <c r="R358" s="51"/>
      <c r="S358" s="41">
        <f t="shared" si="580"/>
        <v>0</v>
      </c>
      <c r="T358" s="41">
        <f t="shared" si="590"/>
        <v>0</v>
      </c>
      <c r="U358" s="41">
        <f t="shared" si="591"/>
        <v>0</v>
      </c>
      <c r="V358" s="41">
        <f t="shared" si="581"/>
        <v>0</v>
      </c>
      <c r="W358" s="51"/>
      <c r="X358" s="51"/>
      <c r="Y358" s="41"/>
      <c r="Z358" s="40">
        <f t="shared" si="582"/>
        <v>0</v>
      </c>
      <c r="AA358" s="54">
        <f t="shared" si="583"/>
        <v>-66.450999999999993</v>
      </c>
      <c r="AB358" s="54">
        <f t="shared" si="584"/>
        <v>0</v>
      </c>
      <c r="AC358" s="54">
        <f t="shared" si="584"/>
        <v>0</v>
      </c>
      <c r="AD358" s="54">
        <f t="shared" si="585"/>
        <v>66.450999999999993</v>
      </c>
      <c r="AE358" s="54">
        <f t="shared" si="586"/>
        <v>0</v>
      </c>
      <c r="AF358" s="54">
        <f t="shared" si="586"/>
        <v>0</v>
      </c>
      <c r="AG358" s="54"/>
      <c r="AH358" s="42">
        <f t="shared" si="587"/>
        <v>0</v>
      </c>
      <c r="AI358" s="56">
        <f t="shared" si="588"/>
        <v>1921.9</v>
      </c>
    </row>
    <row r="359" spans="1:35" x14ac:dyDescent="0.25">
      <c r="A359" s="31"/>
      <c r="B359" s="52"/>
      <c r="C359" s="33"/>
      <c r="D359" s="33"/>
      <c r="E359" s="33"/>
      <c r="F359" s="35"/>
      <c r="G359" s="35"/>
      <c r="H359" s="171"/>
      <c r="I359" s="51"/>
      <c r="J359" s="41">
        <f t="shared" si="575"/>
        <v>0</v>
      </c>
      <c r="K359" s="41">
        <f t="shared" si="576"/>
        <v>0</v>
      </c>
      <c r="L359" s="41">
        <f t="shared" si="577"/>
        <v>0</v>
      </c>
      <c r="M359" s="41">
        <f t="shared" si="578"/>
        <v>0</v>
      </c>
      <c r="N359" s="41">
        <f t="shared" si="592"/>
        <v>0</v>
      </c>
      <c r="O359" s="41"/>
      <c r="P359" s="41"/>
      <c r="Q359" s="40">
        <f t="shared" si="504"/>
        <v>0</v>
      </c>
      <c r="R359" s="51"/>
      <c r="S359" s="41">
        <f t="shared" si="580"/>
        <v>0</v>
      </c>
      <c r="T359" s="41"/>
      <c r="U359" s="41"/>
      <c r="V359" s="41">
        <f t="shared" si="581"/>
        <v>0</v>
      </c>
      <c r="W359" s="51"/>
      <c r="X359" s="51"/>
      <c r="Y359" s="41"/>
      <c r="Z359" s="40"/>
      <c r="AA359" s="54">
        <f t="shared" si="583"/>
        <v>0</v>
      </c>
      <c r="AB359" s="54"/>
      <c r="AC359" s="54"/>
      <c r="AD359" s="54">
        <f t="shared" si="585"/>
        <v>0</v>
      </c>
      <c r="AE359" s="54"/>
      <c r="AF359" s="54"/>
      <c r="AG359" s="54"/>
      <c r="AH359" s="42"/>
      <c r="AI359" s="56"/>
    </row>
    <row r="360" spans="1:35" x14ac:dyDescent="0.25">
      <c r="A360" s="31"/>
      <c r="B360" s="52"/>
      <c r="C360" s="33"/>
      <c r="D360" s="33"/>
      <c r="E360" s="33"/>
      <c r="F360" s="35"/>
      <c r="G360" s="35"/>
      <c r="H360" s="171"/>
      <c r="I360" s="51"/>
      <c r="J360" s="41">
        <f t="shared" si="575"/>
        <v>0</v>
      </c>
      <c r="K360" s="41">
        <f t="shared" si="576"/>
        <v>0</v>
      </c>
      <c r="L360" s="41">
        <f t="shared" si="577"/>
        <v>0</v>
      </c>
      <c r="M360" s="41">
        <f t="shared" si="578"/>
        <v>0</v>
      </c>
      <c r="N360" s="41">
        <f t="shared" si="592"/>
        <v>0</v>
      </c>
      <c r="O360" s="41"/>
      <c r="P360" s="41"/>
      <c r="Q360" s="40">
        <f t="shared" si="504"/>
        <v>0</v>
      </c>
      <c r="R360" s="51"/>
      <c r="S360" s="41">
        <f t="shared" si="580"/>
        <v>0</v>
      </c>
      <c r="T360" s="41"/>
      <c r="U360" s="41"/>
      <c r="V360" s="41">
        <f t="shared" si="581"/>
        <v>0</v>
      </c>
      <c r="W360" s="51"/>
      <c r="X360" s="51"/>
      <c r="Y360" s="41"/>
      <c r="Z360" s="40"/>
      <c r="AA360" s="54">
        <f t="shared" si="583"/>
        <v>0</v>
      </c>
      <c r="AB360" s="54"/>
      <c r="AC360" s="54"/>
      <c r="AD360" s="54">
        <f t="shared" si="585"/>
        <v>0</v>
      </c>
      <c r="AE360" s="54"/>
      <c r="AF360" s="54"/>
      <c r="AG360" s="54"/>
      <c r="AH360" s="42"/>
      <c r="AI360" s="56"/>
    </row>
    <row r="361" spans="1:35" x14ac:dyDescent="0.25">
      <c r="A361" s="31">
        <v>65</v>
      </c>
      <c r="B361" s="52">
        <v>1044.7</v>
      </c>
      <c r="C361" s="33">
        <v>2.2999999999999998</v>
      </c>
      <c r="D361" s="33">
        <v>8.08</v>
      </c>
      <c r="E361" s="33">
        <v>4.32</v>
      </c>
      <c r="F361" s="35">
        <v>0.77</v>
      </c>
      <c r="G361" s="35"/>
      <c r="H361" s="171"/>
      <c r="I361" s="51">
        <v>17101.73</v>
      </c>
      <c r="J361" s="41">
        <f t="shared" si="575"/>
        <v>3343.0309999999981</v>
      </c>
      <c r="K361" s="41">
        <f t="shared" si="576"/>
        <v>8441.1760000000013</v>
      </c>
      <c r="L361" s="41">
        <f t="shared" si="577"/>
        <v>4513.1040000000003</v>
      </c>
      <c r="M361" s="41">
        <f t="shared" si="578"/>
        <v>804.4190000000001</v>
      </c>
      <c r="N361" s="41">
        <f t="shared" si="592"/>
        <v>0</v>
      </c>
      <c r="O361" s="41"/>
      <c r="P361" s="41">
        <f t="shared" ref="P361" si="593">R361/I361</f>
        <v>0.69637223836418893</v>
      </c>
      <c r="Q361" s="40">
        <f t="shared" si="504"/>
        <v>17101.73</v>
      </c>
      <c r="R361" s="51">
        <v>11909.17</v>
      </c>
      <c r="S361" s="41">
        <f>R361-T361-U361-V361</f>
        <v>2327.993980390871</v>
      </c>
      <c r="T361" s="41">
        <f t="shared" ref="T361" si="594">P361*K361</f>
        <v>5878.2006255460719</v>
      </c>
      <c r="U361" s="41">
        <f t="shared" ref="U361" si="595">L361*P361</f>
        <v>3142.8003344503745</v>
      </c>
      <c r="V361" s="41">
        <f t="shared" si="581"/>
        <v>560.17505961268262</v>
      </c>
      <c r="W361" s="51"/>
      <c r="X361" s="51"/>
      <c r="Y361" s="41"/>
      <c r="Z361" s="40">
        <f>SUM(S361:Y361)</f>
        <v>11909.17</v>
      </c>
      <c r="AA361" s="54">
        <f t="shared" si="583"/>
        <v>2083.7500400035533</v>
      </c>
      <c r="AB361" s="54">
        <f>T361</f>
        <v>5878.2006255460719</v>
      </c>
      <c r="AC361" s="54">
        <f>U361</f>
        <v>3142.8003344503745</v>
      </c>
      <c r="AD361" s="54">
        <f t="shared" si="585"/>
        <v>804.4190000000001</v>
      </c>
      <c r="AE361" s="54">
        <f>W361</f>
        <v>0</v>
      </c>
      <c r="AF361" s="54">
        <f>X361</f>
        <v>0</v>
      </c>
      <c r="AG361" s="54"/>
      <c r="AH361" s="42">
        <f t="shared" ref="AH361" si="596">SUM(AA361:AG361)</f>
        <v>11909.17</v>
      </c>
      <c r="AI361" s="56">
        <f>I361-Z361</f>
        <v>5192.5599999999995</v>
      </c>
    </row>
    <row r="362" spans="1:35" x14ac:dyDescent="0.25">
      <c r="A362" s="31"/>
      <c r="B362" s="52"/>
      <c r="C362" s="33"/>
      <c r="D362" s="33"/>
      <c r="E362" s="33"/>
      <c r="F362" s="35"/>
      <c r="G362" s="35"/>
      <c r="H362" s="171"/>
      <c r="I362" s="51"/>
      <c r="J362" s="41">
        <f t="shared" si="575"/>
        <v>0</v>
      </c>
      <c r="K362" s="41">
        <f t="shared" si="576"/>
        <v>0</v>
      </c>
      <c r="L362" s="41">
        <f t="shared" si="577"/>
        <v>0</v>
      </c>
      <c r="M362" s="41">
        <f t="shared" si="578"/>
        <v>0</v>
      </c>
      <c r="N362" s="41">
        <f t="shared" si="592"/>
        <v>0</v>
      </c>
      <c r="O362" s="41"/>
      <c r="P362" s="41"/>
      <c r="Q362" s="40">
        <f t="shared" si="504"/>
        <v>0</v>
      </c>
      <c r="R362" s="51"/>
      <c r="S362" s="41"/>
      <c r="T362" s="41"/>
      <c r="U362" s="41"/>
      <c r="V362" s="41">
        <f t="shared" si="581"/>
        <v>0</v>
      </c>
      <c r="W362" s="51"/>
      <c r="X362" s="51"/>
      <c r="Y362" s="41"/>
      <c r="Z362" s="40"/>
      <c r="AA362" s="54">
        <f t="shared" si="583"/>
        <v>0</v>
      </c>
      <c r="AB362" s="54"/>
      <c r="AC362" s="54"/>
      <c r="AD362" s="54">
        <f t="shared" si="585"/>
        <v>0</v>
      </c>
      <c r="AE362" s="54"/>
      <c r="AF362" s="54"/>
      <c r="AG362" s="54"/>
      <c r="AH362" s="42"/>
      <c r="AI362" s="56"/>
    </row>
    <row r="363" spans="1:35" x14ac:dyDescent="0.25">
      <c r="A363" s="31"/>
      <c r="B363" s="52"/>
      <c r="C363" s="33"/>
      <c r="D363" s="33"/>
      <c r="E363" s="33"/>
      <c r="F363" s="35"/>
      <c r="G363" s="35"/>
      <c r="H363" s="171"/>
      <c r="I363" s="51"/>
      <c r="J363" s="41">
        <f t="shared" si="575"/>
        <v>0</v>
      </c>
      <c r="K363" s="41">
        <f t="shared" si="576"/>
        <v>0</v>
      </c>
      <c r="L363" s="41">
        <f t="shared" si="577"/>
        <v>0</v>
      </c>
      <c r="M363" s="41">
        <f t="shared" si="578"/>
        <v>0</v>
      </c>
      <c r="N363" s="41">
        <f t="shared" si="592"/>
        <v>0</v>
      </c>
      <c r="O363" s="41"/>
      <c r="P363" s="41"/>
      <c r="Q363" s="40">
        <f t="shared" si="504"/>
        <v>0</v>
      </c>
      <c r="R363" s="51"/>
      <c r="S363" s="41"/>
      <c r="T363" s="41"/>
      <c r="U363" s="41"/>
      <c r="V363" s="41">
        <f t="shared" si="581"/>
        <v>0</v>
      </c>
      <c r="W363" s="51"/>
      <c r="X363" s="51"/>
      <c r="Y363" s="41"/>
      <c r="Z363" s="40"/>
      <c r="AA363" s="54">
        <f t="shared" si="583"/>
        <v>0</v>
      </c>
      <c r="AB363" s="54"/>
      <c r="AC363" s="54"/>
      <c r="AD363" s="54">
        <f t="shared" si="585"/>
        <v>0</v>
      </c>
      <c r="AE363" s="54"/>
      <c r="AF363" s="54"/>
      <c r="AG363" s="54"/>
      <c r="AH363" s="42"/>
      <c r="AI363" s="56"/>
    </row>
    <row r="364" spans="1:35" x14ac:dyDescent="0.25">
      <c r="A364" s="31">
        <v>67</v>
      </c>
      <c r="B364" s="52">
        <v>422.6</v>
      </c>
      <c r="C364" s="33">
        <v>2.2999999999999998</v>
      </c>
      <c r="D364" s="33">
        <v>8.61</v>
      </c>
      <c r="E364" s="33">
        <v>2.63</v>
      </c>
      <c r="F364" s="35">
        <v>0.77</v>
      </c>
      <c r="G364" s="35"/>
      <c r="H364" s="171"/>
      <c r="I364" s="51">
        <v>6505.92</v>
      </c>
      <c r="J364" s="41">
        <f t="shared" si="575"/>
        <v>1430.4940000000001</v>
      </c>
      <c r="K364" s="41">
        <f t="shared" si="576"/>
        <v>3638.5859999999998</v>
      </c>
      <c r="L364" s="41">
        <f t="shared" si="577"/>
        <v>1111.4380000000001</v>
      </c>
      <c r="M364" s="41">
        <f t="shared" si="578"/>
        <v>325.40200000000004</v>
      </c>
      <c r="N364" s="41">
        <f t="shared" si="592"/>
        <v>0</v>
      </c>
      <c r="O364" s="41"/>
      <c r="P364" s="41">
        <f t="shared" ref="P364:P365" si="597">R364/I364</f>
        <v>2.2148827529388617</v>
      </c>
      <c r="Q364" s="40">
        <f t="shared" si="504"/>
        <v>6505.92</v>
      </c>
      <c r="R364" s="51">
        <v>14409.85</v>
      </c>
      <c r="S364" s="41">
        <f>R364-T364-U364-V364</f>
        <v>3168.376488782525</v>
      </c>
      <c r="T364" s="41">
        <f t="shared" ref="T364" si="598">P364*K364</f>
        <v>8059.0413764848008</v>
      </c>
      <c r="U364" s="41">
        <f t="shared" ref="U364" si="599">L364*P364</f>
        <v>2461.704857160863</v>
      </c>
      <c r="V364" s="41">
        <f t="shared" si="581"/>
        <v>720.72727757181156</v>
      </c>
      <c r="W364" s="51"/>
      <c r="X364" s="51"/>
      <c r="Y364" s="41"/>
      <c r="Z364" s="40">
        <f>SUM(S364:Y364)</f>
        <v>14409.85</v>
      </c>
      <c r="AA364" s="54">
        <f t="shared" si="583"/>
        <v>3563.7017663543365</v>
      </c>
      <c r="AB364" s="54">
        <f>T364</f>
        <v>8059.0413764848008</v>
      </c>
      <c r="AC364" s="54">
        <f>U364</f>
        <v>2461.704857160863</v>
      </c>
      <c r="AD364" s="54">
        <f t="shared" si="585"/>
        <v>325.40200000000004</v>
      </c>
      <c r="AE364" s="54">
        <f>W364</f>
        <v>0</v>
      </c>
      <c r="AF364" s="54">
        <f>X364</f>
        <v>0</v>
      </c>
      <c r="AG364" s="54"/>
      <c r="AH364" s="42">
        <f t="shared" ref="AH364" si="600">SUM(AA364:AG364)</f>
        <v>14409.85</v>
      </c>
      <c r="AI364" s="56">
        <f>I364-Z364</f>
        <v>-7903.93</v>
      </c>
    </row>
    <row r="365" spans="1:35" x14ac:dyDescent="0.25">
      <c r="A365" s="32" t="s">
        <v>37</v>
      </c>
      <c r="B365" s="136">
        <f>SUM(B353:B364)</f>
        <v>4138.9000000000005</v>
      </c>
      <c r="C365" s="173"/>
      <c r="D365" s="174"/>
      <c r="E365" s="174"/>
      <c r="F365" s="175"/>
      <c r="G365" s="175"/>
      <c r="H365" s="175"/>
      <c r="I365" s="177">
        <f>SUM(I353:I364)</f>
        <v>74982.81</v>
      </c>
      <c r="J365" s="177">
        <f t="shared" ref="J365:M365" si="601">SUM(J353:J364)</f>
        <v>15119.791999999999</v>
      </c>
      <c r="K365" s="177">
        <f t="shared" si="601"/>
        <v>34179.708000000006</v>
      </c>
      <c r="L365" s="177">
        <f t="shared" si="601"/>
        <v>12208.407000000001</v>
      </c>
      <c r="M365" s="177">
        <f t="shared" si="601"/>
        <v>3186.9530000000004</v>
      </c>
      <c r="N365" s="177">
        <f>SUM(N353:N364)+0.01</f>
        <v>10287.960000000001</v>
      </c>
      <c r="O365" s="177">
        <f t="shared" ref="O365" si="602">SUM(O353:O364)</f>
        <v>0</v>
      </c>
      <c r="P365" s="176">
        <f t="shared" si="597"/>
        <v>0.95997389268286948</v>
      </c>
      <c r="Q365" s="178">
        <f t="shared" si="504"/>
        <v>74982.81</v>
      </c>
      <c r="R365" s="177">
        <f>SUM(R353:R364)</f>
        <v>71981.539999999994</v>
      </c>
      <c r="S365" s="177">
        <f>SUM(S353:S364)</f>
        <v>14129.068089153172</v>
      </c>
      <c r="T365" s="177">
        <f>SUM(T353:T364)</f>
        <v>33933.885128279711</v>
      </c>
      <c r="U365" s="177">
        <f>SUM(U353:U364)</f>
        <v>12209.627812605884</v>
      </c>
      <c r="V365" s="177">
        <f>SUM(V353:V364)</f>
        <v>3135.4189699612371</v>
      </c>
      <c r="W365" s="177">
        <f t="shared" ref="W365" si="603">SUM(W353:W364)</f>
        <v>0</v>
      </c>
      <c r="X365" s="177">
        <f>SUM(X353:X364)</f>
        <v>8573.5400000000009</v>
      </c>
      <c r="Y365" s="176"/>
      <c r="Z365" s="40">
        <f t="shared" ref="Z365:AF365" si="604">SUM(Z353:Z364)</f>
        <v>71981.539999999994</v>
      </c>
      <c r="AA365" s="55">
        <f t="shared" si="604"/>
        <v>14077.534059114409</v>
      </c>
      <c r="AB365" s="55">
        <f t="shared" si="604"/>
        <v>33933.885128279711</v>
      </c>
      <c r="AC365" s="55">
        <f t="shared" si="604"/>
        <v>12209.627812605884</v>
      </c>
      <c r="AD365" s="55">
        <f t="shared" si="604"/>
        <v>3186.9530000000004</v>
      </c>
      <c r="AE365" s="55">
        <f t="shared" si="604"/>
        <v>0</v>
      </c>
      <c r="AF365" s="55">
        <f t="shared" si="604"/>
        <v>8573.5400000000009</v>
      </c>
      <c r="AG365" s="54"/>
      <c r="AH365" s="42">
        <f>SUM(AH353:AH364)</f>
        <v>71981.539999999994</v>
      </c>
      <c r="AI365" s="56">
        <f>SUM(AI353:AI364)</f>
        <v>3001.2700000000004</v>
      </c>
    </row>
    <row r="366" spans="1:35" x14ac:dyDescent="0.25">
      <c r="A366" t="s">
        <v>60</v>
      </c>
      <c r="B366" s="74"/>
      <c r="H366" s="171"/>
      <c r="P366" s="41">
        <v>0</v>
      </c>
      <c r="Q366" s="40">
        <f t="shared" si="504"/>
        <v>0</v>
      </c>
    </row>
    <row r="367" spans="1:35" x14ac:dyDescent="0.25">
      <c r="A367" s="31">
        <v>1</v>
      </c>
      <c r="B367" s="52">
        <v>167.9</v>
      </c>
      <c r="C367" s="33">
        <v>2.2999999999999998</v>
      </c>
      <c r="D367" s="33">
        <v>9.5</v>
      </c>
      <c r="E367" s="33">
        <v>9.93</v>
      </c>
      <c r="F367" s="35">
        <v>0.77</v>
      </c>
      <c r="G367" s="35"/>
      <c r="H367" s="171"/>
      <c r="I367" s="51">
        <v>4663.6400000000003</v>
      </c>
      <c r="J367" s="41">
        <f>I367-K367-L367-M367-N367</f>
        <v>1272.06</v>
      </c>
      <c r="K367" s="41">
        <f>B367*D367</f>
        <v>1595.05</v>
      </c>
      <c r="L367" s="41">
        <f>E367*B367</f>
        <v>1667.2470000000001</v>
      </c>
      <c r="M367" s="41">
        <f>F367*B367</f>
        <v>129.28300000000002</v>
      </c>
      <c r="N367" s="41">
        <f>G367*B367</f>
        <v>0</v>
      </c>
      <c r="O367" s="41"/>
      <c r="P367" s="41">
        <f t="shared" ref="P367:P371" si="605">R367/I367</f>
        <v>0.95435968470979737</v>
      </c>
      <c r="Q367" s="40">
        <f t="shared" si="504"/>
        <v>4663.6400000000003</v>
      </c>
      <c r="R367" s="51">
        <v>4450.79</v>
      </c>
      <c r="S367" s="41">
        <f>R367-T367-U367-V367</f>
        <v>1214.0027805319451</v>
      </c>
      <c r="T367" s="41">
        <f>P367*K367</f>
        <v>1522.2514150963623</v>
      </c>
      <c r="U367" s="41">
        <f>L367*P367</f>
        <v>1591.1533212533557</v>
      </c>
      <c r="V367" s="41">
        <f t="shared" ref="V367:V369" si="606">P367*M367</f>
        <v>123.38248311833675</v>
      </c>
      <c r="W367" s="51"/>
      <c r="X367" s="51"/>
      <c r="Y367" s="41"/>
      <c r="Z367" s="40">
        <f>SUM(S367:Y367)</f>
        <v>4450.79</v>
      </c>
      <c r="AA367" s="54">
        <f t="shared" ref="AA367:AF369" si="607">S367</f>
        <v>1214.0027805319451</v>
      </c>
      <c r="AB367" s="54">
        <f t="shared" si="607"/>
        <v>1522.2514150963623</v>
      </c>
      <c r="AC367" s="54">
        <f t="shared" si="607"/>
        <v>1591.1533212533557</v>
      </c>
      <c r="AD367" s="54">
        <f t="shared" si="607"/>
        <v>123.38248311833675</v>
      </c>
      <c r="AE367" s="54">
        <f t="shared" si="607"/>
        <v>0</v>
      </c>
      <c r="AF367" s="54">
        <f t="shared" si="607"/>
        <v>0</v>
      </c>
      <c r="AG367" s="54"/>
      <c r="AH367" s="42">
        <f>SUM(AA367:AG367)</f>
        <v>4450.79</v>
      </c>
      <c r="AI367" s="56">
        <f>I367-Z367</f>
        <v>212.85000000000036</v>
      </c>
    </row>
    <row r="368" spans="1:35" x14ac:dyDescent="0.25">
      <c r="A368" s="31">
        <v>2</v>
      </c>
      <c r="B368" s="52">
        <v>162.80000000000001</v>
      </c>
      <c r="C368" s="33">
        <v>2.2999999999999998</v>
      </c>
      <c r="D368" s="33">
        <v>9.33</v>
      </c>
      <c r="E368" s="33">
        <v>10.29</v>
      </c>
      <c r="F368" s="35">
        <v>0.77</v>
      </c>
      <c r="G368" s="35"/>
      <c r="H368" s="171"/>
      <c r="I368" s="51">
        <v>3910.25</v>
      </c>
      <c r="J368" s="41">
        <f>I368-K368-L368-M368-N368</f>
        <v>590.75800000000004</v>
      </c>
      <c r="K368" s="41">
        <f>B368*D368</f>
        <v>1518.9240000000002</v>
      </c>
      <c r="L368" s="41">
        <f>E368*B368</f>
        <v>1675.212</v>
      </c>
      <c r="M368" s="41">
        <f>F368*B368</f>
        <v>125.35600000000001</v>
      </c>
      <c r="N368" s="41">
        <f>G368*B368</f>
        <v>0</v>
      </c>
      <c r="O368" s="41"/>
      <c r="P368" s="41">
        <f t="shared" si="605"/>
        <v>1.1288920145770731</v>
      </c>
      <c r="Q368" s="40">
        <f t="shared" si="504"/>
        <v>3910.25</v>
      </c>
      <c r="R368" s="51">
        <v>4414.25</v>
      </c>
      <c r="S368" s="41">
        <f>R368-T368-U368-V368</f>
        <v>666.90198874752218</v>
      </c>
      <c r="T368" s="41">
        <f>P368*K368</f>
        <v>1714.7011743494663</v>
      </c>
      <c r="U368" s="41">
        <f>L368*P368</f>
        <v>1891.1334495236879</v>
      </c>
      <c r="V368" s="41">
        <f t="shared" si="606"/>
        <v>141.51338737932358</v>
      </c>
      <c r="W368" s="51"/>
      <c r="X368" s="51"/>
      <c r="Y368" s="41"/>
      <c r="Z368" s="40">
        <f>SUM(S368:Y368)</f>
        <v>4414.25</v>
      </c>
      <c r="AA368" s="54">
        <f t="shared" si="607"/>
        <v>666.90198874752218</v>
      </c>
      <c r="AB368" s="54">
        <f t="shared" si="607"/>
        <v>1714.7011743494663</v>
      </c>
      <c r="AC368" s="54">
        <f t="shared" si="607"/>
        <v>1891.1334495236879</v>
      </c>
      <c r="AD368" s="54">
        <f t="shared" si="607"/>
        <v>141.51338737932358</v>
      </c>
      <c r="AE368" s="54">
        <f t="shared" si="607"/>
        <v>0</v>
      </c>
      <c r="AF368" s="54">
        <f t="shared" si="607"/>
        <v>0</v>
      </c>
      <c r="AG368" s="54"/>
      <c r="AH368" s="42">
        <f>SUM(AA368:AG368)</f>
        <v>4414.25</v>
      </c>
      <c r="AI368" s="56">
        <f>I368-Z368</f>
        <v>-504</v>
      </c>
    </row>
    <row r="369" spans="1:35" x14ac:dyDescent="0.25">
      <c r="A369" s="31">
        <v>3</v>
      </c>
      <c r="B369" s="52">
        <v>197.8</v>
      </c>
      <c r="C369" s="33">
        <v>2.2999999999999998</v>
      </c>
      <c r="D369" s="33">
        <v>9.34</v>
      </c>
      <c r="E369" s="33">
        <v>9.9600000000000009</v>
      </c>
      <c r="F369" s="35">
        <v>0.77</v>
      </c>
      <c r="G369" s="35"/>
      <c r="H369" s="171"/>
      <c r="I369" s="51">
        <v>5621.48</v>
      </c>
      <c r="J369" s="41">
        <f>I369-K369-L369-M369-N369</f>
        <v>1651.6339999999991</v>
      </c>
      <c r="K369" s="41">
        <f>B369*D369</f>
        <v>1847.452</v>
      </c>
      <c r="L369" s="41">
        <f>E369*B369</f>
        <v>1970.0880000000002</v>
      </c>
      <c r="M369" s="41">
        <f>F369*B369</f>
        <v>152.30600000000001</v>
      </c>
      <c r="N369" s="41">
        <f>G369*B369</f>
        <v>0</v>
      </c>
      <c r="O369" s="41"/>
      <c r="P369" s="41">
        <f t="shared" si="605"/>
        <v>1</v>
      </c>
      <c r="Q369" s="40">
        <f t="shared" si="504"/>
        <v>5621.48</v>
      </c>
      <c r="R369" s="51">
        <v>5621.48</v>
      </c>
      <c r="S369" s="41">
        <f>R369-T369-U369-V369-W369-X369</f>
        <v>1651.6339999999991</v>
      </c>
      <c r="T369" s="41">
        <f>P369*K369</f>
        <v>1847.452</v>
      </c>
      <c r="U369" s="41">
        <f>L369*P369</f>
        <v>1970.0880000000002</v>
      </c>
      <c r="V369" s="41">
        <f t="shared" si="606"/>
        <v>152.30600000000001</v>
      </c>
      <c r="W369" s="51"/>
      <c r="X369" s="51"/>
      <c r="Y369" s="41"/>
      <c r="Z369" s="40">
        <f>SUM(S369:Y369)</f>
        <v>5621.4799999999987</v>
      </c>
      <c r="AA369" s="54">
        <f t="shared" si="607"/>
        <v>1651.6339999999991</v>
      </c>
      <c r="AB369" s="54">
        <f t="shared" si="607"/>
        <v>1847.452</v>
      </c>
      <c r="AC369" s="54">
        <f t="shared" si="607"/>
        <v>1970.0880000000002</v>
      </c>
      <c r="AD369" s="54">
        <f t="shared" si="607"/>
        <v>152.30600000000001</v>
      </c>
      <c r="AE369" s="54">
        <f t="shared" si="607"/>
        <v>0</v>
      </c>
      <c r="AF369" s="54">
        <f t="shared" si="607"/>
        <v>0</v>
      </c>
      <c r="AG369" s="54"/>
      <c r="AH369" s="42">
        <f>SUM(AA369:AG369)</f>
        <v>5621.4799999999987</v>
      </c>
      <c r="AI369" s="56">
        <f>I369-Z369</f>
        <v>0</v>
      </c>
    </row>
    <row r="370" spans="1:35" x14ac:dyDescent="0.25">
      <c r="A370" s="32" t="s">
        <v>37</v>
      </c>
      <c r="B370" s="136">
        <f>SUM(B366:B369)</f>
        <v>528.5</v>
      </c>
      <c r="C370" s="173"/>
      <c r="D370" s="174"/>
      <c r="E370" s="174"/>
      <c r="F370" s="175"/>
      <c r="G370" s="175"/>
      <c r="H370" s="175"/>
      <c r="I370" s="176">
        <f>I367+I368+I369</f>
        <v>14195.369999999999</v>
      </c>
      <c r="J370" s="177">
        <f t="shared" ref="J370:O370" si="608">SUM(J367:J369)</f>
        <v>3514.4519999999993</v>
      </c>
      <c r="K370" s="177">
        <f t="shared" si="608"/>
        <v>4961.4260000000004</v>
      </c>
      <c r="L370" s="177">
        <f t="shared" si="608"/>
        <v>5312.5470000000005</v>
      </c>
      <c r="M370" s="177">
        <f t="shared" si="608"/>
        <v>406.94500000000005</v>
      </c>
      <c r="N370" s="177">
        <f t="shared" si="608"/>
        <v>0</v>
      </c>
      <c r="O370" s="177">
        <f t="shared" si="608"/>
        <v>0</v>
      </c>
      <c r="P370" s="176">
        <f t="shared" si="605"/>
        <v>1.0205102086102724</v>
      </c>
      <c r="Q370" s="178">
        <f t="shared" si="504"/>
        <v>14195.369999999999</v>
      </c>
      <c r="R370" s="177">
        <f>SUM(R367:R369)</f>
        <v>14486.52</v>
      </c>
      <c r="S370" s="177">
        <f>SUM(S367:S369)</f>
        <v>3532.5387692794666</v>
      </c>
      <c r="T370" s="177">
        <f>SUM(T367:T369)</f>
        <v>5084.4045894458286</v>
      </c>
      <c r="U370" s="177">
        <f>SUM(U367:U369)</f>
        <v>5452.3747707770435</v>
      </c>
      <c r="V370" s="177">
        <f>SUM(V367:V369)</f>
        <v>417.20187049766037</v>
      </c>
      <c r="W370" s="177"/>
      <c r="X370" s="177">
        <v>0</v>
      </c>
      <c r="Y370" s="176"/>
      <c r="Z370" s="40">
        <f>SUM(Z367:Z369)</f>
        <v>14486.52</v>
      </c>
      <c r="AA370" s="55">
        <f>SUM(AA367:AA369)</f>
        <v>3532.5387692794666</v>
      </c>
      <c r="AB370" s="55">
        <f>SUM(AB367:AB369)</f>
        <v>5084.4045894458286</v>
      </c>
      <c r="AC370" s="55">
        <f>SUM(AC367:AC369)</f>
        <v>5452.3747707770435</v>
      </c>
      <c r="AD370" s="55">
        <f>SUM(AD367:AD369)</f>
        <v>417.20187049766037</v>
      </c>
      <c r="AE370" s="55">
        <f>SUM(AE368:AE369)</f>
        <v>0</v>
      </c>
      <c r="AF370" s="55">
        <f>SUM(AF367:AF369)</f>
        <v>0</v>
      </c>
      <c r="AG370" s="54"/>
      <c r="AH370" s="42">
        <f>SUM(AH367:AH369)</f>
        <v>14486.52</v>
      </c>
      <c r="AI370" s="56">
        <f>SUM(AI367:AI369)</f>
        <v>-291.14999999999964</v>
      </c>
    </row>
    <row r="371" spans="1:35" x14ac:dyDescent="0.25">
      <c r="A371" s="67" t="s">
        <v>61</v>
      </c>
      <c r="B371" s="68">
        <f>B319+B337+B345+B351+B365+B370</f>
        <v>11874.2</v>
      </c>
      <c r="C371" s="67"/>
      <c r="D371" s="67"/>
      <c r="E371" s="67"/>
      <c r="F371" s="67"/>
      <c r="G371" s="67"/>
      <c r="H371" s="67"/>
      <c r="I371" s="68">
        <f t="shared" ref="I371:O371" si="609">I319+I337+I345+I351+I365+I370</f>
        <v>200693.99</v>
      </c>
      <c r="J371" s="68">
        <f t="shared" si="609"/>
        <v>41606.502999999997</v>
      </c>
      <c r="K371" s="68">
        <f t="shared" si="609"/>
        <v>96828.74000000002</v>
      </c>
      <c r="L371" s="68">
        <f t="shared" si="609"/>
        <v>39717.726999999999</v>
      </c>
      <c r="M371" s="68">
        <f t="shared" si="609"/>
        <v>9049.8100000000013</v>
      </c>
      <c r="N371" s="68">
        <f t="shared" si="609"/>
        <v>11681.7</v>
      </c>
      <c r="O371" s="68">
        <f t="shared" si="609"/>
        <v>0</v>
      </c>
      <c r="P371" s="41">
        <f t="shared" si="605"/>
        <v>0.96141927319298393</v>
      </c>
      <c r="Q371" s="40">
        <f t="shared" si="504"/>
        <v>200693.99</v>
      </c>
      <c r="R371" s="68">
        <f>R319+R337+R345+R351+R365+R370</f>
        <v>192951.06999999998</v>
      </c>
      <c r="S371" s="68">
        <f>S319+S337+S345+S351+S365+S370</f>
        <v>40180.380357525304</v>
      </c>
      <c r="T371" s="68">
        <f>T319+T337+T345+T351+T365+T370</f>
        <v>95158.402349633659</v>
      </c>
      <c r="U371" s="68">
        <f>U319+U337+U345+U351+U365+U370</f>
        <v>39397.182571538826</v>
      </c>
      <c r="V371" s="68">
        <f>V319+V337+V345+V351+V365+V370</f>
        <v>8892.9847213022131</v>
      </c>
      <c r="W371" s="68">
        <f t="shared" ref="W371:X371" si="610">W319+W337+W345+W351+W365+W370</f>
        <v>0</v>
      </c>
      <c r="X371" s="68">
        <f t="shared" si="610"/>
        <v>9322.1200000000008</v>
      </c>
      <c r="Y371" s="68"/>
      <c r="Z371" s="68">
        <f t="shared" ref="Z371:AI371" si="611">Z319+Z337+Z345+Z351+Z365+Z370</f>
        <v>192951.06999999998</v>
      </c>
      <c r="AA371" s="68">
        <f t="shared" si="611"/>
        <v>44296.198428548298</v>
      </c>
      <c r="AB371" s="68">
        <f t="shared" si="611"/>
        <v>92217.347084813169</v>
      </c>
      <c r="AC371" s="68">
        <f t="shared" si="611"/>
        <v>38144.657687868646</v>
      </c>
      <c r="AD371" s="68">
        <f t="shared" si="611"/>
        <v>8970.7467987698892</v>
      </c>
      <c r="AE371" s="68">
        <f t="shared" si="611"/>
        <v>0</v>
      </c>
      <c r="AF371" s="68">
        <f t="shared" si="611"/>
        <v>9322.1200000000008</v>
      </c>
      <c r="AG371" s="68">
        <f t="shared" si="611"/>
        <v>0</v>
      </c>
      <c r="AH371" s="68">
        <f t="shared" si="611"/>
        <v>192951.06999999998</v>
      </c>
      <c r="AI371" s="68">
        <f t="shared" si="611"/>
        <v>11593.320000000002</v>
      </c>
    </row>
    <row r="373" spans="1:35" x14ac:dyDescent="0.25">
      <c r="R373" s="78">
        <f>S371+T371+U371+V371+X371</f>
        <v>192951.06999999998</v>
      </c>
    </row>
    <row r="374" spans="1:35" x14ac:dyDescent="0.25">
      <c r="S374" s="78">
        <f>R371-R373</f>
        <v>0</v>
      </c>
    </row>
    <row r="377" spans="1:35" ht="18.75" x14ac:dyDescent="0.3">
      <c r="A377" s="8"/>
      <c r="B377" s="111" t="s">
        <v>67</v>
      </c>
      <c r="C377" s="9"/>
      <c r="D377" s="9"/>
      <c r="E377" s="10" t="s">
        <v>95</v>
      </c>
      <c r="F377" s="10"/>
      <c r="G377" s="10"/>
      <c r="H377" s="10"/>
      <c r="I377" s="10"/>
      <c r="J377" s="10"/>
      <c r="K377" s="10"/>
      <c r="L377" s="10"/>
      <c r="M377" s="11"/>
      <c r="N377" s="11"/>
      <c r="O377" s="11"/>
      <c r="P377" s="11"/>
      <c r="Q377" s="11"/>
      <c r="R377" s="12"/>
      <c r="S377" s="13"/>
      <c r="T377" s="13"/>
      <c r="U377" s="13"/>
      <c r="V377" s="13"/>
      <c r="W377" s="13"/>
      <c r="X377" s="13"/>
      <c r="Y377" s="13"/>
      <c r="Z377" s="12"/>
      <c r="AA377" s="12"/>
      <c r="AB377" s="12"/>
      <c r="AC377" s="12"/>
      <c r="AD377" s="12"/>
      <c r="AE377" s="12"/>
      <c r="AF377" s="12"/>
      <c r="AG377" s="12"/>
      <c r="AH377" s="11"/>
    </row>
    <row r="378" spans="1:35" ht="18.75" x14ac:dyDescent="0.3">
      <c r="A378" s="15"/>
      <c r="B378" s="16"/>
      <c r="C378" s="16"/>
      <c r="D378" s="16"/>
      <c r="E378" s="16"/>
      <c r="F378" s="16"/>
      <c r="G378" s="16"/>
      <c r="H378" s="16"/>
      <c r="I378" s="16"/>
      <c r="J378" s="16"/>
      <c r="K378" s="111" t="s">
        <v>67</v>
      </c>
      <c r="L378" s="17"/>
      <c r="M378" s="11" t="s">
        <v>52</v>
      </c>
      <c r="N378" s="11"/>
      <c r="O378" s="11"/>
      <c r="P378" s="11"/>
      <c r="Q378" s="11"/>
      <c r="R378" s="12"/>
      <c r="S378" s="13"/>
      <c r="T378" s="14" t="s">
        <v>53</v>
      </c>
      <c r="U378" s="13"/>
      <c r="V378" s="13"/>
      <c r="W378" s="13"/>
      <c r="X378" s="13"/>
      <c r="Y378" s="13"/>
      <c r="Z378" s="12"/>
      <c r="AA378" s="12"/>
      <c r="AB378" s="12"/>
      <c r="AC378" s="12"/>
      <c r="AD378" s="12"/>
      <c r="AE378" s="12"/>
      <c r="AF378" s="12"/>
      <c r="AG378" s="12"/>
      <c r="AH378" s="11"/>
    </row>
    <row r="379" spans="1:35" ht="21.75" customHeight="1" x14ac:dyDescent="0.25">
      <c r="A379" s="206" t="s">
        <v>1</v>
      </c>
      <c r="B379" s="206" t="s">
        <v>39</v>
      </c>
      <c r="C379" s="215" t="s">
        <v>2</v>
      </c>
      <c r="D379" s="216"/>
      <c r="E379" s="216"/>
      <c r="F379" s="216"/>
      <c r="G379" s="216"/>
      <c r="H379" s="217"/>
      <c r="I379" s="44" t="s">
        <v>51</v>
      </c>
      <c r="J379" s="44" t="s">
        <v>55</v>
      </c>
      <c r="K379" s="218" t="s">
        <v>46</v>
      </c>
      <c r="L379" s="211"/>
      <c r="M379" s="46" t="s">
        <v>47</v>
      </c>
      <c r="N379" s="46"/>
      <c r="O379" s="47"/>
      <c r="P379" s="231" t="s">
        <v>54</v>
      </c>
      <c r="Q379" s="212" t="s">
        <v>50</v>
      </c>
      <c r="R379" s="45" t="s">
        <v>51</v>
      </c>
      <c r="S379" s="169" t="s">
        <v>55</v>
      </c>
      <c r="T379" s="210" t="s">
        <v>46</v>
      </c>
      <c r="U379" s="211"/>
      <c r="V379" s="49" t="s">
        <v>47</v>
      </c>
      <c r="W379" s="49"/>
      <c r="X379" s="50" t="s">
        <v>49</v>
      </c>
      <c r="Y379" s="45"/>
      <c r="Z379" s="212" t="s">
        <v>42</v>
      </c>
      <c r="AA379" s="222" t="s">
        <v>3</v>
      </c>
      <c r="AB379" s="225"/>
      <c r="AC379" s="225"/>
      <c r="AD379" s="225"/>
      <c r="AE379" s="225"/>
      <c r="AF379" s="225"/>
      <c r="AG379" s="226"/>
      <c r="AH379" s="200" t="s">
        <v>44</v>
      </c>
      <c r="AI379" s="203" t="s">
        <v>43</v>
      </c>
    </row>
    <row r="380" spans="1:35" ht="15" customHeight="1" x14ac:dyDescent="0.25">
      <c r="A380" s="214"/>
      <c r="B380" s="214"/>
      <c r="C380" s="206" t="s">
        <v>4</v>
      </c>
      <c r="D380" s="206" t="s">
        <v>5</v>
      </c>
      <c r="E380" s="206" t="s">
        <v>6</v>
      </c>
      <c r="F380" s="206" t="s">
        <v>7</v>
      </c>
      <c r="G380" s="206"/>
      <c r="H380" s="206"/>
      <c r="I380" s="208"/>
      <c r="J380" s="208" t="s">
        <v>4</v>
      </c>
      <c r="K380" s="208" t="s">
        <v>5</v>
      </c>
      <c r="L380" s="208" t="s">
        <v>6</v>
      </c>
      <c r="M380" s="208" t="s">
        <v>7</v>
      </c>
      <c r="N380" s="208" t="s">
        <v>94</v>
      </c>
      <c r="O380" s="208"/>
      <c r="P380" s="232"/>
      <c r="Q380" s="212"/>
      <c r="R380" s="208"/>
      <c r="S380" s="208" t="s">
        <v>4</v>
      </c>
      <c r="T380" s="208" t="s">
        <v>5</v>
      </c>
      <c r="U380" s="208" t="s">
        <v>6</v>
      </c>
      <c r="V380" s="208" t="s">
        <v>7</v>
      </c>
      <c r="W380" s="208"/>
      <c r="X380" s="208" t="s">
        <v>94</v>
      </c>
      <c r="Y380" s="208"/>
      <c r="Z380" s="212"/>
      <c r="AA380" s="227"/>
      <c r="AB380" s="228"/>
      <c r="AC380" s="228"/>
      <c r="AD380" s="228"/>
      <c r="AE380" s="228"/>
      <c r="AF380" s="228"/>
      <c r="AG380" s="228"/>
      <c r="AH380" s="201"/>
      <c r="AI380" s="204"/>
    </row>
    <row r="381" spans="1:35" x14ac:dyDescent="0.25">
      <c r="A381" s="207"/>
      <c r="B381" s="207"/>
      <c r="C381" s="207"/>
      <c r="D381" s="207"/>
      <c r="E381" s="207"/>
      <c r="F381" s="207"/>
      <c r="G381" s="207"/>
      <c r="H381" s="207"/>
      <c r="I381" s="209"/>
      <c r="J381" s="209"/>
      <c r="K381" s="209"/>
      <c r="L381" s="209"/>
      <c r="M381" s="209"/>
      <c r="N381" s="209"/>
      <c r="O381" s="209"/>
      <c r="P381" s="233"/>
      <c r="Q381" s="212"/>
      <c r="R381" s="209"/>
      <c r="S381" s="209"/>
      <c r="T381" s="209"/>
      <c r="U381" s="209"/>
      <c r="V381" s="209"/>
      <c r="W381" s="209"/>
      <c r="X381" s="209"/>
      <c r="Y381" s="209"/>
      <c r="Z381" s="212"/>
      <c r="AA381" s="206" t="s">
        <v>4</v>
      </c>
      <c r="AB381" s="206" t="s">
        <v>5</v>
      </c>
      <c r="AC381" s="206" t="s">
        <v>6</v>
      </c>
      <c r="AD381" s="206" t="s">
        <v>7</v>
      </c>
      <c r="AE381" s="206"/>
      <c r="AF381" s="206"/>
      <c r="AG381" s="206"/>
      <c r="AH381" s="201"/>
      <c r="AI381" s="204"/>
    </row>
    <row r="382" spans="1:35" x14ac:dyDescent="0.25">
      <c r="A382" s="170" t="s">
        <v>11</v>
      </c>
      <c r="B382" s="170">
        <v>2</v>
      </c>
      <c r="C382" s="20">
        <v>3</v>
      </c>
      <c r="D382" s="21" t="s">
        <v>12</v>
      </c>
      <c r="E382" s="21" t="s">
        <v>13</v>
      </c>
      <c r="F382" s="21" t="s">
        <v>14</v>
      </c>
      <c r="G382" s="21" t="s">
        <v>15</v>
      </c>
      <c r="H382" s="21" t="s">
        <v>16</v>
      </c>
      <c r="I382" s="22" t="s">
        <v>17</v>
      </c>
      <c r="J382" s="22" t="s">
        <v>18</v>
      </c>
      <c r="K382" s="22" t="s">
        <v>19</v>
      </c>
      <c r="L382" s="22" t="s">
        <v>20</v>
      </c>
      <c r="M382" s="22" t="s">
        <v>21</v>
      </c>
      <c r="N382" s="22" t="s">
        <v>22</v>
      </c>
      <c r="O382" s="22" t="s">
        <v>23</v>
      </c>
      <c r="P382" s="22" t="s">
        <v>24</v>
      </c>
      <c r="Q382" s="23" t="s">
        <v>25</v>
      </c>
      <c r="R382" s="22" t="s">
        <v>26</v>
      </c>
      <c r="S382" s="22" t="s">
        <v>27</v>
      </c>
      <c r="T382" s="22" t="s">
        <v>28</v>
      </c>
      <c r="U382" s="22" t="s">
        <v>29</v>
      </c>
      <c r="V382" s="22" t="s">
        <v>30</v>
      </c>
      <c r="W382" s="22" t="s">
        <v>31</v>
      </c>
      <c r="X382" s="22" t="s">
        <v>32</v>
      </c>
      <c r="Y382" s="22" t="s">
        <v>33</v>
      </c>
      <c r="Z382" s="23" t="s">
        <v>34</v>
      </c>
      <c r="AA382" s="207"/>
      <c r="AB382" s="207"/>
      <c r="AC382" s="207"/>
      <c r="AD382" s="207"/>
      <c r="AE382" s="207"/>
      <c r="AF382" s="207"/>
      <c r="AG382" s="207"/>
      <c r="AH382" s="202"/>
      <c r="AI382" s="205"/>
    </row>
    <row r="383" spans="1:35" x14ac:dyDescent="0.25">
      <c r="A383" s="6" t="s">
        <v>35</v>
      </c>
      <c r="B383" s="37"/>
      <c r="C383" s="7"/>
      <c r="D383" s="24"/>
      <c r="E383" s="24"/>
      <c r="F383" s="24"/>
      <c r="G383" s="25"/>
      <c r="H383" s="25"/>
      <c r="I383" s="26"/>
      <c r="J383" s="26"/>
      <c r="K383" s="26"/>
      <c r="L383" s="26"/>
      <c r="M383" s="26"/>
      <c r="N383" s="26"/>
      <c r="O383" s="27"/>
      <c r="P383" s="27"/>
      <c r="Q383" s="28"/>
      <c r="R383" s="26"/>
      <c r="S383" s="26"/>
      <c r="T383" s="26"/>
      <c r="U383" s="26"/>
      <c r="V383" s="26"/>
      <c r="W383" s="26"/>
      <c r="X383" s="27"/>
      <c r="Y383" s="27"/>
      <c r="Z383" s="28"/>
      <c r="AA383" s="29"/>
      <c r="AB383" s="29"/>
      <c r="AC383" s="29"/>
      <c r="AD383" s="29"/>
      <c r="AE383" s="29"/>
      <c r="AF383" s="29"/>
      <c r="AG383" s="29"/>
      <c r="AH383" s="30"/>
      <c r="AI383" s="36"/>
    </row>
    <row r="384" spans="1:35" x14ac:dyDescent="0.25">
      <c r="A384" s="31">
        <v>1</v>
      </c>
      <c r="B384" s="52">
        <v>562</v>
      </c>
      <c r="C384" s="33">
        <v>2.2999999999999998</v>
      </c>
      <c r="D384" s="33">
        <v>8.81</v>
      </c>
      <c r="E384" s="33">
        <v>3.34</v>
      </c>
      <c r="F384" s="35">
        <v>0.77</v>
      </c>
      <c r="G384" s="35"/>
      <c r="H384" s="171"/>
      <c r="I384" s="51">
        <v>8952.66</v>
      </c>
      <c r="J384" s="41">
        <f>I384-K384-L384-M384-N384</f>
        <v>1691.6199999999997</v>
      </c>
      <c r="K384" s="41">
        <f t="shared" ref="K384:K387" si="612">B384*D384</f>
        <v>4951.22</v>
      </c>
      <c r="L384" s="41">
        <f t="shared" ref="L384:L387" si="613">E384*B384</f>
        <v>1877.08</v>
      </c>
      <c r="M384" s="41">
        <f t="shared" ref="M384:M387" si="614">F384*B384</f>
        <v>432.74</v>
      </c>
      <c r="N384" s="41">
        <f t="shared" ref="N384:N387" si="615">G384*B384</f>
        <v>0</v>
      </c>
      <c r="O384" s="41"/>
      <c r="P384" s="41">
        <f>R384/I384</f>
        <v>1.4992884796250501</v>
      </c>
      <c r="Q384" s="40">
        <f t="shared" ref="Q384:Q394" si="616">I384</f>
        <v>8952.66</v>
      </c>
      <c r="R384" s="51">
        <v>13422.62</v>
      </c>
      <c r="S384" s="41">
        <f t="shared" ref="S384:S389" si="617">R384-T384-U384-V384-W384-X384</f>
        <v>2536.2263779033269</v>
      </c>
      <c r="T384" s="41">
        <f t="shared" ref="T384:T387" si="618">P384*K384</f>
        <v>7423.3071060891407</v>
      </c>
      <c r="U384" s="41">
        <f t="shared" ref="U384:U387" si="619">L384*P384</f>
        <v>2814.2844193345891</v>
      </c>
      <c r="V384" s="41">
        <f>P384*M384</f>
        <v>648.80209667294423</v>
      </c>
      <c r="W384" s="51"/>
      <c r="X384" s="51"/>
      <c r="Y384" s="41"/>
      <c r="Z384" s="40">
        <f t="shared" ref="Z384:Z389" si="620">SUM(S384:Y384)</f>
        <v>13422.62</v>
      </c>
      <c r="AA384" s="54">
        <f t="shared" ref="AA384:AA394" si="621">Z384-AB384-AC384-AD384-AE384-AF384</f>
        <v>2752.2884745762713</v>
      </c>
      <c r="AB384" s="54">
        <f t="shared" ref="AB384:AC387" si="622">T384</f>
        <v>7423.3071060891407</v>
      </c>
      <c r="AC384" s="54">
        <f t="shared" si="622"/>
        <v>2814.2844193345891</v>
      </c>
      <c r="AD384" s="54">
        <f t="shared" ref="AD384:AD394" si="623">M384</f>
        <v>432.74</v>
      </c>
      <c r="AE384" s="54">
        <f t="shared" ref="AE384:AF387" si="624">W384</f>
        <v>0</v>
      </c>
      <c r="AF384" s="54">
        <f t="shared" si="624"/>
        <v>0</v>
      </c>
      <c r="AG384" s="54"/>
      <c r="AH384" s="42">
        <f t="shared" ref="AH384:AH396" si="625">SUM(AA384:AG384)</f>
        <v>13422.62</v>
      </c>
      <c r="AI384" s="56">
        <f>I384-Z384</f>
        <v>-4469.9600000000009</v>
      </c>
    </row>
    <row r="385" spans="1:36" x14ac:dyDescent="0.25">
      <c r="A385" s="31">
        <v>2</v>
      </c>
      <c r="B385" s="52">
        <v>401.9</v>
      </c>
      <c r="C385" s="33">
        <v>2.2999999999999998</v>
      </c>
      <c r="D385" s="33">
        <v>7.58</v>
      </c>
      <c r="E385" s="33">
        <v>3.42</v>
      </c>
      <c r="F385" s="35">
        <v>0.77</v>
      </c>
      <c r="G385" s="35"/>
      <c r="H385" s="171"/>
      <c r="I385" s="51">
        <v>6068.69</v>
      </c>
      <c r="J385" s="41">
        <f>I385-K385-L385-M385-N385</f>
        <v>1338.3269999999998</v>
      </c>
      <c r="K385" s="41">
        <f t="shared" si="612"/>
        <v>3046.402</v>
      </c>
      <c r="L385" s="41">
        <f t="shared" si="613"/>
        <v>1374.4979999999998</v>
      </c>
      <c r="M385" s="41">
        <f t="shared" si="614"/>
        <v>309.46299999999997</v>
      </c>
      <c r="N385" s="41">
        <f t="shared" si="615"/>
        <v>0</v>
      </c>
      <c r="O385" s="41"/>
      <c r="P385" s="41">
        <f t="shared" ref="P385:P387" si="626">R385/I385</f>
        <v>1</v>
      </c>
      <c r="Q385" s="40">
        <f t="shared" si="616"/>
        <v>6068.69</v>
      </c>
      <c r="R385" s="51">
        <v>6068.69</v>
      </c>
      <c r="S385" s="41">
        <f t="shared" si="617"/>
        <v>1338.3269999999998</v>
      </c>
      <c r="T385" s="41">
        <f t="shared" si="618"/>
        <v>3046.402</v>
      </c>
      <c r="U385" s="41">
        <f t="shared" si="619"/>
        <v>1374.4979999999998</v>
      </c>
      <c r="V385" s="41">
        <f t="shared" ref="V385:V394" si="627">P385*M385</f>
        <v>309.46299999999997</v>
      </c>
      <c r="W385" s="51"/>
      <c r="X385" s="51"/>
      <c r="Y385" s="41"/>
      <c r="Z385" s="40">
        <f t="shared" si="620"/>
        <v>6068.6899999999987</v>
      </c>
      <c r="AA385" s="54">
        <f t="shared" si="621"/>
        <v>1338.3269999999989</v>
      </c>
      <c r="AB385" s="54">
        <f t="shared" si="622"/>
        <v>3046.402</v>
      </c>
      <c r="AC385" s="54">
        <f t="shared" si="622"/>
        <v>1374.4979999999998</v>
      </c>
      <c r="AD385" s="54">
        <f t="shared" si="623"/>
        <v>309.46299999999997</v>
      </c>
      <c r="AE385" s="54">
        <f t="shared" si="624"/>
        <v>0</v>
      </c>
      <c r="AF385" s="54">
        <f t="shared" si="624"/>
        <v>0</v>
      </c>
      <c r="AG385" s="54"/>
      <c r="AH385" s="42">
        <f t="shared" si="625"/>
        <v>6068.6899999999987</v>
      </c>
      <c r="AI385" s="56">
        <f>I385-Z385</f>
        <v>0</v>
      </c>
    </row>
    <row r="386" spans="1:36" x14ac:dyDescent="0.25">
      <c r="A386" s="31">
        <v>5</v>
      </c>
      <c r="B386" s="52">
        <v>329.8</v>
      </c>
      <c r="C386" s="33">
        <v>2.2999999999999998</v>
      </c>
      <c r="D386" s="33">
        <v>8.16</v>
      </c>
      <c r="E386" s="33">
        <v>3</v>
      </c>
      <c r="F386" s="35">
        <v>0.77</v>
      </c>
      <c r="G386" s="35"/>
      <c r="H386" s="171"/>
      <c r="I386" s="51">
        <v>5006.3599999999997</v>
      </c>
      <c r="J386" s="41">
        <f>I386-K386-L386-M386-N386-O386</f>
        <v>1071.8459999999995</v>
      </c>
      <c r="K386" s="41">
        <f t="shared" si="612"/>
        <v>2691.1680000000001</v>
      </c>
      <c r="L386" s="41">
        <f t="shared" si="613"/>
        <v>989.40000000000009</v>
      </c>
      <c r="M386" s="41">
        <f t="shared" si="614"/>
        <v>253.94600000000003</v>
      </c>
      <c r="N386" s="41">
        <f t="shared" si="615"/>
        <v>0</v>
      </c>
      <c r="O386" s="41">
        <f>H386*B386</f>
        <v>0</v>
      </c>
      <c r="P386" s="41">
        <f t="shared" si="626"/>
        <v>0.4126750773016723</v>
      </c>
      <c r="Q386" s="40">
        <f t="shared" si="616"/>
        <v>5006.3599999999997</v>
      </c>
      <c r="R386" s="51">
        <v>2066</v>
      </c>
      <c r="S386" s="41">
        <f t="shared" si="617"/>
        <v>442.32413090548789</v>
      </c>
      <c r="T386" s="41">
        <f t="shared" si="618"/>
        <v>1110.577962431787</v>
      </c>
      <c r="U386" s="41">
        <f t="shared" si="619"/>
        <v>408.30072148227458</v>
      </c>
      <c r="V386" s="41">
        <f t="shared" si="627"/>
        <v>104.79718518045048</v>
      </c>
      <c r="W386" s="51"/>
      <c r="X386" s="51"/>
      <c r="Y386" s="41"/>
      <c r="Z386" s="40">
        <f t="shared" si="620"/>
        <v>2066</v>
      </c>
      <c r="AA386" s="54">
        <f t="shared" si="621"/>
        <v>293.17531608593833</v>
      </c>
      <c r="AB386" s="54">
        <f t="shared" si="622"/>
        <v>1110.577962431787</v>
      </c>
      <c r="AC386" s="54">
        <f t="shared" si="622"/>
        <v>408.30072148227458</v>
      </c>
      <c r="AD386" s="54">
        <f t="shared" si="623"/>
        <v>253.94600000000003</v>
      </c>
      <c r="AE386" s="54">
        <f t="shared" si="624"/>
        <v>0</v>
      </c>
      <c r="AF386" s="54">
        <f t="shared" si="624"/>
        <v>0</v>
      </c>
      <c r="AG386" s="54"/>
      <c r="AH386" s="42">
        <f t="shared" si="625"/>
        <v>2066</v>
      </c>
      <c r="AI386" s="56">
        <f>I386-Z386</f>
        <v>2940.3599999999997</v>
      </c>
    </row>
    <row r="387" spans="1:36" x14ac:dyDescent="0.25">
      <c r="A387" s="31">
        <v>7</v>
      </c>
      <c r="B387" s="52">
        <v>264.10000000000002</v>
      </c>
      <c r="C387" s="33">
        <v>2.2999999999999998</v>
      </c>
      <c r="D387" s="33">
        <v>8.26</v>
      </c>
      <c r="E387" s="33">
        <v>2.84</v>
      </c>
      <c r="F387" s="35">
        <v>0.77</v>
      </c>
      <c r="G387" s="35"/>
      <c r="H387" s="171"/>
      <c r="I387" s="51">
        <v>3998.47</v>
      </c>
      <c r="J387" s="41">
        <f>I387-K387-L387-M387-N387-O387</f>
        <v>863.60299999999961</v>
      </c>
      <c r="K387" s="41">
        <f t="shared" si="612"/>
        <v>2181.4660000000003</v>
      </c>
      <c r="L387" s="41">
        <f t="shared" si="613"/>
        <v>750.04399999999998</v>
      </c>
      <c r="M387" s="41">
        <f t="shared" si="614"/>
        <v>203.35700000000003</v>
      </c>
      <c r="N387" s="41">
        <f t="shared" si="615"/>
        <v>0</v>
      </c>
      <c r="O387" s="41">
        <f>H387*B387</f>
        <v>0</v>
      </c>
      <c r="P387" s="41">
        <f t="shared" si="626"/>
        <v>0.50094661207912028</v>
      </c>
      <c r="Q387" s="40">
        <f t="shared" si="616"/>
        <v>3998.47</v>
      </c>
      <c r="R387" s="51">
        <v>2003.02</v>
      </c>
      <c r="S387" s="41">
        <f t="shared" si="617"/>
        <v>272.53899703136426</v>
      </c>
      <c r="T387" s="41">
        <f t="shared" si="618"/>
        <v>1092.7980020657903</v>
      </c>
      <c r="U387" s="41">
        <f t="shared" si="619"/>
        <v>375.73200071027168</v>
      </c>
      <c r="V387" s="41">
        <f t="shared" si="627"/>
        <v>101.87100019257367</v>
      </c>
      <c r="W387" s="51"/>
      <c r="X387" s="51">
        <v>160.08000000000001</v>
      </c>
      <c r="Y387" s="41"/>
      <c r="Z387" s="40">
        <f t="shared" si="620"/>
        <v>2003.02</v>
      </c>
      <c r="AA387" s="54">
        <f t="shared" si="621"/>
        <v>171.05299722393792</v>
      </c>
      <c r="AB387" s="54">
        <f t="shared" si="622"/>
        <v>1092.7980020657903</v>
      </c>
      <c r="AC387" s="54">
        <f t="shared" si="622"/>
        <v>375.73200071027168</v>
      </c>
      <c r="AD387" s="54">
        <f t="shared" si="623"/>
        <v>203.35700000000003</v>
      </c>
      <c r="AE387" s="54">
        <f t="shared" si="624"/>
        <v>0</v>
      </c>
      <c r="AF387" s="54">
        <f t="shared" si="624"/>
        <v>160.08000000000001</v>
      </c>
      <c r="AG387" s="54"/>
      <c r="AH387" s="42">
        <f t="shared" si="625"/>
        <v>2003.0199999999998</v>
      </c>
      <c r="AI387" s="56">
        <f>I387-Z387</f>
        <v>1995.4499999999998</v>
      </c>
    </row>
    <row r="388" spans="1:36" x14ac:dyDescent="0.25">
      <c r="A388" s="31"/>
      <c r="B388" s="52"/>
      <c r="C388" s="33"/>
      <c r="D388" s="33"/>
      <c r="E388" s="33"/>
      <c r="F388" s="35"/>
      <c r="G388" s="35"/>
      <c r="H388" s="171"/>
      <c r="I388" s="51"/>
      <c r="J388" s="41"/>
      <c r="K388" s="41"/>
      <c r="L388" s="41"/>
      <c r="M388" s="41"/>
      <c r="N388" s="41"/>
      <c r="O388" s="41"/>
      <c r="P388" s="41">
        <v>0</v>
      </c>
      <c r="Q388" s="40">
        <f t="shared" si="616"/>
        <v>0</v>
      </c>
      <c r="R388" s="51">
        <v>8176.64</v>
      </c>
      <c r="S388" s="41">
        <f t="shared" si="617"/>
        <v>8176.64</v>
      </c>
      <c r="T388" s="41"/>
      <c r="U388" s="41"/>
      <c r="V388" s="41">
        <f t="shared" si="627"/>
        <v>0</v>
      </c>
      <c r="W388" s="51"/>
      <c r="X388" s="51"/>
      <c r="Y388" s="41"/>
      <c r="Z388" s="40">
        <f t="shared" si="620"/>
        <v>8176.64</v>
      </c>
      <c r="AA388" s="54">
        <f t="shared" si="621"/>
        <v>8176.64</v>
      </c>
      <c r="AB388" s="54"/>
      <c r="AC388" s="54"/>
      <c r="AD388" s="54">
        <f t="shared" si="623"/>
        <v>0</v>
      </c>
      <c r="AE388" s="54"/>
      <c r="AF388" s="54"/>
      <c r="AG388" s="54"/>
      <c r="AH388" s="42">
        <f t="shared" si="625"/>
        <v>8176.64</v>
      </c>
      <c r="AI388" s="56"/>
    </row>
    <row r="389" spans="1:36" x14ac:dyDescent="0.25">
      <c r="A389" s="31">
        <v>8</v>
      </c>
      <c r="B389" s="52">
        <v>320.39999999999998</v>
      </c>
      <c r="C389" s="33">
        <v>2.2999999999999998</v>
      </c>
      <c r="D389" s="33">
        <v>8.14</v>
      </c>
      <c r="E389" s="33">
        <v>2.54</v>
      </c>
      <c r="F389" s="35">
        <v>0.77</v>
      </c>
      <c r="G389" s="35"/>
      <c r="H389" s="171"/>
      <c r="I389" s="51">
        <v>4745.12</v>
      </c>
      <c r="J389" s="41">
        <f>I389-K389-L389-M389-N389-O389</f>
        <v>1076.54</v>
      </c>
      <c r="K389" s="41">
        <f t="shared" ref="K389" si="628">B389*D389</f>
        <v>2608.056</v>
      </c>
      <c r="L389" s="41">
        <f t="shared" ref="L389" si="629">E389*B389</f>
        <v>813.81599999999992</v>
      </c>
      <c r="M389" s="41">
        <f t="shared" ref="M389" si="630">F389*B389</f>
        <v>246.708</v>
      </c>
      <c r="N389" s="41">
        <f t="shared" ref="N389" si="631">G389*B389</f>
        <v>0</v>
      </c>
      <c r="O389" s="41">
        <f>H389*B389</f>
        <v>0</v>
      </c>
      <c r="P389" s="41">
        <f t="shared" ref="P389" si="632">R389/I389</f>
        <v>0</v>
      </c>
      <c r="Q389" s="40">
        <f t="shared" si="616"/>
        <v>4745.12</v>
      </c>
      <c r="R389" s="51"/>
      <c r="S389" s="41">
        <f t="shared" si="617"/>
        <v>0</v>
      </c>
      <c r="T389" s="41">
        <f t="shared" ref="T389" si="633">P389*K389</f>
        <v>0</v>
      </c>
      <c r="U389" s="41">
        <f t="shared" ref="U389" si="634">L389*P389</f>
        <v>0</v>
      </c>
      <c r="V389" s="41">
        <f t="shared" si="627"/>
        <v>0</v>
      </c>
      <c r="W389" s="51"/>
      <c r="X389" s="51"/>
      <c r="Y389" s="41"/>
      <c r="Z389" s="40">
        <f t="shared" si="620"/>
        <v>0</v>
      </c>
      <c r="AA389" s="54">
        <v>0</v>
      </c>
      <c r="AB389" s="54">
        <f>T389</f>
        <v>0</v>
      </c>
      <c r="AC389" s="54">
        <f>U389</f>
        <v>0</v>
      </c>
      <c r="AD389" s="54">
        <v>0</v>
      </c>
      <c r="AE389" s="54">
        <f>W389</f>
        <v>0</v>
      </c>
      <c r="AF389" s="54">
        <f>X389</f>
        <v>0</v>
      </c>
      <c r="AG389" s="54"/>
      <c r="AH389" s="42">
        <f t="shared" si="625"/>
        <v>0</v>
      </c>
      <c r="AI389" s="56">
        <f>I389-Z389</f>
        <v>4745.12</v>
      </c>
    </row>
    <row r="390" spans="1:36" x14ac:dyDescent="0.25">
      <c r="A390" s="31"/>
      <c r="B390" s="52"/>
      <c r="C390" s="33"/>
      <c r="D390" s="33"/>
      <c r="E390" s="33"/>
      <c r="F390" s="35"/>
      <c r="G390" s="35"/>
      <c r="H390" s="171"/>
      <c r="I390" s="51"/>
      <c r="J390" s="41"/>
      <c r="K390" s="41"/>
      <c r="L390" s="41"/>
      <c r="M390" s="41"/>
      <c r="N390" s="41"/>
      <c r="O390" s="41"/>
      <c r="P390" s="41">
        <v>0</v>
      </c>
      <c r="Q390" s="40">
        <f t="shared" si="616"/>
        <v>0</v>
      </c>
      <c r="R390" s="51"/>
      <c r="S390" s="41"/>
      <c r="T390" s="41"/>
      <c r="U390" s="41"/>
      <c r="V390" s="41">
        <f t="shared" si="627"/>
        <v>0</v>
      </c>
      <c r="W390" s="51"/>
      <c r="X390" s="51"/>
      <c r="Y390" s="41"/>
      <c r="Z390" s="40"/>
      <c r="AA390" s="54">
        <f t="shared" si="621"/>
        <v>0</v>
      </c>
      <c r="AB390" s="54"/>
      <c r="AC390" s="54"/>
      <c r="AD390" s="54">
        <f t="shared" si="623"/>
        <v>0</v>
      </c>
      <c r="AE390" s="54"/>
      <c r="AF390" s="54"/>
      <c r="AG390" s="54"/>
      <c r="AH390" s="42">
        <f t="shared" si="625"/>
        <v>0</v>
      </c>
      <c r="AI390" s="56"/>
    </row>
    <row r="391" spans="1:36" x14ac:dyDescent="0.25">
      <c r="A391" s="31"/>
      <c r="B391" s="52"/>
      <c r="C391" s="33"/>
      <c r="D391" s="33"/>
      <c r="E391" s="33"/>
      <c r="F391" s="35"/>
      <c r="G391" s="35"/>
      <c r="H391" s="171"/>
      <c r="I391" s="51"/>
      <c r="J391" s="41"/>
      <c r="K391" s="41"/>
      <c r="L391" s="41"/>
      <c r="M391" s="41"/>
      <c r="N391" s="41"/>
      <c r="O391" s="41"/>
      <c r="P391" s="41">
        <v>0</v>
      </c>
      <c r="Q391" s="40">
        <f t="shared" si="616"/>
        <v>0</v>
      </c>
      <c r="R391" s="51"/>
      <c r="S391" s="41"/>
      <c r="T391" s="41"/>
      <c r="U391" s="41"/>
      <c r="V391" s="41">
        <f t="shared" si="627"/>
        <v>0</v>
      </c>
      <c r="W391" s="51"/>
      <c r="X391" s="51"/>
      <c r="Y391" s="41"/>
      <c r="Z391" s="40"/>
      <c r="AA391" s="54">
        <f t="shared" si="621"/>
        <v>0</v>
      </c>
      <c r="AB391" s="54"/>
      <c r="AC391" s="54"/>
      <c r="AD391" s="54">
        <f t="shared" si="623"/>
        <v>0</v>
      </c>
      <c r="AE391" s="54"/>
      <c r="AF391" s="54"/>
      <c r="AG391" s="54"/>
      <c r="AH391" s="42">
        <f t="shared" si="625"/>
        <v>0</v>
      </c>
      <c r="AI391" s="56"/>
    </row>
    <row r="392" spans="1:36" x14ac:dyDescent="0.25">
      <c r="A392" s="31">
        <v>11</v>
      </c>
      <c r="B392" s="52">
        <v>27.6</v>
      </c>
      <c r="C392" s="33">
        <v>2.48</v>
      </c>
      <c r="D392" s="33">
        <v>7.92</v>
      </c>
      <c r="E392" s="33">
        <v>3.71</v>
      </c>
      <c r="F392" s="35">
        <v>0.77</v>
      </c>
      <c r="G392" s="35">
        <v>5.8</v>
      </c>
      <c r="H392" s="171"/>
      <c r="I392" s="51">
        <v>616.86</v>
      </c>
      <c r="J392" s="41">
        <f>I392-K392-L392-M392-N392</f>
        <v>114.53999999999999</v>
      </c>
      <c r="K392" s="41">
        <f t="shared" ref="K392:K394" si="635">B392*D392</f>
        <v>218.59200000000001</v>
      </c>
      <c r="L392" s="41">
        <f t="shared" ref="L392:L394" si="636">E392*B392</f>
        <v>102.396</v>
      </c>
      <c r="M392" s="41">
        <f t="shared" ref="M392:M394" si="637">F392*B392</f>
        <v>21.252000000000002</v>
      </c>
      <c r="N392" s="41">
        <f t="shared" ref="N392:N394" si="638">G392*B392</f>
        <v>160.08000000000001</v>
      </c>
      <c r="O392" s="41"/>
      <c r="P392" s="41">
        <f t="shared" ref="P392:P394" si="639">R392/I392</f>
        <v>1</v>
      </c>
      <c r="Q392" s="40">
        <f t="shared" si="616"/>
        <v>616.86</v>
      </c>
      <c r="R392" s="51">
        <v>616.86</v>
      </c>
      <c r="S392" s="41">
        <f>R392-T392-U392-V392-W392-X392</f>
        <v>274.62</v>
      </c>
      <c r="T392" s="41">
        <f t="shared" ref="T392:T394" si="640">P392*K392</f>
        <v>218.59200000000001</v>
      </c>
      <c r="U392" s="41">
        <f t="shared" ref="U392:U394" si="641">L392*P392</f>
        <v>102.396</v>
      </c>
      <c r="V392" s="41">
        <f t="shared" si="627"/>
        <v>21.252000000000002</v>
      </c>
      <c r="W392" s="51"/>
      <c r="X392" s="51"/>
      <c r="Y392" s="41"/>
      <c r="Z392" s="40">
        <f>SUM(S392:Y392)</f>
        <v>616.8599999999999</v>
      </c>
      <c r="AA392" s="54">
        <f t="shared" si="621"/>
        <v>274.61999999999989</v>
      </c>
      <c r="AB392" s="54">
        <f>T392</f>
        <v>218.59200000000001</v>
      </c>
      <c r="AC392" s="54">
        <f>U392</f>
        <v>102.396</v>
      </c>
      <c r="AD392" s="54">
        <f t="shared" si="623"/>
        <v>21.252000000000002</v>
      </c>
      <c r="AE392" s="54">
        <f>W392</f>
        <v>0</v>
      </c>
      <c r="AF392" s="54">
        <f>X392</f>
        <v>0</v>
      </c>
      <c r="AG392" s="54"/>
      <c r="AH392" s="42">
        <f t="shared" si="625"/>
        <v>616.85999999999979</v>
      </c>
      <c r="AI392" s="56">
        <f>I392-Z392</f>
        <v>0</v>
      </c>
    </row>
    <row r="393" spans="1:36" x14ac:dyDescent="0.25">
      <c r="A393" s="31">
        <v>12</v>
      </c>
      <c r="B393" s="52">
        <v>132.1</v>
      </c>
      <c r="C393" s="33">
        <v>2.2999999999999998</v>
      </c>
      <c r="D393" s="33">
        <v>7.42</v>
      </c>
      <c r="E393" s="33">
        <v>3.16</v>
      </c>
      <c r="F393" s="35">
        <v>0.77</v>
      </c>
      <c r="G393" s="35"/>
      <c r="H393" s="171"/>
      <c r="I393" s="51">
        <v>1924.7</v>
      </c>
      <c r="J393" s="41">
        <f>I393-K393-L393-M393-N393</f>
        <v>425.36500000000012</v>
      </c>
      <c r="K393" s="41">
        <f t="shared" si="635"/>
        <v>980.1819999999999</v>
      </c>
      <c r="L393" s="41">
        <f t="shared" si="636"/>
        <v>417.43599999999998</v>
      </c>
      <c r="M393" s="41">
        <f t="shared" si="637"/>
        <v>101.717</v>
      </c>
      <c r="N393" s="41">
        <f t="shared" si="638"/>
        <v>0</v>
      </c>
      <c r="O393" s="41"/>
      <c r="P393" s="41">
        <f t="shared" si="639"/>
        <v>0.99963630695692829</v>
      </c>
      <c r="Q393" s="40">
        <f t="shared" si="616"/>
        <v>1924.7</v>
      </c>
      <c r="R393" s="51">
        <v>1924</v>
      </c>
      <c r="S393" s="41">
        <f>R393-T393-U393-V393-W393-X393</f>
        <v>425.21029770873395</v>
      </c>
      <c r="T393" s="41">
        <f t="shared" si="640"/>
        <v>979.82551462565584</v>
      </c>
      <c r="U393" s="41">
        <f t="shared" si="641"/>
        <v>417.28418143087231</v>
      </c>
      <c r="V393" s="41">
        <f t="shared" si="627"/>
        <v>101.68000623473787</v>
      </c>
      <c r="W393" s="51"/>
      <c r="X393" s="51"/>
      <c r="Y393" s="41"/>
      <c r="Z393" s="40">
        <f>SUM(S393:Y393)</f>
        <v>1924</v>
      </c>
      <c r="AA393" s="54">
        <f t="shared" si="621"/>
        <v>1822.2829999999999</v>
      </c>
      <c r="AB393" s="54"/>
      <c r="AC393" s="54"/>
      <c r="AD393" s="54">
        <f t="shared" si="623"/>
        <v>101.717</v>
      </c>
      <c r="AE393" s="54"/>
      <c r="AF393" s="54"/>
      <c r="AG393" s="54"/>
      <c r="AH393" s="42">
        <f t="shared" si="625"/>
        <v>1924</v>
      </c>
      <c r="AI393" s="56"/>
    </row>
    <row r="394" spans="1:36" x14ac:dyDescent="0.25">
      <c r="A394" s="31">
        <v>16</v>
      </c>
      <c r="B394" s="52">
        <v>116.9</v>
      </c>
      <c r="C394" s="33">
        <v>2.2999999999999998</v>
      </c>
      <c r="D394" s="33">
        <v>8.32</v>
      </c>
      <c r="E394" s="33">
        <v>3.14</v>
      </c>
      <c r="F394" s="35">
        <v>0.77</v>
      </c>
      <c r="G394" s="35"/>
      <c r="H394" s="171"/>
      <c r="I394" s="51">
        <v>1793.25</v>
      </c>
      <c r="J394" s="41">
        <f>I394-K394-L394-M394-N394</f>
        <v>363.56299999999987</v>
      </c>
      <c r="K394" s="41">
        <f t="shared" si="635"/>
        <v>972.60800000000006</v>
      </c>
      <c r="L394" s="41">
        <f t="shared" si="636"/>
        <v>367.06600000000003</v>
      </c>
      <c r="M394" s="41">
        <f t="shared" si="637"/>
        <v>90.013000000000005</v>
      </c>
      <c r="N394" s="41">
        <f t="shared" si="638"/>
        <v>0</v>
      </c>
      <c r="O394" s="41"/>
      <c r="P394" s="41">
        <f t="shared" si="639"/>
        <v>1</v>
      </c>
      <c r="Q394" s="40">
        <f t="shared" si="616"/>
        <v>1793.25</v>
      </c>
      <c r="R394" s="51">
        <v>1793.25</v>
      </c>
      <c r="S394" s="41">
        <f>R394-T394-U394-V394-W394-X394</f>
        <v>363.56299999999987</v>
      </c>
      <c r="T394" s="41">
        <f t="shared" si="640"/>
        <v>972.60800000000006</v>
      </c>
      <c r="U394" s="41">
        <f t="shared" si="641"/>
        <v>367.06600000000003</v>
      </c>
      <c r="V394" s="41">
        <f t="shared" si="627"/>
        <v>90.013000000000005</v>
      </c>
      <c r="W394" s="51"/>
      <c r="X394" s="51"/>
      <c r="Y394" s="41"/>
      <c r="Z394" s="40">
        <f>SUM(S394:Y394)</f>
        <v>1793.2499999999998</v>
      </c>
      <c r="AA394" s="54">
        <f t="shared" si="621"/>
        <v>363.56299999999965</v>
      </c>
      <c r="AB394" s="54">
        <f>T394</f>
        <v>972.60800000000006</v>
      </c>
      <c r="AC394" s="54">
        <f>U394</f>
        <v>367.06600000000003</v>
      </c>
      <c r="AD394" s="54">
        <f t="shared" si="623"/>
        <v>90.013000000000005</v>
      </c>
      <c r="AE394" s="54">
        <f>W394</f>
        <v>0</v>
      </c>
      <c r="AF394" s="54">
        <f>X394</f>
        <v>0</v>
      </c>
      <c r="AG394" s="54"/>
      <c r="AH394" s="42">
        <f t="shared" si="625"/>
        <v>1793.2499999999998</v>
      </c>
      <c r="AI394" s="56">
        <f>I394-Z394</f>
        <v>0</v>
      </c>
    </row>
    <row r="395" spans="1:36" x14ac:dyDescent="0.25">
      <c r="A395" s="31"/>
      <c r="B395" s="52"/>
      <c r="C395" s="33"/>
      <c r="D395" s="33"/>
      <c r="E395" s="33"/>
      <c r="F395" s="35"/>
      <c r="G395" s="35"/>
      <c r="H395" s="171"/>
      <c r="I395" s="51"/>
      <c r="J395" s="41"/>
      <c r="K395" s="41"/>
      <c r="L395" s="41"/>
      <c r="M395" s="41"/>
      <c r="N395" s="41"/>
      <c r="O395" s="41"/>
      <c r="P395" s="41"/>
      <c r="Q395" s="40"/>
      <c r="R395" s="51"/>
      <c r="S395" s="41"/>
      <c r="T395" s="41"/>
      <c r="U395" s="41"/>
      <c r="V395" s="41"/>
      <c r="W395" s="51"/>
      <c r="X395" s="51"/>
      <c r="Y395" s="41"/>
      <c r="Z395" s="40"/>
      <c r="AA395" s="54"/>
      <c r="AB395" s="54"/>
      <c r="AC395" s="54"/>
      <c r="AD395" s="54"/>
      <c r="AE395" s="54"/>
      <c r="AF395" s="54"/>
      <c r="AG395" s="54"/>
      <c r="AH395" s="42">
        <f t="shared" si="625"/>
        <v>0</v>
      </c>
      <c r="AI395" s="56"/>
    </row>
    <row r="396" spans="1:36" x14ac:dyDescent="0.25">
      <c r="A396" s="70" t="s">
        <v>37</v>
      </c>
      <c r="B396" s="136">
        <f>SUM(B384:B395)</f>
        <v>2154.8000000000002</v>
      </c>
      <c r="C396" s="173"/>
      <c r="D396" s="174"/>
      <c r="E396" s="174"/>
      <c r="F396" s="175"/>
      <c r="G396" s="175"/>
      <c r="H396" s="175"/>
      <c r="I396" s="177">
        <f>SUM(I384:I394)</f>
        <v>33106.11</v>
      </c>
      <c r="J396" s="177">
        <f t="shared" ref="J396:O396" si="642">SUM(J384:J394)</f>
        <v>6945.4039999999986</v>
      </c>
      <c r="K396" s="177">
        <f t="shared" si="642"/>
        <v>17649.694000000003</v>
      </c>
      <c r="L396" s="177">
        <f t="shared" si="642"/>
        <v>6691.7359999999981</v>
      </c>
      <c r="M396" s="177">
        <f t="shared" si="642"/>
        <v>1659.1960000000001</v>
      </c>
      <c r="N396" s="177">
        <f t="shared" si="642"/>
        <v>160.08000000000001</v>
      </c>
      <c r="O396" s="177">
        <f t="shared" si="642"/>
        <v>0</v>
      </c>
      <c r="P396" s="176">
        <f t="shared" ref="P396" si="643">R396/I396</f>
        <v>1.089559600931671</v>
      </c>
      <c r="Q396" s="178">
        <f t="shared" ref="Q396:Q448" si="644">I396</f>
        <v>33106.11</v>
      </c>
      <c r="R396" s="177">
        <f>SUM(R384:R394)</f>
        <v>36071.08</v>
      </c>
      <c r="S396" s="177">
        <f>SUM(S384:S394)</f>
        <v>13829.449803548916</v>
      </c>
      <c r="T396" s="177">
        <f>SUM(T384:T394)</f>
        <v>14844.110585212375</v>
      </c>
      <c r="U396" s="177">
        <f>SUM(U384:U394)</f>
        <v>5859.5613229580067</v>
      </c>
      <c r="V396" s="177">
        <f>SUM(V384:V394)</f>
        <v>1377.8782882807063</v>
      </c>
      <c r="W396" s="177"/>
      <c r="X396" s="177">
        <f>SUM(X384:X395)</f>
        <v>160.08000000000001</v>
      </c>
      <c r="Y396" s="176"/>
      <c r="Z396" s="40">
        <f>SUM(S396:Y396)</f>
        <v>36071.08</v>
      </c>
      <c r="AA396" s="55">
        <f t="shared" ref="AA396:AF396" si="645">SUM(AA384:AA394)</f>
        <v>15191.949787886146</v>
      </c>
      <c r="AB396" s="55">
        <f t="shared" si="645"/>
        <v>13864.285070586719</v>
      </c>
      <c r="AC396" s="55">
        <f t="shared" si="645"/>
        <v>5442.2771415271345</v>
      </c>
      <c r="AD396" s="55">
        <f t="shared" si="645"/>
        <v>1412.4880000000001</v>
      </c>
      <c r="AE396" s="55">
        <f t="shared" si="645"/>
        <v>0</v>
      </c>
      <c r="AF396" s="55">
        <f t="shared" si="645"/>
        <v>160.08000000000001</v>
      </c>
      <c r="AG396" s="54"/>
      <c r="AH396" s="42">
        <f t="shared" si="625"/>
        <v>36071.08</v>
      </c>
      <c r="AI396" s="56">
        <f>SUM(AI384:AI394)</f>
        <v>5210.9699999999984</v>
      </c>
      <c r="AJ396" s="78"/>
    </row>
    <row r="397" spans="1:36" x14ac:dyDescent="0.25">
      <c r="A397" s="6" t="s">
        <v>56</v>
      </c>
      <c r="B397" s="37"/>
      <c r="C397" s="7"/>
      <c r="D397" s="24"/>
      <c r="E397" s="24"/>
      <c r="F397" s="24"/>
      <c r="G397" s="25"/>
      <c r="H397" s="171"/>
      <c r="I397" s="26"/>
      <c r="J397" s="26"/>
      <c r="K397" s="26"/>
      <c r="L397" s="26"/>
      <c r="M397" s="26"/>
      <c r="N397" s="26"/>
      <c r="O397" s="27"/>
      <c r="P397" s="41">
        <v>0</v>
      </c>
      <c r="Q397" s="40">
        <f t="shared" si="644"/>
        <v>0</v>
      </c>
      <c r="R397" s="26"/>
      <c r="S397" s="26"/>
      <c r="T397" s="26"/>
      <c r="U397" s="26"/>
      <c r="V397" s="26"/>
      <c r="W397" s="26"/>
      <c r="X397" s="27"/>
      <c r="Y397" s="27"/>
      <c r="Z397" s="28"/>
      <c r="AA397" s="29"/>
      <c r="AB397" s="29"/>
      <c r="AC397" s="29"/>
      <c r="AD397" s="29"/>
      <c r="AE397" s="29"/>
      <c r="AF397" s="29"/>
      <c r="AG397" s="29"/>
      <c r="AH397" s="30"/>
      <c r="AI397" s="36"/>
    </row>
    <row r="398" spans="1:36" x14ac:dyDescent="0.25">
      <c r="A398" s="31">
        <v>1</v>
      </c>
      <c r="B398" s="52">
        <v>18.8</v>
      </c>
      <c r="C398" s="33">
        <v>2.2999999999999998</v>
      </c>
      <c r="D398" s="33">
        <v>8.6199999999999992</v>
      </c>
      <c r="E398" s="33">
        <v>9.98</v>
      </c>
      <c r="F398" s="35">
        <v>0.77</v>
      </c>
      <c r="G398" s="35"/>
      <c r="H398" s="171"/>
      <c r="I398" s="51">
        <v>433.72</v>
      </c>
      <c r="J398" s="41">
        <f>I398-K398-L398-M398-N398</f>
        <v>69.564000000000021</v>
      </c>
      <c r="K398" s="41">
        <f>B398*D398</f>
        <v>162.05599999999998</v>
      </c>
      <c r="L398" s="41">
        <f>E398*B398</f>
        <v>187.62400000000002</v>
      </c>
      <c r="M398" s="41">
        <f>F398*B398</f>
        <v>14.476000000000001</v>
      </c>
      <c r="N398" s="41">
        <f>G398*B398</f>
        <v>0</v>
      </c>
      <c r="O398" s="41"/>
      <c r="P398" s="41">
        <f t="shared" ref="P398" si="646">R398/I398</f>
        <v>1</v>
      </c>
      <c r="Q398" s="40">
        <f t="shared" si="644"/>
        <v>433.72</v>
      </c>
      <c r="R398" s="51">
        <v>433.72</v>
      </c>
      <c r="S398" s="41">
        <f>R398-T398-U398-V398-W398-X398</f>
        <v>69.564000000000021</v>
      </c>
      <c r="T398" s="41">
        <f>P398*K398</f>
        <v>162.05599999999998</v>
      </c>
      <c r="U398" s="41">
        <f>L398*P398</f>
        <v>187.62400000000002</v>
      </c>
      <c r="V398" s="41">
        <f t="shared" ref="V398:V413" si="647">P398*M398</f>
        <v>14.476000000000001</v>
      </c>
      <c r="W398" s="51"/>
      <c r="X398" s="51"/>
      <c r="Y398" s="41"/>
      <c r="Z398" s="40">
        <f>SUM(S398:Y398)</f>
        <v>433.72</v>
      </c>
      <c r="AA398" s="54">
        <f t="shared" ref="AA398:AA413" si="648">Z398-AB398-AC398-AD398-AE398-AF398</f>
        <v>69.564000000000021</v>
      </c>
      <c r="AB398" s="54">
        <f>T398</f>
        <v>162.05599999999998</v>
      </c>
      <c r="AC398" s="54">
        <f>U398</f>
        <v>187.62400000000002</v>
      </c>
      <c r="AD398" s="54">
        <f t="shared" ref="AD398:AD413" si="649">M398</f>
        <v>14.476000000000001</v>
      </c>
      <c r="AE398" s="54">
        <f>W398</f>
        <v>0</v>
      </c>
      <c r="AF398" s="54">
        <f>X398</f>
        <v>0</v>
      </c>
      <c r="AG398" s="54"/>
      <c r="AH398" s="42">
        <f t="shared" ref="AH398" si="650">SUM(AA398:AG398)</f>
        <v>433.72</v>
      </c>
      <c r="AI398" s="56">
        <f>I398-Z398</f>
        <v>0</v>
      </c>
    </row>
    <row r="399" spans="1:36" x14ac:dyDescent="0.25">
      <c r="A399" s="31"/>
      <c r="B399" s="52"/>
      <c r="C399" s="33"/>
      <c r="D399" s="33"/>
      <c r="E399" s="33"/>
      <c r="F399" s="35"/>
      <c r="G399" s="35"/>
      <c r="H399" s="171"/>
      <c r="I399" s="51"/>
      <c r="J399" s="41"/>
      <c r="K399" s="41"/>
      <c r="L399" s="41"/>
      <c r="M399" s="41"/>
      <c r="N399" s="41"/>
      <c r="O399" s="41"/>
      <c r="P399" s="41">
        <v>0</v>
      </c>
      <c r="Q399" s="40">
        <f t="shared" si="644"/>
        <v>0</v>
      </c>
      <c r="R399" s="51"/>
      <c r="S399" s="41"/>
      <c r="T399" s="41"/>
      <c r="U399" s="41"/>
      <c r="V399" s="41">
        <f t="shared" si="647"/>
        <v>0</v>
      </c>
      <c r="W399" s="51"/>
      <c r="X399" s="51"/>
      <c r="Y399" s="41"/>
      <c r="Z399" s="40"/>
      <c r="AA399" s="54">
        <f t="shared" si="648"/>
        <v>0</v>
      </c>
      <c r="AB399" s="54"/>
      <c r="AC399" s="54"/>
      <c r="AD399" s="54">
        <f t="shared" si="649"/>
        <v>0</v>
      </c>
      <c r="AE399" s="54"/>
      <c r="AF399" s="54"/>
      <c r="AG399" s="54"/>
      <c r="AH399" s="42"/>
      <c r="AI399" s="56"/>
    </row>
    <row r="400" spans="1:36" x14ac:dyDescent="0.25">
      <c r="A400" s="31"/>
      <c r="B400" s="52"/>
      <c r="C400" s="33"/>
      <c r="D400" s="33"/>
      <c r="E400" s="33"/>
      <c r="F400" s="35"/>
      <c r="G400" s="35"/>
      <c r="H400" s="171"/>
      <c r="I400" s="51"/>
      <c r="J400" s="41"/>
      <c r="K400" s="41"/>
      <c r="L400" s="41"/>
      <c r="M400" s="41"/>
      <c r="N400" s="41"/>
      <c r="O400" s="41"/>
      <c r="P400" s="41">
        <v>0</v>
      </c>
      <c r="Q400" s="40">
        <f t="shared" si="644"/>
        <v>0</v>
      </c>
      <c r="R400" s="51"/>
      <c r="S400" s="41"/>
      <c r="T400" s="41"/>
      <c r="U400" s="41"/>
      <c r="V400" s="41">
        <f t="shared" si="647"/>
        <v>0</v>
      </c>
      <c r="W400" s="51"/>
      <c r="X400" s="51"/>
      <c r="Y400" s="41"/>
      <c r="Z400" s="40"/>
      <c r="AA400" s="54">
        <f t="shared" si="648"/>
        <v>0</v>
      </c>
      <c r="AB400" s="54"/>
      <c r="AC400" s="54"/>
      <c r="AD400" s="54">
        <f t="shared" si="649"/>
        <v>0</v>
      </c>
      <c r="AE400" s="54"/>
      <c r="AF400" s="54"/>
      <c r="AG400" s="54"/>
      <c r="AH400" s="42"/>
      <c r="AI400" s="56"/>
    </row>
    <row r="401" spans="1:35" x14ac:dyDescent="0.25">
      <c r="A401" s="31"/>
      <c r="B401" s="52"/>
      <c r="C401" s="33"/>
      <c r="D401" s="33"/>
      <c r="E401" s="33"/>
      <c r="F401" s="35"/>
      <c r="G401" s="35"/>
      <c r="H401" s="171"/>
      <c r="I401" s="51"/>
      <c r="J401" s="41"/>
      <c r="K401" s="41"/>
      <c r="L401" s="41"/>
      <c r="M401" s="41"/>
      <c r="N401" s="41"/>
      <c r="O401" s="41"/>
      <c r="P401" s="41">
        <v>0</v>
      </c>
      <c r="Q401" s="40">
        <f t="shared" si="644"/>
        <v>0</v>
      </c>
      <c r="R401" s="51"/>
      <c r="S401" s="41"/>
      <c r="T401" s="41"/>
      <c r="U401" s="41"/>
      <c r="V401" s="41">
        <f t="shared" si="647"/>
        <v>0</v>
      </c>
      <c r="W401" s="51"/>
      <c r="X401" s="51"/>
      <c r="Y401" s="41"/>
      <c r="Z401" s="40"/>
      <c r="AA401" s="54">
        <f t="shared" si="648"/>
        <v>0</v>
      </c>
      <c r="AB401" s="54"/>
      <c r="AC401" s="54"/>
      <c r="AD401" s="54">
        <f t="shared" si="649"/>
        <v>0</v>
      </c>
      <c r="AE401" s="54"/>
      <c r="AF401" s="54"/>
      <c r="AG401" s="54"/>
      <c r="AH401" s="42"/>
      <c r="AI401" s="56"/>
    </row>
    <row r="402" spans="1:35" x14ac:dyDescent="0.25">
      <c r="A402" s="31">
        <v>5</v>
      </c>
      <c r="B402" s="52">
        <v>288</v>
      </c>
      <c r="C402" s="33">
        <v>2.2999999999999998</v>
      </c>
      <c r="D402" s="33">
        <v>7.94</v>
      </c>
      <c r="E402" s="33">
        <v>3.6</v>
      </c>
      <c r="F402" s="35">
        <v>0.77</v>
      </c>
      <c r="G402" s="35"/>
      <c r="H402" s="171"/>
      <c r="I402" s="51">
        <v>4423.68</v>
      </c>
      <c r="J402" s="41">
        <f>I402-K402-L402-M402-N402</f>
        <v>878.40000000000009</v>
      </c>
      <c r="K402" s="41">
        <f t="shared" ref="K402:K409" si="651">B402*D402</f>
        <v>2286.7200000000003</v>
      </c>
      <c r="L402" s="41">
        <f t="shared" ref="L402:L409" si="652">E402*B402</f>
        <v>1036.8</v>
      </c>
      <c r="M402" s="41">
        <f t="shared" ref="M402:M409" si="653">F402*B402</f>
        <v>221.76</v>
      </c>
      <c r="N402" s="41">
        <f t="shared" ref="N402:N411" si="654">G402*B402</f>
        <v>0</v>
      </c>
      <c r="O402" s="41"/>
      <c r="P402" s="41">
        <f t="shared" ref="P402:P409" si="655">R402/I402</f>
        <v>0</v>
      </c>
      <c r="Q402" s="40">
        <f t="shared" si="644"/>
        <v>4423.68</v>
      </c>
      <c r="R402" s="51"/>
      <c r="S402" s="41">
        <f t="shared" ref="S402:S413" si="656">R402-T402-U402-V402-W402-X402</f>
        <v>0</v>
      </c>
      <c r="T402" s="41">
        <f t="shared" ref="T402:T411" si="657">P402*K402</f>
        <v>0</v>
      </c>
      <c r="U402" s="41">
        <f t="shared" ref="U402:U411" si="658">L402*P402</f>
        <v>0</v>
      </c>
      <c r="V402" s="41">
        <f t="shared" si="647"/>
        <v>0</v>
      </c>
      <c r="W402" s="51"/>
      <c r="X402" s="51"/>
      <c r="Y402" s="41"/>
      <c r="Z402" s="40">
        <f t="shared" ref="Z402:Z411" si="659">SUM(S402:Y402)</f>
        <v>0</v>
      </c>
      <c r="AA402" s="54">
        <f t="shared" si="648"/>
        <v>-221.76</v>
      </c>
      <c r="AB402" s="54">
        <f t="shared" ref="AB402:AB411" si="660">T402</f>
        <v>0</v>
      </c>
      <c r="AC402" s="54">
        <f t="shared" ref="AC402:AC411" si="661">U402</f>
        <v>0</v>
      </c>
      <c r="AD402" s="54">
        <f t="shared" si="649"/>
        <v>221.76</v>
      </c>
      <c r="AE402" s="54">
        <f t="shared" ref="AE402:AE411" si="662">W402</f>
        <v>0</v>
      </c>
      <c r="AF402" s="54">
        <f t="shared" ref="AF402:AF411" si="663">X402</f>
        <v>0</v>
      </c>
      <c r="AG402" s="54"/>
      <c r="AH402" s="42">
        <f t="shared" ref="AH402:AH411" si="664">SUM(AA402:AG402)</f>
        <v>0</v>
      </c>
      <c r="AI402" s="56">
        <f t="shared" ref="AI402:AI411" si="665">I402-Z402</f>
        <v>4423.68</v>
      </c>
    </row>
    <row r="403" spans="1:35" x14ac:dyDescent="0.25">
      <c r="A403" s="31">
        <v>6</v>
      </c>
      <c r="B403" s="52">
        <v>252.7</v>
      </c>
      <c r="C403" s="33">
        <v>2.2999999999999998</v>
      </c>
      <c r="D403" s="33">
        <v>8.17</v>
      </c>
      <c r="E403" s="33">
        <v>2.39</v>
      </c>
      <c r="F403" s="35">
        <v>0.77</v>
      </c>
      <c r="G403" s="35"/>
      <c r="H403" s="171"/>
      <c r="I403" s="51">
        <v>3638.88</v>
      </c>
      <c r="J403" s="41">
        <f>I403-K403-L403-M403-N403</f>
        <v>775.78900000000044</v>
      </c>
      <c r="K403" s="41">
        <f t="shared" si="651"/>
        <v>2064.5589999999997</v>
      </c>
      <c r="L403" s="41">
        <f t="shared" si="652"/>
        <v>603.95299999999997</v>
      </c>
      <c r="M403" s="41">
        <f t="shared" si="653"/>
        <v>194.57900000000001</v>
      </c>
      <c r="N403" s="41">
        <f t="shared" si="654"/>
        <v>0</v>
      </c>
      <c r="O403" s="41"/>
      <c r="P403" s="41">
        <f t="shared" si="655"/>
        <v>1.4914918876137711</v>
      </c>
      <c r="Q403" s="40">
        <f t="shared" si="644"/>
        <v>3638.88</v>
      </c>
      <c r="R403" s="51">
        <v>5427.36</v>
      </c>
      <c r="S403" s="41">
        <f t="shared" si="656"/>
        <v>1157.0830000000008</v>
      </c>
      <c r="T403" s="41">
        <f t="shared" si="657"/>
        <v>3079.2729999999992</v>
      </c>
      <c r="U403" s="41">
        <f t="shared" si="658"/>
        <v>900.79099999999983</v>
      </c>
      <c r="V403" s="41">
        <f t="shared" si="647"/>
        <v>290.21299999999997</v>
      </c>
      <c r="W403" s="51"/>
      <c r="X403" s="51"/>
      <c r="Y403" s="41"/>
      <c r="Z403" s="40">
        <f t="shared" si="659"/>
        <v>5427.36</v>
      </c>
      <c r="AA403" s="54">
        <f t="shared" si="648"/>
        <v>1252.7170000000008</v>
      </c>
      <c r="AB403" s="54">
        <f t="shared" si="660"/>
        <v>3079.2729999999992</v>
      </c>
      <c r="AC403" s="54">
        <f t="shared" si="661"/>
        <v>900.79099999999983</v>
      </c>
      <c r="AD403" s="54">
        <f t="shared" si="649"/>
        <v>194.57900000000001</v>
      </c>
      <c r="AE403" s="54">
        <f t="shared" si="662"/>
        <v>0</v>
      </c>
      <c r="AF403" s="54">
        <f t="shared" si="663"/>
        <v>0</v>
      </c>
      <c r="AG403" s="54"/>
      <c r="AH403" s="42">
        <f t="shared" si="664"/>
        <v>5427.36</v>
      </c>
      <c r="AI403" s="56">
        <f t="shared" si="665"/>
        <v>-1788.4799999999996</v>
      </c>
    </row>
    <row r="404" spans="1:35" x14ac:dyDescent="0.25">
      <c r="A404" s="31">
        <v>7</v>
      </c>
      <c r="B404" s="52">
        <v>121.7</v>
      </c>
      <c r="C404" s="33">
        <v>2.2999999999999998</v>
      </c>
      <c r="D404" s="33">
        <v>8.5399999999999991</v>
      </c>
      <c r="E404" s="33">
        <v>3.33</v>
      </c>
      <c r="F404" s="35">
        <v>0.77</v>
      </c>
      <c r="G404" s="35"/>
      <c r="H404" s="171"/>
      <c r="I404" s="51">
        <v>1945.98</v>
      </c>
      <c r="J404" s="41">
        <f>I404-K404-L404-M404-N404-O404</f>
        <v>407.69200000000001</v>
      </c>
      <c r="K404" s="41">
        <f t="shared" si="651"/>
        <v>1039.318</v>
      </c>
      <c r="L404" s="41">
        <f t="shared" si="652"/>
        <v>405.26100000000002</v>
      </c>
      <c r="M404" s="41">
        <f t="shared" si="653"/>
        <v>93.709000000000003</v>
      </c>
      <c r="N404" s="41">
        <f t="shared" si="654"/>
        <v>0</v>
      </c>
      <c r="O404" s="41">
        <f>H404*B404</f>
        <v>0</v>
      </c>
      <c r="P404" s="41">
        <f t="shared" si="655"/>
        <v>1</v>
      </c>
      <c r="Q404" s="40">
        <f t="shared" si="644"/>
        <v>1945.98</v>
      </c>
      <c r="R404" s="51">
        <v>1945.98</v>
      </c>
      <c r="S404" s="41">
        <f t="shared" si="656"/>
        <v>407.69200000000001</v>
      </c>
      <c r="T404" s="41">
        <f t="shared" si="657"/>
        <v>1039.318</v>
      </c>
      <c r="U404" s="41">
        <f t="shared" si="658"/>
        <v>405.26100000000002</v>
      </c>
      <c r="V404" s="41">
        <f t="shared" si="647"/>
        <v>93.709000000000003</v>
      </c>
      <c r="W404" s="51"/>
      <c r="X404" s="51"/>
      <c r="Y404" s="41"/>
      <c r="Z404" s="40">
        <f t="shared" si="659"/>
        <v>1945.98</v>
      </c>
      <c r="AA404" s="54">
        <f t="shared" si="648"/>
        <v>407.69200000000001</v>
      </c>
      <c r="AB404" s="54">
        <f t="shared" si="660"/>
        <v>1039.318</v>
      </c>
      <c r="AC404" s="54">
        <f t="shared" si="661"/>
        <v>405.26100000000002</v>
      </c>
      <c r="AD404" s="54">
        <f t="shared" si="649"/>
        <v>93.709000000000003</v>
      </c>
      <c r="AE404" s="54">
        <f t="shared" si="662"/>
        <v>0</v>
      </c>
      <c r="AF404" s="54">
        <f t="shared" si="663"/>
        <v>0</v>
      </c>
      <c r="AG404" s="54"/>
      <c r="AH404" s="42">
        <f t="shared" si="664"/>
        <v>1945.98</v>
      </c>
      <c r="AI404" s="56">
        <f t="shared" si="665"/>
        <v>0</v>
      </c>
    </row>
    <row r="405" spans="1:35" x14ac:dyDescent="0.25">
      <c r="A405" s="31">
        <v>8</v>
      </c>
      <c r="B405" s="52">
        <v>537</v>
      </c>
      <c r="C405" s="33">
        <v>2.2999999999999998</v>
      </c>
      <c r="D405" s="33">
        <v>7.92</v>
      </c>
      <c r="E405" s="33">
        <v>2.95</v>
      </c>
      <c r="F405" s="35">
        <v>0.77</v>
      </c>
      <c r="G405" s="35"/>
      <c r="H405" s="171"/>
      <c r="I405" s="51">
        <v>7936.86</v>
      </c>
      <c r="J405" s="41">
        <f>I405-K405-L405-M405-N405-O405</f>
        <v>1686.1799999999996</v>
      </c>
      <c r="K405" s="41">
        <f t="shared" si="651"/>
        <v>4253.04</v>
      </c>
      <c r="L405" s="41">
        <f t="shared" si="652"/>
        <v>1584.15</v>
      </c>
      <c r="M405" s="41">
        <f t="shared" si="653"/>
        <v>413.49</v>
      </c>
      <c r="N405" s="41">
        <f t="shared" si="654"/>
        <v>0</v>
      </c>
      <c r="O405" s="41">
        <f>H405*B405</f>
        <v>0</v>
      </c>
      <c r="P405" s="41">
        <f t="shared" si="655"/>
        <v>0</v>
      </c>
      <c r="Q405" s="40">
        <f t="shared" si="644"/>
        <v>7936.86</v>
      </c>
      <c r="R405" s="51"/>
      <c r="S405" s="41">
        <f t="shared" si="656"/>
        <v>0</v>
      </c>
      <c r="T405" s="41">
        <f t="shared" si="657"/>
        <v>0</v>
      </c>
      <c r="U405" s="41">
        <f t="shared" si="658"/>
        <v>0</v>
      </c>
      <c r="V405" s="41">
        <f t="shared" si="647"/>
        <v>0</v>
      </c>
      <c r="W405" s="51"/>
      <c r="X405" s="51"/>
      <c r="Y405" s="41"/>
      <c r="Z405" s="40">
        <f t="shared" si="659"/>
        <v>0</v>
      </c>
      <c r="AA405" s="54">
        <f t="shared" si="648"/>
        <v>-413.49</v>
      </c>
      <c r="AB405" s="54">
        <f t="shared" si="660"/>
        <v>0</v>
      </c>
      <c r="AC405" s="54">
        <f t="shared" si="661"/>
        <v>0</v>
      </c>
      <c r="AD405" s="54">
        <f t="shared" si="649"/>
        <v>413.49</v>
      </c>
      <c r="AE405" s="54">
        <f t="shared" si="662"/>
        <v>0</v>
      </c>
      <c r="AF405" s="54">
        <f t="shared" si="663"/>
        <v>0</v>
      </c>
      <c r="AG405" s="54"/>
      <c r="AH405" s="42">
        <f t="shared" si="664"/>
        <v>0</v>
      </c>
      <c r="AI405" s="56">
        <f t="shared" si="665"/>
        <v>7936.86</v>
      </c>
    </row>
    <row r="406" spans="1:35" x14ac:dyDescent="0.25">
      <c r="A406" s="31">
        <v>9</v>
      </c>
      <c r="B406" s="52">
        <v>281.60000000000002</v>
      </c>
      <c r="C406" s="33">
        <v>2.2999999999999998</v>
      </c>
      <c r="D406" s="33">
        <v>8.1999999999999993</v>
      </c>
      <c r="E406" s="33">
        <v>3.14</v>
      </c>
      <c r="F406" s="35">
        <v>0.77</v>
      </c>
      <c r="G406" s="35"/>
      <c r="H406" s="171"/>
      <c r="I406" s="51">
        <v>4347.3500000000004</v>
      </c>
      <c r="J406" s="41">
        <f>I406-K406-L406-M406-N406-O406</f>
        <v>937.17400000000032</v>
      </c>
      <c r="K406" s="41">
        <f t="shared" si="651"/>
        <v>2309.12</v>
      </c>
      <c r="L406" s="41">
        <f t="shared" si="652"/>
        <v>884.22400000000016</v>
      </c>
      <c r="M406" s="41">
        <f t="shared" si="653"/>
        <v>216.83200000000002</v>
      </c>
      <c r="N406" s="41">
        <f t="shared" si="654"/>
        <v>0</v>
      </c>
      <c r="O406" s="41">
        <f>H406*B406</f>
        <v>0</v>
      </c>
      <c r="P406" s="41">
        <f t="shared" si="655"/>
        <v>0.5611671478026844</v>
      </c>
      <c r="Q406" s="40">
        <f t="shared" si="644"/>
        <v>4347.3500000000004</v>
      </c>
      <c r="R406" s="51">
        <v>2439.59</v>
      </c>
      <c r="S406" s="41">
        <f t="shared" si="656"/>
        <v>525.91126057483291</v>
      </c>
      <c r="T406" s="41">
        <f t="shared" si="657"/>
        <v>1295.8022843341346</v>
      </c>
      <c r="U406" s="41">
        <f t="shared" si="658"/>
        <v>496.19746009868089</v>
      </c>
      <c r="V406" s="41">
        <f t="shared" si="647"/>
        <v>121.67899499235168</v>
      </c>
      <c r="W406" s="51"/>
      <c r="X406" s="51"/>
      <c r="Y406" s="41"/>
      <c r="Z406" s="40">
        <f t="shared" si="659"/>
        <v>2439.59</v>
      </c>
      <c r="AA406" s="54">
        <f t="shared" si="648"/>
        <v>430.75825556718462</v>
      </c>
      <c r="AB406" s="54">
        <f t="shared" si="660"/>
        <v>1295.8022843341346</v>
      </c>
      <c r="AC406" s="54">
        <f t="shared" si="661"/>
        <v>496.19746009868089</v>
      </c>
      <c r="AD406" s="54">
        <f t="shared" si="649"/>
        <v>216.83200000000002</v>
      </c>
      <c r="AE406" s="54">
        <f t="shared" si="662"/>
        <v>0</v>
      </c>
      <c r="AF406" s="54">
        <f t="shared" si="663"/>
        <v>0</v>
      </c>
      <c r="AG406" s="54"/>
      <c r="AH406" s="42">
        <f t="shared" si="664"/>
        <v>2439.59</v>
      </c>
      <c r="AI406" s="56">
        <f t="shared" si="665"/>
        <v>1907.7600000000002</v>
      </c>
    </row>
    <row r="407" spans="1:35" x14ac:dyDescent="0.25">
      <c r="A407" s="31">
        <v>10</v>
      </c>
      <c r="B407" s="52">
        <v>387.7</v>
      </c>
      <c r="C407" s="33">
        <v>2.2999999999999998</v>
      </c>
      <c r="D407" s="33">
        <v>7.95</v>
      </c>
      <c r="E407" s="33">
        <v>3.85</v>
      </c>
      <c r="F407" s="35">
        <v>0.77</v>
      </c>
      <c r="G407" s="35"/>
      <c r="H407" s="171"/>
      <c r="I407" s="51">
        <v>6152.79</v>
      </c>
      <c r="J407" s="41">
        <f t="shared" ref="J407:J409" si="666">I407-K407-L407-M407-N407</f>
        <v>1279.4009999999998</v>
      </c>
      <c r="K407" s="41">
        <f t="shared" si="651"/>
        <v>3082.2150000000001</v>
      </c>
      <c r="L407" s="41">
        <f t="shared" si="652"/>
        <v>1492.645</v>
      </c>
      <c r="M407" s="41">
        <f t="shared" si="653"/>
        <v>298.529</v>
      </c>
      <c r="N407" s="41">
        <f t="shared" si="654"/>
        <v>0</v>
      </c>
      <c r="O407" s="41"/>
      <c r="P407" s="41">
        <f t="shared" si="655"/>
        <v>0.8508497770929937</v>
      </c>
      <c r="Q407" s="40">
        <f t="shared" si="644"/>
        <v>6152.79</v>
      </c>
      <c r="R407" s="51">
        <v>5235.1000000000004</v>
      </c>
      <c r="S407" s="41">
        <f t="shared" si="656"/>
        <v>1088.578055662553</v>
      </c>
      <c r="T407" s="41">
        <f t="shared" si="657"/>
        <v>2622.5019457026815</v>
      </c>
      <c r="U407" s="41">
        <f t="shared" si="658"/>
        <v>1270.0166655289715</v>
      </c>
      <c r="V407" s="41">
        <f t="shared" si="647"/>
        <v>254.00333310579433</v>
      </c>
      <c r="W407" s="51"/>
      <c r="X407" s="51"/>
      <c r="Y407" s="41"/>
      <c r="Z407" s="40">
        <f t="shared" si="659"/>
        <v>5235.0999999999995</v>
      </c>
      <c r="AA407" s="54">
        <f t="shared" si="648"/>
        <v>1044.0523887683464</v>
      </c>
      <c r="AB407" s="54">
        <f t="shared" si="660"/>
        <v>2622.5019457026815</v>
      </c>
      <c r="AC407" s="54">
        <f t="shared" si="661"/>
        <v>1270.0166655289715</v>
      </c>
      <c r="AD407" s="54">
        <f t="shared" si="649"/>
        <v>298.529</v>
      </c>
      <c r="AE407" s="54">
        <f t="shared" si="662"/>
        <v>0</v>
      </c>
      <c r="AF407" s="54">
        <f t="shared" si="663"/>
        <v>0</v>
      </c>
      <c r="AG407" s="54"/>
      <c r="AH407" s="42">
        <f t="shared" si="664"/>
        <v>5235.0999999999985</v>
      </c>
      <c r="AI407" s="56">
        <f t="shared" si="665"/>
        <v>917.69000000000051</v>
      </c>
    </row>
    <row r="408" spans="1:35" x14ac:dyDescent="0.25">
      <c r="A408" s="31">
        <v>11</v>
      </c>
      <c r="B408" s="52">
        <v>495</v>
      </c>
      <c r="C408" s="33">
        <v>2.2999999999999998</v>
      </c>
      <c r="D408" s="33">
        <v>7.66</v>
      </c>
      <c r="E408" s="33">
        <v>3.18</v>
      </c>
      <c r="F408" s="35">
        <v>0.77</v>
      </c>
      <c r="G408" s="35"/>
      <c r="H408" s="171"/>
      <c r="I408" s="51">
        <v>7425</v>
      </c>
      <c r="J408" s="41">
        <f t="shared" si="666"/>
        <v>1678.0499999999997</v>
      </c>
      <c r="K408" s="41">
        <f t="shared" si="651"/>
        <v>3791.7000000000003</v>
      </c>
      <c r="L408" s="41">
        <f t="shared" si="652"/>
        <v>1574.1000000000001</v>
      </c>
      <c r="M408" s="41">
        <f t="shared" si="653"/>
        <v>381.15000000000003</v>
      </c>
      <c r="N408" s="41">
        <f t="shared" si="654"/>
        <v>0</v>
      </c>
      <c r="O408" s="41"/>
      <c r="P408" s="41">
        <f t="shared" si="655"/>
        <v>0.4078787878787879</v>
      </c>
      <c r="Q408" s="40">
        <f t="shared" si="644"/>
        <v>7425</v>
      </c>
      <c r="R408" s="51">
        <v>3028.5</v>
      </c>
      <c r="S408" s="41">
        <f t="shared" si="656"/>
        <v>684.4409999999998</v>
      </c>
      <c r="T408" s="41">
        <f t="shared" si="657"/>
        <v>1546.5540000000001</v>
      </c>
      <c r="U408" s="41">
        <f t="shared" si="658"/>
        <v>642.04200000000003</v>
      </c>
      <c r="V408" s="41">
        <f t="shared" si="647"/>
        <v>155.46300000000002</v>
      </c>
      <c r="W408" s="51"/>
      <c r="X408" s="51"/>
      <c r="Y408" s="41"/>
      <c r="Z408" s="40">
        <f t="shared" si="659"/>
        <v>3028.5</v>
      </c>
      <c r="AA408" s="54">
        <f t="shared" si="648"/>
        <v>458.75399999999985</v>
      </c>
      <c r="AB408" s="54">
        <f t="shared" si="660"/>
        <v>1546.5540000000001</v>
      </c>
      <c r="AC408" s="54">
        <f t="shared" si="661"/>
        <v>642.04200000000003</v>
      </c>
      <c r="AD408" s="54">
        <f t="shared" si="649"/>
        <v>381.15000000000003</v>
      </c>
      <c r="AE408" s="54">
        <f t="shared" si="662"/>
        <v>0</v>
      </c>
      <c r="AF408" s="54">
        <f t="shared" si="663"/>
        <v>0</v>
      </c>
      <c r="AG408" s="54"/>
      <c r="AH408" s="42">
        <f t="shared" si="664"/>
        <v>3028.5</v>
      </c>
      <c r="AI408" s="56">
        <f t="shared" si="665"/>
        <v>4396.5</v>
      </c>
    </row>
    <row r="409" spans="1:35" x14ac:dyDescent="0.25">
      <c r="A409" s="31">
        <v>12</v>
      </c>
      <c r="B409" s="52">
        <v>70.3</v>
      </c>
      <c r="C409" s="33">
        <v>2.2999999999999998</v>
      </c>
      <c r="D409" s="33">
        <v>8</v>
      </c>
      <c r="E409" s="33">
        <v>2.83</v>
      </c>
      <c r="F409" s="35">
        <v>0.77</v>
      </c>
      <c r="G409" s="35"/>
      <c r="H409" s="171"/>
      <c r="I409" s="51">
        <v>1055.2</v>
      </c>
      <c r="J409" s="41">
        <f t="shared" si="666"/>
        <v>239.72000000000011</v>
      </c>
      <c r="K409" s="41">
        <f t="shared" si="651"/>
        <v>562.4</v>
      </c>
      <c r="L409" s="41">
        <f t="shared" si="652"/>
        <v>198.94899999999998</v>
      </c>
      <c r="M409" s="41">
        <f t="shared" si="653"/>
        <v>54.131</v>
      </c>
      <c r="N409" s="41">
        <f t="shared" si="654"/>
        <v>0</v>
      </c>
      <c r="O409" s="41"/>
      <c r="P409" s="41">
        <f t="shared" si="655"/>
        <v>1.0684325246398787</v>
      </c>
      <c r="Q409" s="40">
        <f t="shared" si="644"/>
        <v>1055.2</v>
      </c>
      <c r="R409" s="51">
        <v>1127.4100000000001</v>
      </c>
      <c r="S409" s="41">
        <f t="shared" si="656"/>
        <v>256.12464480667188</v>
      </c>
      <c r="T409" s="41">
        <f t="shared" si="657"/>
        <v>600.8864518574677</v>
      </c>
      <c r="U409" s="41">
        <f t="shared" si="658"/>
        <v>212.5635823445792</v>
      </c>
      <c r="V409" s="41">
        <f t="shared" si="647"/>
        <v>57.835320991281272</v>
      </c>
      <c r="W409" s="51"/>
      <c r="X409" s="51"/>
      <c r="Y409" s="41"/>
      <c r="Z409" s="40">
        <f t="shared" si="659"/>
        <v>1127.4100000000001</v>
      </c>
      <c r="AA409" s="54">
        <f t="shared" si="648"/>
        <v>259.82896579795317</v>
      </c>
      <c r="AB409" s="54">
        <f t="shared" si="660"/>
        <v>600.8864518574677</v>
      </c>
      <c r="AC409" s="54">
        <f t="shared" si="661"/>
        <v>212.5635823445792</v>
      </c>
      <c r="AD409" s="54">
        <f t="shared" si="649"/>
        <v>54.131</v>
      </c>
      <c r="AE409" s="54">
        <f t="shared" si="662"/>
        <v>0</v>
      </c>
      <c r="AF409" s="54">
        <f t="shared" si="663"/>
        <v>0</v>
      </c>
      <c r="AG409" s="54"/>
      <c r="AH409" s="42">
        <f t="shared" si="664"/>
        <v>1127.4100000000001</v>
      </c>
      <c r="AI409" s="56">
        <f t="shared" si="665"/>
        <v>-72.210000000000036</v>
      </c>
    </row>
    <row r="410" spans="1:35" x14ac:dyDescent="0.25">
      <c r="A410" s="31">
        <v>13</v>
      </c>
      <c r="B410" s="52">
        <v>121.2</v>
      </c>
      <c r="C410" s="33">
        <v>2.2999999999999998</v>
      </c>
      <c r="D410" s="33">
        <v>8.1</v>
      </c>
      <c r="E410" s="33">
        <v>2.69</v>
      </c>
      <c r="F410" s="35">
        <v>0.77</v>
      </c>
      <c r="G410" s="35"/>
      <c r="H410" s="171"/>
      <c r="I410" s="51">
        <v>1809.52</v>
      </c>
      <c r="J410" s="41">
        <v>0</v>
      </c>
      <c r="K410" s="41">
        <v>0</v>
      </c>
      <c r="L410" s="41">
        <v>0</v>
      </c>
      <c r="M410" s="41">
        <v>0</v>
      </c>
      <c r="N410" s="41">
        <f t="shared" si="654"/>
        <v>0</v>
      </c>
      <c r="O410" s="41"/>
      <c r="P410" s="41">
        <v>0</v>
      </c>
      <c r="Q410" s="40">
        <f t="shared" si="644"/>
        <v>1809.52</v>
      </c>
      <c r="R410" s="51"/>
      <c r="S410" s="41">
        <f t="shared" si="656"/>
        <v>0</v>
      </c>
      <c r="T410" s="41">
        <f t="shared" si="657"/>
        <v>0</v>
      </c>
      <c r="U410" s="41">
        <f t="shared" si="658"/>
        <v>0</v>
      </c>
      <c r="V410" s="41">
        <f t="shared" si="647"/>
        <v>0</v>
      </c>
      <c r="W410" s="51"/>
      <c r="X410" s="51"/>
      <c r="Y410" s="41"/>
      <c r="Z410" s="40">
        <f t="shared" si="659"/>
        <v>0</v>
      </c>
      <c r="AA410" s="54">
        <f t="shared" si="648"/>
        <v>0</v>
      </c>
      <c r="AB410" s="54">
        <f t="shared" si="660"/>
        <v>0</v>
      </c>
      <c r="AC410" s="54">
        <f t="shared" si="661"/>
        <v>0</v>
      </c>
      <c r="AD410" s="54">
        <f t="shared" si="649"/>
        <v>0</v>
      </c>
      <c r="AE410" s="54">
        <f t="shared" si="662"/>
        <v>0</v>
      </c>
      <c r="AF410" s="54">
        <f t="shared" si="663"/>
        <v>0</v>
      </c>
      <c r="AG410" s="54"/>
      <c r="AH410" s="42">
        <f t="shared" si="664"/>
        <v>0</v>
      </c>
      <c r="AI410" s="56">
        <f t="shared" si="665"/>
        <v>1809.52</v>
      </c>
    </row>
    <row r="411" spans="1:35" x14ac:dyDescent="0.25">
      <c r="A411" s="31">
        <v>14</v>
      </c>
      <c r="B411" s="52">
        <v>369.4</v>
      </c>
      <c r="C411" s="33">
        <v>2.2999999999999998</v>
      </c>
      <c r="D411" s="33">
        <v>8.31</v>
      </c>
      <c r="E411" s="33">
        <v>2.7</v>
      </c>
      <c r="F411" s="35">
        <v>0.77</v>
      </c>
      <c r="G411" s="35"/>
      <c r="H411" s="171"/>
      <c r="I411" s="51">
        <v>5585.33</v>
      </c>
      <c r="J411" s="41">
        <f t="shared" ref="J411" si="667">I411-K411-L411-M411-N411</f>
        <v>1233.7979999999998</v>
      </c>
      <c r="K411" s="41">
        <f t="shared" ref="K411" si="668">B411*D411</f>
        <v>3069.7139999999999</v>
      </c>
      <c r="L411" s="41">
        <f t="shared" ref="L411" si="669">E411*B411</f>
        <v>997.38</v>
      </c>
      <c r="M411" s="41">
        <f t="shared" ref="M411" si="670">F411*B411</f>
        <v>284.43799999999999</v>
      </c>
      <c r="N411" s="41">
        <f t="shared" si="654"/>
        <v>0</v>
      </c>
      <c r="O411" s="41"/>
      <c r="P411" s="41">
        <f t="shared" ref="P411" si="671">R411/I411</f>
        <v>0.43939391226659835</v>
      </c>
      <c r="Q411" s="40">
        <f t="shared" si="644"/>
        <v>5585.33</v>
      </c>
      <c r="R411" s="51">
        <v>2454.16</v>
      </c>
      <c r="S411" s="41">
        <f t="shared" si="656"/>
        <v>542.12333016670459</v>
      </c>
      <c r="T411" s="41">
        <f t="shared" si="657"/>
        <v>1348.8136439995487</v>
      </c>
      <c r="U411" s="41">
        <f t="shared" si="658"/>
        <v>438.24270021645987</v>
      </c>
      <c r="V411" s="41">
        <f t="shared" si="647"/>
        <v>124.9803256172867</v>
      </c>
      <c r="W411" s="51"/>
      <c r="X411" s="51"/>
      <c r="Y411" s="41"/>
      <c r="Z411" s="40">
        <f t="shared" si="659"/>
        <v>2454.16</v>
      </c>
      <c r="AA411" s="54">
        <f t="shared" si="648"/>
        <v>382.66565578399127</v>
      </c>
      <c r="AB411" s="54">
        <f t="shared" si="660"/>
        <v>1348.8136439995487</v>
      </c>
      <c r="AC411" s="54">
        <f t="shared" si="661"/>
        <v>438.24270021645987</v>
      </c>
      <c r="AD411" s="54">
        <f t="shared" si="649"/>
        <v>284.43799999999999</v>
      </c>
      <c r="AE411" s="54">
        <f t="shared" si="662"/>
        <v>0</v>
      </c>
      <c r="AF411" s="54">
        <f t="shared" si="663"/>
        <v>0</v>
      </c>
      <c r="AG411" s="54"/>
      <c r="AH411" s="42">
        <f t="shared" si="664"/>
        <v>2454.16</v>
      </c>
      <c r="AI411" s="56">
        <f t="shared" si="665"/>
        <v>3131.17</v>
      </c>
    </row>
    <row r="412" spans="1:35" x14ac:dyDescent="0.25">
      <c r="A412" s="31"/>
      <c r="B412" s="52"/>
      <c r="C412" s="33"/>
      <c r="D412" s="33"/>
      <c r="E412" s="33"/>
      <c r="F412" s="35"/>
      <c r="G412" s="35"/>
      <c r="H412" s="171"/>
      <c r="I412" s="51"/>
      <c r="J412" s="41"/>
      <c r="K412" s="41"/>
      <c r="L412" s="41"/>
      <c r="M412" s="41"/>
      <c r="N412" s="41"/>
      <c r="O412" s="41"/>
      <c r="P412" s="41">
        <v>0</v>
      </c>
      <c r="Q412" s="40">
        <f t="shared" si="644"/>
        <v>0</v>
      </c>
      <c r="R412" s="51"/>
      <c r="S412" s="41">
        <f t="shared" si="656"/>
        <v>0</v>
      </c>
      <c r="T412" s="41"/>
      <c r="U412" s="41"/>
      <c r="V412" s="41">
        <f t="shared" si="647"/>
        <v>0</v>
      </c>
      <c r="W412" s="51"/>
      <c r="X412" s="51"/>
      <c r="Y412" s="41"/>
      <c r="Z412" s="40"/>
      <c r="AA412" s="54">
        <f t="shared" si="648"/>
        <v>0</v>
      </c>
      <c r="AB412" s="54"/>
      <c r="AC412" s="54"/>
      <c r="AD412" s="54">
        <f t="shared" si="649"/>
        <v>0</v>
      </c>
      <c r="AE412" s="54"/>
      <c r="AF412" s="54"/>
      <c r="AG412" s="54"/>
      <c r="AH412" s="42"/>
      <c r="AI412" s="56"/>
    </row>
    <row r="413" spans="1:35" x14ac:dyDescent="0.25">
      <c r="A413" s="31">
        <v>32</v>
      </c>
      <c r="B413" s="52">
        <v>54.9</v>
      </c>
      <c r="C413" s="33">
        <v>2.2999999999999998</v>
      </c>
      <c r="D413" s="33">
        <v>8.06</v>
      </c>
      <c r="E413" s="33">
        <v>1.9</v>
      </c>
      <c r="F413" s="35">
        <v>0.77</v>
      </c>
      <c r="G413" s="35"/>
      <c r="H413" s="171"/>
      <c r="I413" s="51">
        <v>749.93</v>
      </c>
      <c r="J413" s="41">
        <f t="shared" ref="J413" si="672">I413-K413-L413-M413-N413</f>
        <v>160.85299999999992</v>
      </c>
      <c r="K413" s="41">
        <f t="shared" ref="K413" si="673">B413*D413</f>
        <v>442.49400000000003</v>
      </c>
      <c r="L413" s="41">
        <f t="shared" ref="L413" si="674">E413*B413</f>
        <v>104.30999999999999</v>
      </c>
      <c r="M413" s="41">
        <f t="shared" ref="M413" si="675">F413*B413</f>
        <v>42.273000000000003</v>
      </c>
      <c r="N413" s="41">
        <f t="shared" ref="N413" si="676">G413*B413</f>
        <v>0</v>
      </c>
      <c r="O413" s="41"/>
      <c r="P413" s="41">
        <f t="shared" ref="P413:P414" si="677">R413/I413</f>
        <v>0</v>
      </c>
      <c r="Q413" s="40">
        <f t="shared" si="644"/>
        <v>749.93</v>
      </c>
      <c r="R413" s="51"/>
      <c r="S413" s="41">
        <f t="shared" si="656"/>
        <v>0</v>
      </c>
      <c r="T413" s="41">
        <f t="shared" ref="T413" si="678">P413*K413</f>
        <v>0</v>
      </c>
      <c r="U413" s="41">
        <f t="shared" ref="U413" si="679">L413*P413</f>
        <v>0</v>
      </c>
      <c r="V413" s="41">
        <f t="shared" si="647"/>
        <v>0</v>
      </c>
      <c r="W413" s="51"/>
      <c r="X413" s="51"/>
      <c r="Y413" s="41"/>
      <c r="Z413" s="40">
        <f>SUM(S413:Y413)</f>
        <v>0</v>
      </c>
      <c r="AA413" s="54">
        <f t="shared" si="648"/>
        <v>-42.273000000000003</v>
      </c>
      <c r="AB413" s="54">
        <f>T413</f>
        <v>0</v>
      </c>
      <c r="AC413" s="54">
        <f>U413</f>
        <v>0</v>
      </c>
      <c r="AD413" s="54">
        <f t="shared" si="649"/>
        <v>42.273000000000003</v>
      </c>
      <c r="AE413" s="54">
        <f>W413</f>
        <v>0</v>
      </c>
      <c r="AF413" s="54">
        <f>X413</f>
        <v>0</v>
      </c>
      <c r="AG413" s="54"/>
      <c r="AH413" s="42">
        <f t="shared" ref="AH413" si="680">SUM(AA413:AG413)</f>
        <v>0</v>
      </c>
      <c r="AI413" s="56">
        <f>I413-Z413</f>
        <v>749.93</v>
      </c>
    </row>
    <row r="414" spans="1:35" x14ac:dyDescent="0.25">
      <c r="A414" s="32" t="s">
        <v>37</v>
      </c>
      <c r="B414" s="136">
        <f>SUM(B398:B413)</f>
        <v>2998.3</v>
      </c>
      <c r="C414" s="173"/>
      <c r="D414" s="174"/>
      <c r="E414" s="174"/>
      <c r="F414" s="175"/>
      <c r="G414" s="175"/>
      <c r="H414" s="175"/>
      <c r="I414" s="177">
        <f t="shared" ref="I414" si="681">SUM(I398:I413)</f>
        <v>45504.24</v>
      </c>
      <c r="J414" s="177">
        <f t="shared" ref="J414:N414" si="682">SUM(J398:J413)</f>
        <v>9346.6209999999992</v>
      </c>
      <c r="K414" s="177">
        <f t="shared" si="682"/>
        <v>23063.335999999999</v>
      </c>
      <c r="L414" s="177">
        <f t="shared" si="682"/>
        <v>9069.3960000000006</v>
      </c>
      <c r="M414" s="177">
        <f t="shared" si="682"/>
        <v>2215.3670000000002</v>
      </c>
      <c r="N414" s="177">
        <f t="shared" si="682"/>
        <v>0</v>
      </c>
      <c r="O414" s="177">
        <f>SUM(O403:O413)</f>
        <v>0</v>
      </c>
      <c r="P414" s="176">
        <f t="shared" si="677"/>
        <v>0.48548926429712924</v>
      </c>
      <c r="Q414" s="178">
        <f t="shared" si="644"/>
        <v>45504.24</v>
      </c>
      <c r="R414" s="177">
        <f>SUM(R398:R413)</f>
        <v>22091.82</v>
      </c>
      <c r="S414" s="177">
        <f>SUM(S398:S413)</f>
        <v>4731.5172912107628</v>
      </c>
      <c r="T414" s="177">
        <f>SUM(T398:T413)</f>
        <v>11695.205325893832</v>
      </c>
      <c r="U414" s="177">
        <f>SUM(U398:U413)</f>
        <v>4552.7384081886912</v>
      </c>
      <c r="V414" s="177">
        <f>SUM(V398:V413)</f>
        <v>1112.358974706714</v>
      </c>
      <c r="W414" s="177"/>
      <c r="X414" s="177">
        <f>SUM(X402:X413)</f>
        <v>0</v>
      </c>
      <c r="Y414" s="176"/>
      <c r="Z414" s="40">
        <f t="shared" ref="Z414:AE414" si="683">SUM(Z398:Z413)</f>
        <v>22091.82</v>
      </c>
      <c r="AA414" s="55">
        <f t="shared" si="683"/>
        <v>3628.5092659174761</v>
      </c>
      <c r="AB414" s="55">
        <f t="shared" si="683"/>
        <v>11695.205325893832</v>
      </c>
      <c r="AC414" s="55">
        <f t="shared" si="683"/>
        <v>4552.7384081886912</v>
      </c>
      <c r="AD414" s="55">
        <f t="shared" si="683"/>
        <v>2215.3670000000002</v>
      </c>
      <c r="AE414" s="55">
        <f t="shared" si="683"/>
        <v>0</v>
      </c>
      <c r="AF414" s="55">
        <f>SUM(AF403:AF413)</f>
        <v>0</v>
      </c>
      <c r="AG414" s="54"/>
      <c r="AH414" s="42">
        <f>SUM(AH398:AH413)</f>
        <v>22091.82</v>
      </c>
      <c r="AI414" s="56">
        <f>SUM(AI398:AI413)</f>
        <v>23412.420000000006</v>
      </c>
    </row>
    <row r="415" spans="1:35" x14ac:dyDescent="0.25">
      <c r="A415" s="6" t="s">
        <v>45</v>
      </c>
      <c r="B415" s="37"/>
      <c r="H415" s="171"/>
      <c r="P415" s="41">
        <v>0</v>
      </c>
      <c r="Q415" s="40">
        <f t="shared" si="644"/>
        <v>0</v>
      </c>
    </row>
    <row r="416" spans="1:35" x14ac:dyDescent="0.25">
      <c r="A416" s="31">
        <v>5</v>
      </c>
      <c r="B416" s="52">
        <v>212.7</v>
      </c>
      <c r="C416" s="33">
        <v>2.48</v>
      </c>
      <c r="D416" s="33">
        <v>8.0399999999999991</v>
      </c>
      <c r="E416" s="33">
        <v>3.88</v>
      </c>
      <c r="F416" s="35">
        <v>0.77</v>
      </c>
      <c r="G416" s="35">
        <v>5.8</v>
      </c>
      <c r="H416" s="171"/>
      <c r="I416" s="51">
        <v>4696.42</v>
      </c>
      <c r="J416" s="41">
        <f t="shared" ref="J416:J421" si="684">I416-K416-L416-M416-N416</f>
        <v>763.59700000000066</v>
      </c>
      <c r="K416" s="41">
        <f t="shared" ref="K416:K421" si="685">B416*D416</f>
        <v>1710.1079999999997</v>
      </c>
      <c r="L416" s="41">
        <f t="shared" ref="L416:L421" si="686">E416*B416</f>
        <v>825.27599999999995</v>
      </c>
      <c r="M416" s="41">
        <f t="shared" ref="M416:M421" si="687">F416*B416</f>
        <v>163.779</v>
      </c>
      <c r="N416" s="41">
        <f>G416*B416</f>
        <v>1233.6599999999999</v>
      </c>
      <c r="O416" s="41"/>
      <c r="P416" s="41">
        <f t="shared" ref="P416" si="688">R416/I416</f>
        <v>0.22896163460678559</v>
      </c>
      <c r="Q416" s="40">
        <f t="shared" si="644"/>
        <v>4696.42</v>
      </c>
      <c r="R416" s="51">
        <v>1075.3</v>
      </c>
      <c r="S416" s="41">
        <f t="shared" ref="S416:S421" si="689">R416-T416-U416-V416-W416-X416</f>
        <v>174.83522744984481</v>
      </c>
      <c r="T416" s="41">
        <f t="shared" ref="T416:T421" si="690">P416*K416</f>
        <v>391.54912303414085</v>
      </c>
      <c r="U416" s="41">
        <f t="shared" ref="U416:U421" si="691">L416*P416</f>
        <v>188.95654196174956</v>
      </c>
      <c r="V416" s="41">
        <f t="shared" ref="V416:V421" si="692">P416*M416</f>
        <v>37.499107554264739</v>
      </c>
      <c r="W416" s="51"/>
      <c r="X416" s="51">
        <v>282.45999999999998</v>
      </c>
      <c r="Y416" s="41"/>
      <c r="Z416" s="40">
        <f t="shared" ref="Z416:Z421" si="693">SUM(S416:Y416)</f>
        <v>1075.2999999999997</v>
      </c>
      <c r="AA416" s="54">
        <f t="shared" ref="AA416:AA421" si="694">Z416-AB416-AC416-AD416-AE416-AF416</f>
        <v>48.555335004109338</v>
      </c>
      <c r="AB416" s="54">
        <f t="shared" ref="AB416:AC421" si="695">T416</f>
        <v>391.54912303414085</v>
      </c>
      <c r="AC416" s="54">
        <f t="shared" si="695"/>
        <v>188.95654196174956</v>
      </c>
      <c r="AD416" s="54">
        <f t="shared" ref="AD416:AD421" si="696">M416</f>
        <v>163.779</v>
      </c>
      <c r="AE416" s="54">
        <f t="shared" ref="AE416:AF421" si="697">W416</f>
        <v>0</v>
      </c>
      <c r="AF416" s="54">
        <f t="shared" si="697"/>
        <v>282.45999999999998</v>
      </c>
      <c r="AG416" s="54"/>
      <c r="AH416" s="42">
        <f t="shared" ref="AH416:AH421" si="698">SUM(AA416:AG416)</f>
        <v>1075.2999999999997</v>
      </c>
      <c r="AI416" s="56">
        <f t="shared" ref="AI416:AI421" si="699">I416-Z416</f>
        <v>3621.1200000000003</v>
      </c>
    </row>
    <row r="417" spans="1:35" x14ac:dyDescent="0.25">
      <c r="A417" s="31">
        <v>13</v>
      </c>
      <c r="B417" s="52"/>
      <c r="C417" s="33"/>
      <c r="D417" s="33"/>
      <c r="E417" s="33"/>
      <c r="F417" s="35"/>
      <c r="G417" s="35"/>
      <c r="H417" s="171"/>
      <c r="I417" s="51"/>
      <c r="J417" s="41">
        <f t="shared" si="684"/>
        <v>0</v>
      </c>
      <c r="K417" s="41">
        <f t="shared" si="685"/>
        <v>0</v>
      </c>
      <c r="L417" s="41">
        <f t="shared" si="686"/>
        <v>0</v>
      </c>
      <c r="M417" s="41">
        <f t="shared" si="687"/>
        <v>0</v>
      </c>
      <c r="N417" s="41">
        <f t="shared" ref="N417:N418" si="700">G417*B417</f>
        <v>0</v>
      </c>
      <c r="O417" s="41"/>
      <c r="P417" s="41">
        <v>0</v>
      </c>
      <c r="Q417" s="40">
        <f t="shared" si="644"/>
        <v>0</v>
      </c>
      <c r="R417" s="51"/>
      <c r="S417" s="41">
        <f t="shared" si="689"/>
        <v>0</v>
      </c>
      <c r="T417" s="41">
        <f t="shared" si="690"/>
        <v>0</v>
      </c>
      <c r="U417" s="41">
        <f t="shared" si="691"/>
        <v>0</v>
      </c>
      <c r="V417" s="41">
        <f t="shared" si="692"/>
        <v>0</v>
      </c>
      <c r="W417" s="51"/>
      <c r="X417" s="51"/>
      <c r="Y417" s="41"/>
      <c r="Z417" s="40">
        <f t="shared" si="693"/>
        <v>0</v>
      </c>
      <c r="AA417" s="54">
        <f t="shared" si="694"/>
        <v>0</v>
      </c>
      <c r="AB417" s="54">
        <f t="shared" si="695"/>
        <v>0</v>
      </c>
      <c r="AC417" s="54">
        <f t="shared" si="695"/>
        <v>0</v>
      </c>
      <c r="AD417" s="54">
        <f t="shared" si="696"/>
        <v>0</v>
      </c>
      <c r="AE417" s="54">
        <f t="shared" si="697"/>
        <v>0</v>
      </c>
      <c r="AF417" s="54">
        <f t="shared" si="697"/>
        <v>0</v>
      </c>
      <c r="AG417" s="54"/>
      <c r="AH417" s="42">
        <f t="shared" si="698"/>
        <v>0</v>
      </c>
      <c r="AI417" s="56">
        <f t="shared" si="699"/>
        <v>0</v>
      </c>
    </row>
    <row r="418" spans="1:35" x14ac:dyDescent="0.25">
      <c r="A418" s="31">
        <v>15</v>
      </c>
      <c r="B418" s="52">
        <v>603.4</v>
      </c>
      <c r="C418" s="33">
        <v>2.2999999999999998</v>
      </c>
      <c r="D418" s="33">
        <v>8.09</v>
      </c>
      <c r="E418" s="33">
        <v>3.63</v>
      </c>
      <c r="F418" s="35">
        <v>0.77</v>
      </c>
      <c r="G418" s="35"/>
      <c r="H418" s="171"/>
      <c r="I418" s="51">
        <v>9491.48</v>
      </c>
      <c r="J418" s="41">
        <f t="shared" si="684"/>
        <v>1955.0140000000006</v>
      </c>
      <c r="K418" s="41">
        <f t="shared" si="685"/>
        <v>4881.5059999999994</v>
      </c>
      <c r="L418" s="41">
        <f t="shared" si="686"/>
        <v>2190.3419999999996</v>
      </c>
      <c r="M418" s="41">
        <f t="shared" si="687"/>
        <v>464.61799999999999</v>
      </c>
      <c r="N418" s="41">
        <f t="shared" si="700"/>
        <v>0</v>
      </c>
      <c r="O418" s="41"/>
      <c r="P418" s="41">
        <f t="shared" ref="P418:P422" si="701">R418/I418</f>
        <v>0.8594634345750084</v>
      </c>
      <c r="Q418" s="40">
        <f t="shared" si="644"/>
        <v>9491.48</v>
      </c>
      <c r="R418" s="51">
        <v>8157.58</v>
      </c>
      <c r="S418" s="41">
        <f t="shared" si="689"/>
        <v>1680.2630470822257</v>
      </c>
      <c r="T418" s="41">
        <f t="shared" si="690"/>
        <v>4195.4759126585104</v>
      </c>
      <c r="U418" s="41">
        <f t="shared" si="691"/>
        <v>1882.5188582138928</v>
      </c>
      <c r="V418" s="41">
        <f t="shared" si="692"/>
        <v>399.32218204537122</v>
      </c>
      <c r="W418" s="51"/>
      <c r="X418" s="51"/>
      <c r="Y418" s="41"/>
      <c r="Z418" s="40">
        <f t="shared" si="693"/>
        <v>8157.58</v>
      </c>
      <c r="AA418" s="54">
        <f t="shared" si="694"/>
        <v>1614.967229127597</v>
      </c>
      <c r="AB418" s="54">
        <f t="shared" si="695"/>
        <v>4195.4759126585104</v>
      </c>
      <c r="AC418" s="54">
        <f t="shared" si="695"/>
        <v>1882.5188582138928</v>
      </c>
      <c r="AD418" s="54">
        <f t="shared" si="696"/>
        <v>464.61799999999999</v>
      </c>
      <c r="AE418" s="54">
        <f t="shared" si="697"/>
        <v>0</v>
      </c>
      <c r="AF418" s="54">
        <f t="shared" si="697"/>
        <v>0</v>
      </c>
      <c r="AG418" s="54"/>
      <c r="AH418" s="42">
        <f t="shared" si="698"/>
        <v>8157.58</v>
      </c>
      <c r="AI418" s="56">
        <f t="shared" si="699"/>
        <v>1333.8999999999996</v>
      </c>
    </row>
    <row r="419" spans="1:35" x14ac:dyDescent="0.25">
      <c r="A419" s="31">
        <v>16</v>
      </c>
      <c r="B419" s="52">
        <v>127.5</v>
      </c>
      <c r="C419" s="33">
        <v>2.2999999999999998</v>
      </c>
      <c r="D419" s="33">
        <v>8.0500000000000007</v>
      </c>
      <c r="E419" s="33">
        <v>2.88</v>
      </c>
      <c r="F419" s="35">
        <v>0.77</v>
      </c>
      <c r="G419" s="35"/>
      <c r="H419" s="171"/>
      <c r="I419" s="51">
        <v>1934.17</v>
      </c>
      <c r="J419" s="41">
        <f t="shared" si="684"/>
        <v>442.42</v>
      </c>
      <c r="K419" s="41">
        <f t="shared" si="685"/>
        <v>1026.375</v>
      </c>
      <c r="L419" s="41">
        <f t="shared" si="686"/>
        <v>367.2</v>
      </c>
      <c r="M419" s="41">
        <f t="shared" si="687"/>
        <v>98.174999999999997</v>
      </c>
      <c r="N419" s="41">
        <f>G419*B419</f>
        <v>0</v>
      </c>
      <c r="O419" s="41"/>
      <c r="P419" s="41">
        <f t="shared" si="701"/>
        <v>1</v>
      </c>
      <c r="Q419" s="40">
        <f t="shared" si="644"/>
        <v>1934.17</v>
      </c>
      <c r="R419" s="51">
        <v>1934.17</v>
      </c>
      <c r="S419" s="41">
        <f t="shared" si="689"/>
        <v>442.42</v>
      </c>
      <c r="T419" s="41">
        <f t="shared" si="690"/>
        <v>1026.375</v>
      </c>
      <c r="U419" s="41">
        <f t="shared" si="691"/>
        <v>367.2</v>
      </c>
      <c r="V419" s="41">
        <f t="shared" si="692"/>
        <v>98.174999999999997</v>
      </c>
      <c r="W419" s="51"/>
      <c r="X419" s="51"/>
      <c r="Y419" s="41"/>
      <c r="Z419" s="40">
        <f t="shared" si="693"/>
        <v>1934.17</v>
      </c>
      <c r="AA419" s="54">
        <f t="shared" si="694"/>
        <v>442.42</v>
      </c>
      <c r="AB419" s="54">
        <f t="shared" si="695"/>
        <v>1026.375</v>
      </c>
      <c r="AC419" s="54">
        <f t="shared" si="695"/>
        <v>367.2</v>
      </c>
      <c r="AD419" s="54">
        <f t="shared" si="696"/>
        <v>98.174999999999997</v>
      </c>
      <c r="AE419" s="54">
        <f t="shared" si="697"/>
        <v>0</v>
      </c>
      <c r="AF419" s="54">
        <f t="shared" si="697"/>
        <v>0</v>
      </c>
      <c r="AG419" s="54"/>
      <c r="AH419" s="42">
        <f t="shared" si="698"/>
        <v>1934.17</v>
      </c>
      <c r="AI419" s="56">
        <f t="shared" si="699"/>
        <v>0</v>
      </c>
    </row>
    <row r="420" spans="1:35" x14ac:dyDescent="0.25">
      <c r="A420" s="31">
        <v>17</v>
      </c>
      <c r="B420" s="52">
        <v>130</v>
      </c>
      <c r="C420" s="33">
        <v>2.2999999999999998</v>
      </c>
      <c r="D420" s="33">
        <v>8.4</v>
      </c>
      <c r="E420" s="33">
        <v>3.13</v>
      </c>
      <c r="F420" s="35">
        <v>0.77</v>
      </c>
      <c r="G420" s="35"/>
      <c r="H420" s="171"/>
      <c r="I420" s="51">
        <v>2020.2</v>
      </c>
      <c r="J420" s="41">
        <f t="shared" si="684"/>
        <v>421.20000000000005</v>
      </c>
      <c r="K420" s="41">
        <f t="shared" si="685"/>
        <v>1092</v>
      </c>
      <c r="L420" s="41">
        <f t="shared" si="686"/>
        <v>406.9</v>
      </c>
      <c r="M420" s="41">
        <f t="shared" si="687"/>
        <v>100.10000000000001</v>
      </c>
      <c r="N420" s="41">
        <f>G420*B420</f>
        <v>0</v>
      </c>
      <c r="O420" s="41"/>
      <c r="P420" s="41">
        <f t="shared" si="701"/>
        <v>1</v>
      </c>
      <c r="Q420" s="40">
        <f t="shared" si="644"/>
        <v>2020.2</v>
      </c>
      <c r="R420" s="51">
        <v>2020.2</v>
      </c>
      <c r="S420" s="41">
        <f t="shared" si="689"/>
        <v>421.20000000000005</v>
      </c>
      <c r="T420" s="41">
        <f t="shared" si="690"/>
        <v>1092</v>
      </c>
      <c r="U420" s="41">
        <f t="shared" si="691"/>
        <v>406.9</v>
      </c>
      <c r="V420" s="41">
        <f t="shared" si="692"/>
        <v>100.10000000000001</v>
      </c>
      <c r="W420" s="51"/>
      <c r="X420" s="51"/>
      <c r="Y420" s="41"/>
      <c r="Z420" s="40">
        <f t="shared" si="693"/>
        <v>2020.1999999999998</v>
      </c>
      <c r="AA420" s="54">
        <f t="shared" si="694"/>
        <v>421.19999999999982</v>
      </c>
      <c r="AB420" s="54">
        <f t="shared" si="695"/>
        <v>1092</v>
      </c>
      <c r="AC420" s="54">
        <f t="shared" si="695"/>
        <v>406.9</v>
      </c>
      <c r="AD420" s="54">
        <f t="shared" si="696"/>
        <v>100.10000000000001</v>
      </c>
      <c r="AE420" s="54">
        <f t="shared" si="697"/>
        <v>0</v>
      </c>
      <c r="AF420" s="54">
        <f t="shared" si="697"/>
        <v>0</v>
      </c>
      <c r="AG420" s="54"/>
      <c r="AH420" s="42">
        <f t="shared" si="698"/>
        <v>2020.1999999999998</v>
      </c>
      <c r="AI420" s="56">
        <f t="shared" si="699"/>
        <v>0</v>
      </c>
    </row>
    <row r="421" spans="1:35" x14ac:dyDescent="0.25">
      <c r="A421" s="31" t="s">
        <v>38</v>
      </c>
      <c r="B421" s="52">
        <v>160.30000000000001</v>
      </c>
      <c r="C421" s="33">
        <v>2.2999999999999998</v>
      </c>
      <c r="D421" s="33">
        <v>8.9499999999999993</v>
      </c>
      <c r="E421" s="33">
        <v>1.39</v>
      </c>
      <c r="F421" s="35">
        <v>0.77</v>
      </c>
      <c r="G421" s="35"/>
      <c r="H421" s="171"/>
      <c r="I421" s="51">
        <v>2277.86</v>
      </c>
      <c r="J421" s="41">
        <f t="shared" si="684"/>
        <v>496.92700000000013</v>
      </c>
      <c r="K421" s="41">
        <f t="shared" si="685"/>
        <v>1434.6849999999999</v>
      </c>
      <c r="L421" s="41">
        <f t="shared" si="686"/>
        <v>222.81700000000001</v>
      </c>
      <c r="M421" s="41">
        <f t="shared" si="687"/>
        <v>123.43100000000001</v>
      </c>
      <c r="N421" s="41">
        <f>G421*B421</f>
        <v>0</v>
      </c>
      <c r="O421" s="41"/>
      <c r="P421" s="41">
        <f t="shared" si="701"/>
        <v>1.6163811647774664</v>
      </c>
      <c r="Q421" s="40">
        <f t="shared" si="644"/>
        <v>2277.86</v>
      </c>
      <c r="R421" s="51">
        <v>3681.89</v>
      </c>
      <c r="S421" s="41">
        <f t="shared" si="689"/>
        <v>803.22344306937248</v>
      </c>
      <c r="T421" s="41">
        <f t="shared" si="690"/>
        <v>2318.9978113887591</v>
      </c>
      <c r="U421" s="41">
        <f t="shared" si="691"/>
        <v>360.15720199222073</v>
      </c>
      <c r="V421" s="41">
        <f t="shared" si="692"/>
        <v>199.51154354964748</v>
      </c>
      <c r="W421" s="51"/>
      <c r="X421" s="51"/>
      <c r="Y421" s="41"/>
      <c r="Z421" s="40">
        <f t="shared" si="693"/>
        <v>3681.8899999999994</v>
      </c>
      <c r="AA421" s="54">
        <f t="shared" si="694"/>
        <v>879.3039866190195</v>
      </c>
      <c r="AB421" s="54">
        <f t="shared" si="695"/>
        <v>2318.9978113887591</v>
      </c>
      <c r="AC421" s="54">
        <f t="shared" si="695"/>
        <v>360.15720199222073</v>
      </c>
      <c r="AD421" s="54">
        <f t="shared" si="696"/>
        <v>123.43100000000001</v>
      </c>
      <c r="AE421" s="54">
        <f t="shared" si="697"/>
        <v>0</v>
      </c>
      <c r="AF421" s="54">
        <f t="shared" si="697"/>
        <v>0</v>
      </c>
      <c r="AG421" s="54"/>
      <c r="AH421" s="42">
        <f t="shared" si="698"/>
        <v>3681.889999999999</v>
      </c>
      <c r="AI421" s="56">
        <f t="shared" si="699"/>
        <v>-1404.0299999999993</v>
      </c>
    </row>
    <row r="422" spans="1:35" x14ac:dyDescent="0.25">
      <c r="A422" s="32" t="s">
        <v>37</v>
      </c>
      <c r="B422" s="136">
        <f>SUM(B416:B421)</f>
        <v>1233.8999999999999</v>
      </c>
      <c r="C422" s="173"/>
      <c r="D422" s="174"/>
      <c r="E422" s="174"/>
      <c r="F422" s="175"/>
      <c r="G422" s="175"/>
      <c r="H422" s="175"/>
      <c r="I422" s="177">
        <f t="shared" ref="I422" si="702">SUM(I416:I421)</f>
        <v>20420.13</v>
      </c>
      <c r="J422" s="177">
        <f t="shared" ref="J422:O422" si="703">SUM(J416:J421)</f>
        <v>4079.1580000000017</v>
      </c>
      <c r="K422" s="177">
        <f t="shared" si="703"/>
        <v>10144.673999999999</v>
      </c>
      <c r="L422" s="177">
        <f t="shared" si="703"/>
        <v>4012.5349999999994</v>
      </c>
      <c r="M422" s="177">
        <f t="shared" si="703"/>
        <v>950.10299999999995</v>
      </c>
      <c r="N422" s="177">
        <f t="shared" si="703"/>
        <v>1233.6599999999999</v>
      </c>
      <c r="O422" s="177">
        <f t="shared" si="703"/>
        <v>0</v>
      </c>
      <c r="P422" s="176">
        <f t="shared" si="701"/>
        <v>0.82610345771549931</v>
      </c>
      <c r="Q422" s="178">
        <f t="shared" si="644"/>
        <v>20420.13</v>
      </c>
      <c r="R422" s="177">
        <f>SUM(R416:R421)</f>
        <v>16869.14</v>
      </c>
      <c r="S422" s="177">
        <f>SUM(S416:S421)</f>
        <v>3521.9417176014431</v>
      </c>
      <c r="T422" s="177">
        <f t="shared" ref="T422:X422" si="704">SUM(T416:T421)</f>
        <v>9024.3978470814109</v>
      </c>
      <c r="U422" s="177">
        <f t="shared" si="704"/>
        <v>3205.7326021678628</v>
      </c>
      <c r="V422" s="177">
        <f t="shared" si="704"/>
        <v>834.60783314928346</v>
      </c>
      <c r="W422" s="177">
        <f t="shared" si="704"/>
        <v>0</v>
      </c>
      <c r="X422" s="177">
        <f t="shared" si="704"/>
        <v>282.45999999999998</v>
      </c>
      <c r="Y422" s="176"/>
      <c r="Z422" s="40">
        <f t="shared" ref="Z422:AF422" si="705">SUM(Z416:Z421)</f>
        <v>16869.14</v>
      </c>
      <c r="AA422" s="55">
        <f t="shared" si="705"/>
        <v>3406.4465507507257</v>
      </c>
      <c r="AB422" s="55">
        <f t="shared" si="705"/>
        <v>9024.3978470814109</v>
      </c>
      <c r="AC422" s="55">
        <f t="shared" si="705"/>
        <v>3205.7326021678628</v>
      </c>
      <c r="AD422" s="55">
        <f t="shared" si="705"/>
        <v>950.10299999999995</v>
      </c>
      <c r="AE422" s="55">
        <f t="shared" si="705"/>
        <v>0</v>
      </c>
      <c r="AF422" s="55">
        <f t="shared" si="705"/>
        <v>282.45999999999998</v>
      </c>
      <c r="AG422" s="54"/>
      <c r="AH422" s="42">
        <f>SUM(AH416:AH421)</f>
        <v>16869.14</v>
      </c>
      <c r="AI422" s="56">
        <f>SUM(AI416:AI421)</f>
        <v>3550.9900000000011</v>
      </c>
    </row>
    <row r="423" spans="1:35" x14ac:dyDescent="0.25">
      <c r="A423" t="s">
        <v>40</v>
      </c>
      <c r="G423" s="65"/>
      <c r="H423" s="171"/>
      <c r="J423" s="51"/>
      <c r="K423" s="51"/>
      <c r="L423" s="51"/>
      <c r="M423" s="41"/>
      <c r="N423" s="51"/>
      <c r="P423" s="41"/>
      <c r="Q423" s="40">
        <f t="shared" si="644"/>
        <v>0</v>
      </c>
      <c r="S423" s="132"/>
      <c r="V423" s="132"/>
    </row>
    <row r="424" spans="1:35" x14ac:dyDescent="0.25">
      <c r="A424" s="31">
        <v>2</v>
      </c>
      <c r="B424" s="52">
        <v>418.2</v>
      </c>
      <c r="C424" s="33">
        <v>2.2999999999999998</v>
      </c>
      <c r="D424" s="33">
        <v>8.2100000000000009</v>
      </c>
      <c r="E424" s="33">
        <v>3.03</v>
      </c>
      <c r="F424" s="35">
        <v>0.77</v>
      </c>
      <c r="G424" s="35"/>
      <c r="H424" s="171"/>
      <c r="I424" s="51">
        <v>6390.1</v>
      </c>
      <c r="J424" s="41">
        <f>I424-K424-L424-M424-N424</f>
        <v>1367.518</v>
      </c>
      <c r="K424" s="41">
        <f>B424*D424</f>
        <v>3433.4220000000005</v>
      </c>
      <c r="L424" s="41">
        <f>E424*B424</f>
        <v>1267.146</v>
      </c>
      <c r="M424" s="41">
        <f t="shared" ref="M424" si="706">F424*B424</f>
        <v>322.01400000000001</v>
      </c>
      <c r="N424" s="41">
        <v>0</v>
      </c>
      <c r="O424" s="41"/>
      <c r="P424" s="41">
        <f t="shared" ref="P424:P426" si="707">R424/I424</f>
        <v>1</v>
      </c>
      <c r="Q424" s="40">
        <f t="shared" si="644"/>
        <v>6390.1</v>
      </c>
      <c r="R424" s="51">
        <v>6390.1</v>
      </c>
      <c r="S424" s="41">
        <f>R424-T424-U424-V424-W424-X424</f>
        <v>1367.518</v>
      </c>
      <c r="T424" s="41">
        <f>P424*K424</f>
        <v>3433.4220000000005</v>
      </c>
      <c r="U424" s="41">
        <f>L424*P424</f>
        <v>1267.146</v>
      </c>
      <c r="V424" s="41">
        <f t="shared" ref="V424" si="708">P424*M424</f>
        <v>322.01400000000001</v>
      </c>
      <c r="W424" s="51"/>
      <c r="X424" s="51"/>
      <c r="Y424" s="41"/>
      <c r="Z424" s="40">
        <f>SUM(S424:Y424)</f>
        <v>6390.1</v>
      </c>
      <c r="AA424" s="54">
        <f t="shared" ref="AA424:AF427" si="709">S424</f>
        <v>1367.518</v>
      </c>
      <c r="AB424" s="54">
        <f t="shared" si="709"/>
        <v>3433.4220000000005</v>
      </c>
      <c r="AC424" s="54">
        <f t="shared" si="709"/>
        <v>1267.146</v>
      </c>
      <c r="AD424" s="54">
        <f t="shared" si="709"/>
        <v>322.01400000000001</v>
      </c>
      <c r="AE424" s="54">
        <f t="shared" si="709"/>
        <v>0</v>
      </c>
      <c r="AF424" s="54">
        <f t="shared" si="709"/>
        <v>0</v>
      </c>
      <c r="AG424" s="54"/>
      <c r="AH424" s="42">
        <f>SUM(AA424:AG424)</f>
        <v>6390.1</v>
      </c>
      <c r="AI424" s="56">
        <f>I424-Z424</f>
        <v>0</v>
      </c>
    </row>
    <row r="425" spans="1:35" x14ac:dyDescent="0.25">
      <c r="A425" s="31">
        <v>6</v>
      </c>
      <c r="B425" s="52">
        <v>124</v>
      </c>
      <c r="C425" s="33">
        <v>2.2999999999999998</v>
      </c>
      <c r="D425" s="33">
        <v>8.25</v>
      </c>
      <c r="E425" s="33">
        <v>2.83</v>
      </c>
      <c r="F425" s="35">
        <v>0.77</v>
      </c>
      <c r="G425" s="35"/>
      <c r="H425" s="171"/>
      <c r="I425" s="51">
        <v>1856.28</v>
      </c>
      <c r="J425" s="41">
        <f>I425-K425-L425-M425-N425</f>
        <v>386.87999999999994</v>
      </c>
      <c r="K425" s="41">
        <f>B425*D425</f>
        <v>1023</v>
      </c>
      <c r="L425" s="41">
        <f>E425*B425</f>
        <v>350.92</v>
      </c>
      <c r="M425" s="41">
        <f>F425*B425</f>
        <v>95.48</v>
      </c>
      <c r="N425" s="41">
        <f>G425*B425</f>
        <v>0</v>
      </c>
      <c r="O425" s="41"/>
      <c r="P425" s="41">
        <f t="shared" si="707"/>
        <v>0</v>
      </c>
      <c r="Q425" s="40">
        <f t="shared" si="644"/>
        <v>1856.28</v>
      </c>
      <c r="R425" s="51"/>
      <c r="S425" s="41">
        <f>R425-T425-U425-V425-W425-X425</f>
        <v>0</v>
      </c>
      <c r="T425" s="41">
        <f>P425*K425</f>
        <v>0</v>
      </c>
      <c r="U425" s="41">
        <f>L425*P425</f>
        <v>0</v>
      </c>
      <c r="V425" s="41">
        <f>P425*M425</f>
        <v>0</v>
      </c>
      <c r="W425" s="51"/>
      <c r="X425" s="51"/>
      <c r="Y425" s="41"/>
      <c r="Z425" s="40">
        <f>SUM(S425:Y425)</f>
        <v>0</v>
      </c>
      <c r="AA425" s="54">
        <f t="shared" si="709"/>
        <v>0</v>
      </c>
      <c r="AB425" s="54">
        <f t="shared" si="709"/>
        <v>0</v>
      </c>
      <c r="AC425" s="54">
        <f t="shared" si="709"/>
        <v>0</v>
      </c>
      <c r="AD425" s="54">
        <f t="shared" si="709"/>
        <v>0</v>
      </c>
      <c r="AE425" s="54">
        <f t="shared" si="709"/>
        <v>0</v>
      </c>
      <c r="AF425" s="54">
        <f t="shared" si="709"/>
        <v>0</v>
      </c>
      <c r="AG425" s="54"/>
      <c r="AH425" s="42">
        <f>SUM(AA425:AG425)</f>
        <v>0</v>
      </c>
      <c r="AI425" s="56">
        <f>I425-Z425</f>
        <v>1856.28</v>
      </c>
    </row>
    <row r="426" spans="1:35" x14ac:dyDescent="0.25">
      <c r="A426" s="31">
        <v>14</v>
      </c>
      <c r="B426" s="52">
        <v>277.60000000000002</v>
      </c>
      <c r="C426" s="33">
        <v>2.2999999999999998</v>
      </c>
      <c r="D426" s="33">
        <v>8.5500000000000007</v>
      </c>
      <c r="E426" s="33">
        <v>2.9</v>
      </c>
      <c r="F426" s="35">
        <v>0.77</v>
      </c>
      <c r="G426" s="35"/>
      <c r="H426" s="171"/>
      <c r="I426" s="51">
        <v>4238.95</v>
      </c>
      <c r="J426" s="41">
        <f>I426-K426-L426-M426-N426</f>
        <v>846.67799999999943</v>
      </c>
      <c r="K426" s="41">
        <f>B426*D426</f>
        <v>2373.4800000000005</v>
      </c>
      <c r="L426" s="41">
        <f>E426*B426</f>
        <v>805.04000000000008</v>
      </c>
      <c r="M426" s="41">
        <f>F426*B426</f>
        <v>213.75200000000001</v>
      </c>
      <c r="N426" s="41">
        <f>G426*B426</f>
        <v>0</v>
      </c>
      <c r="O426" s="41"/>
      <c r="P426" s="41">
        <f t="shared" si="707"/>
        <v>0</v>
      </c>
      <c r="Q426" s="40">
        <f t="shared" si="644"/>
        <v>4238.95</v>
      </c>
      <c r="R426" s="51"/>
      <c r="S426" s="41">
        <f>R426-T426-U426-V426-W426-X426</f>
        <v>0</v>
      </c>
      <c r="T426" s="41">
        <f>P426*K426</f>
        <v>0</v>
      </c>
      <c r="U426" s="41">
        <f>L426*P426</f>
        <v>0</v>
      </c>
      <c r="V426" s="41">
        <f>P426*M426</f>
        <v>0</v>
      </c>
      <c r="W426" s="51"/>
      <c r="X426" s="51"/>
      <c r="Y426" s="41"/>
      <c r="Z426" s="40">
        <f>SUM(S426:Y426)</f>
        <v>0</v>
      </c>
      <c r="AA426" s="54">
        <f t="shared" si="709"/>
        <v>0</v>
      </c>
      <c r="AB426" s="54">
        <f t="shared" si="709"/>
        <v>0</v>
      </c>
      <c r="AC426" s="54">
        <f t="shared" si="709"/>
        <v>0</v>
      </c>
      <c r="AD426" s="54">
        <f t="shared" si="709"/>
        <v>0</v>
      </c>
      <c r="AE426" s="54">
        <f t="shared" si="709"/>
        <v>0</v>
      </c>
      <c r="AF426" s="54">
        <f t="shared" si="709"/>
        <v>0</v>
      </c>
      <c r="AG426" s="54"/>
      <c r="AH426" s="42">
        <f>SUM(AA426:AG426)</f>
        <v>0</v>
      </c>
      <c r="AI426" s="56">
        <f>I426-Z426</f>
        <v>4238.95</v>
      </c>
    </row>
    <row r="427" spans="1:35" x14ac:dyDescent="0.25">
      <c r="A427" s="31">
        <v>11</v>
      </c>
      <c r="B427" s="52"/>
      <c r="C427" s="33"/>
      <c r="D427" s="33"/>
      <c r="E427" s="33"/>
      <c r="F427" s="35"/>
      <c r="G427" s="35"/>
      <c r="H427" s="171"/>
      <c r="I427" s="51"/>
      <c r="J427" s="41">
        <f>I427-K427-L427-M427-N427</f>
        <v>0</v>
      </c>
      <c r="K427" s="41">
        <f>B427*D427</f>
        <v>0</v>
      </c>
      <c r="L427" s="41">
        <f>E427*B427</f>
        <v>0</v>
      </c>
      <c r="M427" s="41">
        <f>F427*B427</f>
        <v>0</v>
      </c>
      <c r="N427" s="41">
        <f>G427*B427</f>
        <v>0</v>
      </c>
      <c r="O427" s="41"/>
      <c r="P427" s="41"/>
      <c r="Q427" s="40">
        <f t="shared" si="644"/>
        <v>0</v>
      </c>
      <c r="R427" s="51"/>
      <c r="S427" s="41">
        <f>R427-T427-U427-V427-W427-X427</f>
        <v>0</v>
      </c>
      <c r="T427" s="41">
        <f>P427*K427</f>
        <v>0</v>
      </c>
      <c r="U427" s="41">
        <f>L427*P427</f>
        <v>0</v>
      </c>
      <c r="V427" s="41">
        <f>M427</f>
        <v>0</v>
      </c>
      <c r="W427" s="51"/>
      <c r="X427" s="51"/>
      <c r="Y427" s="41"/>
      <c r="Z427" s="40">
        <f>SUM(S427:Y427)</f>
        <v>0</v>
      </c>
      <c r="AA427" s="54">
        <f t="shared" si="709"/>
        <v>0</v>
      </c>
      <c r="AB427" s="54">
        <f t="shared" si="709"/>
        <v>0</v>
      </c>
      <c r="AC427" s="54">
        <f t="shared" si="709"/>
        <v>0</v>
      </c>
      <c r="AD427" s="54">
        <f t="shared" si="709"/>
        <v>0</v>
      </c>
      <c r="AE427" s="54">
        <f t="shared" si="709"/>
        <v>0</v>
      </c>
      <c r="AF427" s="54">
        <f t="shared" si="709"/>
        <v>0</v>
      </c>
      <c r="AG427" s="54"/>
      <c r="AH427" s="42">
        <f>SUM(AA427:AG427)</f>
        <v>0</v>
      </c>
      <c r="AI427" s="56">
        <f>I427-Z427</f>
        <v>0</v>
      </c>
    </row>
    <row r="428" spans="1:35" x14ac:dyDescent="0.25">
      <c r="A428" s="32" t="s">
        <v>37</v>
      </c>
      <c r="B428" s="136">
        <f>SUM(B424:B427)</f>
        <v>819.80000000000007</v>
      </c>
      <c r="C428" s="173"/>
      <c r="D428" s="174"/>
      <c r="E428" s="174"/>
      <c r="F428" s="175"/>
      <c r="G428" s="175"/>
      <c r="H428" s="175"/>
      <c r="I428" s="177">
        <f t="shared" ref="I428" si="710">SUM(I424:I427)</f>
        <v>12485.330000000002</v>
      </c>
      <c r="J428" s="177">
        <f t="shared" ref="J428:O428" si="711">SUM(J424:J427)</f>
        <v>2601.0759999999991</v>
      </c>
      <c r="K428" s="177">
        <f t="shared" si="711"/>
        <v>6829.902000000001</v>
      </c>
      <c r="L428" s="177">
        <f t="shared" si="711"/>
        <v>2423.1060000000002</v>
      </c>
      <c r="M428" s="177">
        <f t="shared" si="711"/>
        <v>631.24600000000009</v>
      </c>
      <c r="N428" s="177">
        <f t="shared" si="711"/>
        <v>0</v>
      </c>
      <c r="O428" s="177">
        <f t="shared" si="711"/>
        <v>0</v>
      </c>
      <c r="P428" s="176">
        <f t="shared" ref="P428" si="712">R428/I428</f>
        <v>0.51180865864178193</v>
      </c>
      <c r="Q428" s="178">
        <f t="shared" si="644"/>
        <v>12485.330000000002</v>
      </c>
      <c r="R428" s="177">
        <f>SUM(R424:R427)</f>
        <v>6390.1</v>
      </c>
      <c r="S428" s="177">
        <f>SUM(S424:S427)</f>
        <v>1367.518</v>
      </c>
      <c r="T428" s="177">
        <f t="shared" ref="T428:V428" si="713">SUM(T424:T427)</f>
        <v>3433.4220000000005</v>
      </c>
      <c r="U428" s="177">
        <f t="shared" si="713"/>
        <v>1267.146</v>
      </c>
      <c r="V428" s="177">
        <f t="shared" si="713"/>
        <v>322.01400000000001</v>
      </c>
      <c r="W428" s="177"/>
      <c r="X428" s="177"/>
      <c r="Y428" s="176"/>
      <c r="Z428" s="40">
        <f>SUM(Z424:Z427)</f>
        <v>6390.1</v>
      </c>
      <c r="AA428" s="55">
        <f>SUM(AA424:AA427)</f>
        <v>1367.518</v>
      </c>
      <c r="AB428" s="55">
        <f>SUM(AB424:AB427)</f>
        <v>3433.4220000000005</v>
      </c>
      <c r="AC428" s="55">
        <f>SUM(AC424:AC427)</f>
        <v>1267.146</v>
      </c>
      <c r="AD428" s="55">
        <f>SUM(AD424:AD427)</f>
        <v>322.01400000000001</v>
      </c>
      <c r="AE428" s="55">
        <f>SUM(AE426:AE427)</f>
        <v>0</v>
      </c>
      <c r="AF428" s="55">
        <f>SUM(AF424:AF427)</f>
        <v>0</v>
      </c>
      <c r="AG428" s="54"/>
      <c r="AH428" s="42">
        <f>SUM(AH424:AH427)</f>
        <v>6390.1</v>
      </c>
      <c r="AI428" s="56">
        <f>SUM(AI424:AI427)</f>
        <v>6095.23</v>
      </c>
    </row>
    <row r="429" spans="1:35" x14ac:dyDescent="0.25">
      <c r="A429" t="s">
        <v>41</v>
      </c>
      <c r="B429" s="74"/>
      <c r="G429" s="65"/>
      <c r="H429" s="171"/>
      <c r="I429" t="s">
        <v>59</v>
      </c>
      <c r="P429" s="41">
        <v>0</v>
      </c>
      <c r="Q429" s="40" t="str">
        <f t="shared" si="644"/>
        <v xml:space="preserve"> </v>
      </c>
      <c r="S429" s="51"/>
    </row>
    <row r="430" spans="1:35" x14ac:dyDescent="0.25">
      <c r="A430" s="31">
        <v>15</v>
      </c>
      <c r="B430" s="52">
        <v>61.8</v>
      </c>
      <c r="C430" s="33">
        <v>2.2999999999999998</v>
      </c>
      <c r="D430" s="33">
        <v>9.0500000000000007</v>
      </c>
      <c r="E430" s="33">
        <v>9.8800000000000008</v>
      </c>
      <c r="F430" s="35">
        <v>0.77</v>
      </c>
      <c r="G430" s="35"/>
      <c r="H430" s="171"/>
      <c r="I430" s="51">
        <v>1452.92</v>
      </c>
      <c r="J430" s="41">
        <f t="shared" ref="J430:J441" si="714">I430-K430-L430-M430-N430</f>
        <v>235.46000000000004</v>
      </c>
      <c r="K430" s="41">
        <f t="shared" ref="K430:K441" si="715">B430*D430</f>
        <v>559.29</v>
      </c>
      <c r="L430" s="41">
        <f t="shared" ref="L430:L441" si="716">E430*B430</f>
        <v>610.58400000000006</v>
      </c>
      <c r="M430" s="41">
        <f t="shared" ref="M430:M441" si="717">F430*B430</f>
        <v>47.585999999999999</v>
      </c>
      <c r="N430" s="41">
        <f>G430*B430</f>
        <v>0</v>
      </c>
      <c r="O430" s="41"/>
      <c r="P430" s="41">
        <f t="shared" ref="P430:P435" si="718">R430/I430</f>
        <v>0</v>
      </c>
      <c r="Q430" s="40">
        <f t="shared" si="644"/>
        <v>1452.92</v>
      </c>
      <c r="R430" s="51"/>
      <c r="S430" s="41">
        <f t="shared" ref="S430:S437" si="719">R430-T430-U430-V430-W430-X430</f>
        <v>0</v>
      </c>
      <c r="T430" s="41">
        <f>P430*K430</f>
        <v>0</v>
      </c>
      <c r="U430" s="41">
        <f>L430*P430</f>
        <v>0</v>
      </c>
      <c r="V430" s="41">
        <f t="shared" ref="V430:V441" si="720">P430*M430</f>
        <v>0</v>
      </c>
      <c r="W430" s="51"/>
      <c r="X430" s="51"/>
      <c r="Y430" s="41"/>
      <c r="Z430" s="40">
        <f t="shared" ref="Z430:Z435" si="721">SUM(S430:Y430)</f>
        <v>0</v>
      </c>
      <c r="AA430" s="54">
        <f t="shared" ref="AA430:AA441" si="722">Z430-AB430-AC430-AD430-AE430-AF430</f>
        <v>-47.585999999999999</v>
      </c>
      <c r="AB430" s="54">
        <f t="shared" ref="AB430:AC435" si="723">T430</f>
        <v>0</v>
      </c>
      <c r="AC430" s="54">
        <f t="shared" si="723"/>
        <v>0</v>
      </c>
      <c r="AD430" s="54">
        <f t="shared" ref="AD430:AD441" si="724">M430</f>
        <v>47.585999999999999</v>
      </c>
      <c r="AE430" s="54">
        <f t="shared" ref="AE430:AF435" si="725">W430</f>
        <v>0</v>
      </c>
      <c r="AF430" s="54">
        <f t="shared" si="725"/>
        <v>0</v>
      </c>
      <c r="AG430" s="54"/>
      <c r="AH430" s="42">
        <f t="shared" ref="AH430:AH435" si="726">SUM(AA430:AG430)</f>
        <v>0</v>
      </c>
      <c r="AI430" s="56">
        <f t="shared" ref="AI430:AI435" si="727">I430-Z430</f>
        <v>1452.92</v>
      </c>
    </row>
    <row r="431" spans="1:35" x14ac:dyDescent="0.25">
      <c r="A431" s="31">
        <v>17</v>
      </c>
      <c r="B431" s="52">
        <v>806</v>
      </c>
      <c r="C431" s="33">
        <v>2.2999999999999998</v>
      </c>
      <c r="D431" s="33">
        <v>8.51</v>
      </c>
      <c r="E431" s="33"/>
      <c r="F431" s="35">
        <v>0.77</v>
      </c>
      <c r="G431" s="35"/>
      <c r="H431" s="171"/>
      <c r="I431" s="51">
        <v>10469.94</v>
      </c>
      <c r="J431" s="41">
        <f t="shared" si="714"/>
        <v>2990.2600000000011</v>
      </c>
      <c r="K431" s="41">
        <f t="shared" si="715"/>
        <v>6859.0599999999995</v>
      </c>
      <c r="L431" s="41">
        <f t="shared" si="716"/>
        <v>0</v>
      </c>
      <c r="M431" s="41">
        <f t="shared" si="717"/>
        <v>620.62</v>
      </c>
      <c r="N431" s="41">
        <f t="shared" ref="N431:N433" si="728">G431*B431</f>
        <v>0</v>
      </c>
      <c r="O431" s="41"/>
      <c r="P431" s="41">
        <f t="shared" si="718"/>
        <v>1</v>
      </c>
      <c r="Q431" s="40">
        <f t="shared" si="644"/>
        <v>10469.94</v>
      </c>
      <c r="R431" s="51">
        <v>10469.94</v>
      </c>
      <c r="S431" s="41">
        <f t="shared" si="719"/>
        <v>2990.2600000000011</v>
      </c>
      <c r="T431" s="41">
        <f t="shared" ref="T431:T435" si="729">P431*K431</f>
        <v>6859.0599999999995</v>
      </c>
      <c r="U431" s="41">
        <f t="shared" ref="U431:U435" si="730">L431*P431</f>
        <v>0</v>
      </c>
      <c r="V431" s="41">
        <f t="shared" si="720"/>
        <v>620.62</v>
      </c>
      <c r="W431" s="51"/>
      <c r="X431" s="51"/>
      <c r="Y431" s="41"/>
      <c r="Z431" s="40">
        <f t="shared" si="721"/>
        <v>10469.94</v>
      </c>
      <c r="AA431" s="54">
        <f t="shared" si="722"/>
        <v>2990.2600000000011</v>
      </c>
      <c r="AB431" s="54">
        <f t="shared" si="723"/>
        <v>6859.0599999999995</v>
      </c>
      <c r="AC431" s="54">
        <f t="shared" si="723"/>
        <v>0</v>
      </c>
      <c r="AD431" s="54">
        <f t="shared" si="724"/>
        <v>620.62</v>
      </c>
      <c r="AE431" s="54">
        <f t="shared" si="725"/>
        <v>0</v>
      </c>
      <c r="AF431" s="54">
        <f t="shared" si="725"/>
        <v>0</v>
      </c>
      <c r="AG431" s="54"/>
      <c r="AH431" s="42">
        <f t="shared" si="726"/>
        <v>10469.94</v>
      </c>
      <c r="AI431" s="56">
        <f t="shared" si="727"/>
        <v>0</v>
      </c>
    </row>
    <row r="432" spans="1:35" x14ac:dyDescent="0.25">
      <c r="A432" s="31">
        <v>18</v>
      </c>
      <c r="B432" s="52">
        <v>512.5</v>
      </c>
      <c r="C432" s="33">
        <v>2.48</v>
      </c>
      <c r="D432" s="33">
        <v>7.7</v>
      </c>
      <c r="E432" s="33">
        <v>3.18</v>
      </c>
      <c r="F432" s="35">
        <v>0.77</v>
      </c>
      <c r="G432" s="35">
        <v>5.8</v>
      </c>
      <c r="H432" s="171"/>
      <c r="I432" s="51">
        <v>10941.88</v>
      </c>
      <c r="J432" s="41">
        <f t="shared" si="714"/>
        <v>1998.7549999999992</v>
      </c>
      <c r="K432" s="41">
        <f t="shared" si="715"/>
        <v>3946.25</v>
      </c>
      <c r="L432" s="41">
        <f t="shared" si="716"/>
        <v>1629.75</v>
      </c>
      <c r="M432" s="41">
        <f t="shared" si="717"/>
        <v>394.625</v>
      </c>
      <c r="N432" s="41">
        <f t="shared" si="728"/>
        <v>2972.5</v>
      </c>
      <c r="O432" s="41"/>
      <c r="P432" s="41">
        <f t="shared" si="718"/>
        <v>1</v>
      </c>
      <c r="Q432" s="40">
        <f t="shared" si="644"/>
        <v>10941.88</v>
      </c>
      <c r="R432" s="51">
        <v>10941.88</v>
      </c>
      <c r="S432" s="41">
        <f t="shared" si="719"/>
        <v>1998.7549999999992</v>
      </c>
      <c r="T432" s="41">
        <f t="shared" si="729"/>
        <v>3946.25</v>
      </c>
      <c r="U432" s="41">
        <f t="shared" si="730"/>
        <v>1629.75</v>
      </c>
      <c r="V432" s="41">
        <f t="shared" si="720"/>
        <v>394.625</v>
      </c>
      <c r="W432" s="51"/>
      <c r="X432" s="51">
        <v>2972.5</v>
      </c>
      <c r="Y432" s="41"/>
      <c r="Z432" s="40">
        <f t="shared" si="721"/>
        <v>10941.88</v>
      </c>
      <c r="AA432" s="54">
        <f t="shared" si="722"/>
        <v>1998.7549999999992</v>
      </c>
      <c r="AB432" s="54">
        <f t="shared" si="723"/>
        <v>3946.25</v>
      </c>
      <c r="AC432" s="54">
        <f t="shared" si="723"/>
        <v>1629.75</v>
      </c>
      <c r="AD432" s="54">
        <f t="shared" si="724"/>
        <v>394.625</v>
      </c>
      <c r="AE432" s="54">
        <f t="shared" si="725"/>
        <v>0</v>
      </c>
      <c r="AF432" s="54">
        <f t="shared" si="725"/>
        <v>2972.5</v>
      </c>
      <c r="AG432" s="54"/>
      <c r="AH432" s="42">
        <f t="shared" si="726"/>
        <v>10941.88</v>
      </c>
      <c r="AI432" s="56">
        <f t="shared" si="727"/>
        <v>0</v>
      </c>
    </row>
    <row r="433" spans="1:35" x14ac:dyDescent="0.25">
      <c r="A433" s="31">
        <v>19</v>
      </c>
      <c r="B433" s="52">
        <v>490.5</v>
      </c>
      <c r="C433" s="33">
        <v>2.48</v>
      </c>
      <c r="D433" s="33">
        <v>8.65</v>
      </c>
      <c r="E433" s="33">
        <v>3.93</v>
      </c>
      <c r="F433" s="35">
        <v>0.77</v>
      </c>
      <c r="G433" s="35">
        <v>5.8</v>
      </c>
      <c r="H433" s="171"/>
      <c r="I433" s="51">
        <v>11299.95</v>
      </c>
      <c r="J433" s="41">
        <f t="shared" si="714"/>
        <v>1906.8750000000005</v>
      </c>
      <c r="K433" s="41">
        <f t="shared" si="715"/>
        <v>4242.8249999999998</v>
      </c>
      <c r="L433" s="41">
        <f t="shared" si="716"/>
        <v>1927.6650000000002</v>
      </c>
      <c r="M433" s="41">
        <f t="shared" si="717"/>
        <v>377.685</v>
      </c>
      <c r="N433" s="41">
        <f t="shared" si="728"/>
        <v>2844.9</v>
      </c>
      <c r="O433" s="41"/>
      <c r="P433" s="41">
        <f t="shared" si="718"/>
        <v>1.5426201000889384</v>
      </c>
      <c r="Q433" s="40">
        <f t="shared" si="644"/>
        <v>11299.95</v>
      </c>
      <c r="R433" s="51">
        <v>17431.53</v>
      </c>
      <c r="S433" s="41">
        <f t="shared" si="719"/>
        <v>5146.4836261001137</v>
      </c>
      <c r="T433" s="41">
        <f t="shared" si="729"/>
        <v>6545.06712615985</v>
      </c>
      <c r="U433" s="41">
        <f t="shared" si="730"/>
        <v>2973.6547752379438</v>
      </c>
      <c r="V433" s="41">
        <f t="shared" si="720"/>
        <v>582.62447250209073</v>
      </c>
      <c r="W433" s="51"/>
      <c r="X433" s="51">
        <v>2183.6999999999998</v>
      </c>
      <c r="Y433" s="41"/>
      <c r="Z433" s="40">
        <f t="shared" si="721"/>
        <v>17431.53</v>
      </c>
      <c r="AA433" s="54">
        <f t="shared" si="722"/>
        <v>5351.4230986022039</v>
      </c>
      <c r="AB433" s="54">
        <f t="shared" si="723"/>
        <v>6545.06712615985</v>
      </c>
      <c r="AC433" s="54">
        <f t="shared" si="723"/>
        <v>2973.6547752379438</v>
      </c>
      <c r="AD433" s="54">
        <f t="shared" si="724"/>
        <v>377.685</v>
      </c>
      <c r="AE433" s="54">
        <f t="shared" si="725"/>
        <v>0</v>
      </c>
      <c r="AF433" s="54">
        <f t="shared" si="725"/>
        <v>2183.6999999999998</v>
      </c>
      <c r="AG433" s="54"/>
      <c r="AH433" s="42">
        <f t="shared" si="726"/>
        <v>17431.529999999995</v>
      </c>
      <c r="AI433" s="56">
        <f t="shared" si="727"/>
        <v>-6131.5799999999981</v>
      </c>
    </row>
    <row r="434" spans="1:35" x14ac:dyDescent="0.25">
      <c r="A434" s="31">
        <v>20</v>
      </c>
      <c r="B434" s="52">
        <v>714.5</v>
      </c>
      <c r="C434" s="33">
        <v>2.48</v>
      </c>
      <c r="D434" s="33">
        <v>8.1</v>
      </c>
      <c r="E434" s="33">
        <v>2.95</v>
      </c>
      <c r="F434" s="35">
        <v>0.77</v>
      </c>
      <c r="G434" s="35">
        <v>5.8</v>
      </c>
      <c r="H434" s="171"/>
      <c r="I434" s="51">
        <v>15288.57</v>
      </c>
      <c r="J434" s="41">
        <f t="shared" si="714"/>
        <v>2873.1699999999992</v>
      </c>
      <c r="K434" s="41">
        <f t="shared" si="715"/>
        <v>5787.45</v>
      </c>
      <c r="L434" s="41">
        <f t="shared" si="716"/>
        <v>2107.7750000000001</v>
      </c>
      <c r="M434" s="41">
        <f t="shared" si="717"/>
        <v>550.16499999999996</v>
      </c>
      <c r="N434" s="41">
        <v>3970.01</v>
      </c>
      <c r="O434" s="41"/>
      <c r="P434" s="41">
        <f t="shared" si="718"/>
        <v>1.4553467067227346</v>
      </c>
      <c r="Q434" s="40">
        <f t="shared" si="644"/>
        <v>15288.57</v>
      </c>
      <c r="R434" s="51">
        <v>22250.17</v>
      </c>
      <c r="S434" s="41">
        <f t="shared" si="719"/>
        <v>7092.2594765108806</v>
      </c>
      <c r="T434" s="41">
        <f t="shared" si="729"/>
        <v>8422.7462978224903</v>
      </c>
      <c r="U434" s="41">
        <f t="shared" si="730"/>
        <v>3067.5434047625122</v>
      </c>
      <c r="V434" s="41">
        <f t="shared" si="720"/>
        <v>800.68082090411326</v>
      </c>
      <c r="W434" s="51"/>
      <c r="X434" s="51">
        <v>2866.94</v>
      </c>
      <c r="Y434" s="41"/>
      <c r="Z434" s="40">
        <f t="shared" si="721"/>
        <v>22250.169999999995</v>
      </c>
      <c r="AA434" s="54">
        <f t="shared" si="722"/>
        <v>7342.7752974149898</v>
      </c>
      <c r="AB434" s="54">
        <f t="shared" si="723"/>
        <v>8422.7462978224903</v>
      </c>
      <c r="AC434" s="54">
        <f t="shared" si="723"/>
        <v>3067.5434047625122</v>
      </c>
      <c r="AD434" s="54">
        <f t="shared" si="724"/>
        <v>550.16499999999996</v>
      </c>
      <c r="AE434" s="54">
        <f t="shared" si="725"/>
        <v>0</v>
      </c>
      <c r="AF434" s="54">
        <f t="shared" si="725"/>
        <v>2866.94</v>
      </c>
      <c r="AG434" s="54"/>
      <c r="AH434" s="42">
        <f t="shared" si="726"/>
        <v>22250.169999999991</v>
      </c>
      <c r="AI434" s="56">
        <f t="shared" si="727"/>
        <v>-6961.5999999999949</v>
      </c>
    </row>
    <row r="435" spans="1:35" x14ac:dyDescent="0.25">
      <c r="A435" s="31">
        <v>42</v>
      </c>
      <c r="B435" s="52">
        <v>86.3</v>
      </c>
      <c r="C435" s="33">
        <v>2.48</v>
      </c>
      <c r="D435" s="33">
        <v>8.17</v>
      </c>
      <c r="E435" s="33">
        <v>3.57</v>
      </c>
      <c r="F435" s="35">
        <v>0.77</v>
      </c>
      <c r="G435" s="35">
        <v>5.8</v>
      </c>
      <c r="H435" s="171"/>
      <c r="I435" s="51">
        <v>1921.9</v>
      </c>
      <c r="J435" s="41">
        <f t="shared" si="714"/>
        <v>341.7470000000003</v>
      </c>
      <c r="K435" s="41">
        <f t="shared" si="715"/>
        <v>705.07100000000003</v>
      </c>
      <c r="L435" s="41">
        <f t="shared" si="716"/>
        <v>308.09099999999995</v>
      </c>
      <c r="M435" s="41">
        <f t="shared" si="717"/>
        <v>66.450999999999993</v>
      </c>
      <c r="N435" s="41">
        <f t="shared" ref="N435:N441" si="731">G435*B435</f>
        <v>500.53999999999996</v>
      </c>
      <c r="O435" s="41"/>
      <c r="P435" s="41">
        <f t="shared" si="718"/>
        <v>5.121910609292887</v>
      </c>
      <c r="Q435" s="40">
        <f t="shared" si="644"/>
        <v>1921.9</v>
      </c>
      <c r="R435" s="51">
        <v>9843.7999999999993</v>
      </c>
      <c r="S435" s="41">
        <f t="shared" si="719"/>
        <v>3813.5787213694784</v>
      </c>
      <c r="T435" s="41">
        <f t="shared" si="729"/>
        <v>3611.3106352047453</v>
      </c>
      <c r="U435" s="41">
        <f t="shared" si="730"/>
        <v>1578.0145615276547</v>
      </c>
      <c r="V435" s="41">
        <f t="shared" si="720"/>
        <v>340.3560818981216</v>
      </c>
      <c r="W435" s="51"/>
      <c r="X435" s="51">
        <v>500.54</v>
      </c>
      <c r="Y435" s="41"/>
      <c r="Z435" s="40">
        <f t="shared" si="721"/>
        <v>9843.8000000000011</v>
      </c>
      <c r="AA435" s="54">
        <f t="shared" si="722"/>
        <v>4087.4838032676016</v>
      </c>
      <c r="AB435" s="54">
        <f t="shared" si="723"/>
        <v>3611.3106352047453</v>
      </c>
      <c r="AC435" s="54">
        <f t="shared" si="723"/>
        <v>1578.0145615276547</v>
      </c>
      <c r="AD435" s="54">
        <f t="shared" si="724"/>
        <v>66.450999999999993</v>
      </c>
      <c r="AE435" s="54">
        <f t="shared" si="725"/>
        <v>0</v>
      </c>
      <c r="AF435" s="54">
        <f t="shared" si="725"/>
        <v>500.54</v>
      </c>
      <c r="AG435" s="54"/>
      <c r="AH435" s="42">
        <f t="shared" si="726"/>
        <v>9843.8000000000011</v>
      </c>
      <c r="AI435" s="56">
        <f t="shared" si="727"/>
        <v>-7921.9000000000015</v>
      </c>
    </row>
    <row r="436" spans="1:35" x14ac:dyDescent="0.25">
      <c r="A436" s="31"/>
      <c r="B436" s="52"/>
      <c r="C436" s="33"/>
      <c r="D436" s="33"/>
      <c r="E436" s="33"/>
      <c r="F436" s="35"/>
      <c r="G436" s="35"/>
      <c r="H436" s="171"/>
      <c r="I436" s="51"/>
      <c r="J436" s="41">
        <f t="shared" si="714"/>
        <v>0</v>
      </c>
      <c r="K436" s="41">
        <f t="shared" si="715"/>
        <v>0</v>
      </c>
      <c r="L436" s="41">
        <f t="shared" si="716"/>
        <v>0</v>
      </c>
      <c r="M436" s="41">
        <f t="shared" si="717"/>
        <v>0</v>
      </c>
      <c r="N436" s="41">
        <f t="shared" si="731"/>
        <v>0</v>
      </c>
      <c r="O436" s="41"/>
      <c r="P436" s="41"/>
      <c r="Q436" s="40">
        <f t="shared" si="644"/>
        <v>0</v>
      </c>
      <c r="R436" s="51"/>
      <c r="S436" s="41">
        <f t="shared" si="719"/>
        <v>0</v>
      </c>
      <c r="T436" s="41"/>
      <c r="U436" s="41"/>
      <c r="V436" s="41">
        <f t="shared" si="720"/>
        <v>0</v>
      </c>
      <c r="W436" s="51"/>
      <c r="X436" s="51"/>
      <c r="Y436" s="41"/>
      <c r="Z436" s="40"/>
      <c r="AA436" s="54">
        <f t="shared" si="722"/>
        <v>0</v>
      </c>
      <c r="AB436" s="54"/>
      <c r="AC436" s="54"/>
      <c r="AD436" s="54">
        <f t="shared" si="724"/>
        <v>0</v>
      </c>
      <c r="AE436" s="54"/>
      <c r="AF436" s="54"/>
      <c r="AG436" s="54"/>
      <c r="AH436" s="42"/>
      <c r="AI436" s="56"/>
    </row>
    <row r="437" spans="1:35" x14ac:dyDescent="0.25">
      <c r="A437" s="31"/>
      <c r="B437" s="52"/>
      <c r="C437" s="33"/>
      <c r="D437" s="33"/>
      <c r="E437" s="33"/>
      <c r="F437" s="35"/>
      <c r="G437" s="35"/>
      <c r="H437" s="171"/>
      <c r="I437" s="51"/>
      <c r="J437" s="41">
        <f t="shared" si="714"/>
        <v>0</v>
      </c>
      <c r="K437" s="41">
        <f t="shared" si="715"/>
        <v>0</v>
      </c>
      <c r="L437" s="41">
        <f t="shared" si="716"/>
        <v>0</v>
      </c>
      <c r="M437" s="41">
        <f t="shared" si="717"/>
        <v>0</v>
      </c>
      <c r="N437" s="41">
        <f t="shared" si="731"/>
        <v>0</v>
      </c>
      <c r="O437" s="41"/>
      <c r="P437" s="41"/>
      <c r="Q437" s="40">
        <f t="shared" si="644"/>
        <v>0</v>
      </c>
      <c r="R437" s="51"/>
      <c r="S437" s="41">
        <f t="shared" si="719"/>
        <v>0</v>
      </c>
      <c r="T437" s="41"/>
      <c r="U437" s="41"/>
      <c r="V437" s="41">
        <f t="shared" si="720"/>
        <v>0</v>
      </c>
      <c r="W437" s="51"/>
      <c r="X437" s="51"/>
      <c r="Y437" s="41"/>
      <c r="Z437" s="40"/>
      <c r="AA437" s="54">
        <f t="shared" si="722"/>
        <v>0</v>
      </c>
      <c r="AB437" s="54"/>
      <c r="AC437" s="54"/>
      <c r="AD437" s="54">
        <f t="shared" si="724"/>
        <v>0</v>
      </c>
      <c r="AE437" s="54"/>
      <c r="AF437" s="54"/>
      <c r="AG437" s="54"/>
      <c r="AH437" s="42"/>
      <c r="AI437" s="56"/>
    </row>
    <row r="438" spans="1:35" x14ac:dyDescent="0.25">
      <c r="A438" s="31">
        <v>65</v>
      </c>
      <c r="B438" s="52">
        <v>1044.7</v>
      </c>
      <c r="C438" s="33">
        <v>2.2999999999999998</v>
      </c>
      <c r="D438" s="33">
        <v>8.08</v>
      </c>
      <c r="E438" s="33">
        <v>4.32</v>
      </c>
      <c r="F438" s="35">
        <v>0.77</v>
      </c>
      <c r="G438" s="35"/>
      <c r="H438" s="171"/>
      <c r="I438" s="51">
        <v>17101.73</v>
      </c>
      <c r="J438" s="41">
        <f t="shared" si="714"/>
        <v>3343.0309999999981</v>
      </c>
      <c r="K438" s="41">
        <f t="shared" si="715"/>
        <v>8441.1760000000013</v>
      </c>
      <c r="L438" s="41">
        <f t="shared" si="716"/>
        <v>4513.1040000000003</v>
      </c>
      <c r="M438" s="41">
        <f t="shared" si="717"/>
        <v>804.4190000000001</v>
      </c>
      <c r="N438" s="41">
        <f t="shared" si="731"/>
        <v>0</v>
      </c>
      <c r="O438" s="41"/>
      <c r="P438" s="41">
        <f t="shared" ref="P438" si="732">R438/I438</f>
        <v>2.0635099489934641</v>
      </c>
      <c r="Q438" s="40">
        <f t="shared" si="644"/>
        <v>17101.73</v>
      </c>
      <c r="R438" s="51">
        <v>35289.589999999997</v>
      </c>
      <c r="S438" s="41">
        <f>R438-T438-U438-V438</f>
        <v>6898.3777282935671</v>
      </c>
      <c r="T438" s="41">
        <f t="shared" ref="T438" si="733">P438*K438</f>
        <v>17418.450657204856</v>
      </c>
      <c r="U438" s="41">
        <f t="shared" ref="U438" si="734">L438*P438</f>
        <v>9312.8350048421999</v>
      </c>
      <c r="V438" s="41">
        <f t="shared" si="720"/>
        <v>1659.9266096593735</v>
      </c>
      <c r="W438" s="51"/>
      <c r="X438" s="51"/>
      <c r="Y438" s="41"/>
      <c r="Z438" s="40">
        <f>SUM(S438:Y438)</f>
        <v>35289.589999999989</v>
      </c>
      <c r="AA438" s="54">
        <f t="shared" si="722"/>
        <v>7753.8853379529337</v>
      </c>
      <c r="AB438" s="54">
        <f>T438</f>
        <v>17418.450657204856</v>
      </c>
      <c r="AC438" s="54">
        <f>U438</f>
        <v>9312.8350048421999</v>
      </c>
      <c r="AD438" s="54">
        <f t="shared" si="724"/>
        <v>804.4190000000001</v>
      </c>
      <c r="AE438" s="54">
        <f>W438</f>
        <v>0</v>
      </c>
      <c r="AF438" s="54">
        <f>X438</f>
        <v>0</v>
      </c>
      <c r="AG438" s="54"/>
      <c r="AH438" s="42">
        <f t="shared" ref="AH438" si="735">SUM(AA438:AG438)</f>
        <v>35289.589999999989</v>
      </c>
      <c r="AI438" s="56">
        <f>I438-Z438</f>
        <v>-18187.85999999999</v>
      </c>
    </row>
    <row r="439" spans="1:35" x14ac:dyDescent="0.25">
      <c r="A439" s="31"/>
      <c r="B439" s="52"/>
      <c r="C439" s="33"/>
      <c r="D439" s="33"/>
      <c r="E439" s="33"/>
      <c r="F439" s="35"/>
      <c r="G439" s="35"/>
      <c r="H439" s="171"/>
      <c r="I439" s="51"/>
      <c r="J439" s="41">
        <f t="shared" si="714"/>
        <v>0</v>
      </c>
      <c r="K439" s="41">
        <f t="shared" si="715"/>
        <v>0</v>
      </c>
      <c r="L439" s="41">
        <f t="shared" si="716"/>
        <v>0</v>
      </c>
      <c r="M439" s="41">
        <f t="shared" si="717"/>
        <v>0</v>
      </c>
      <c r="N439" s="41">
        <f t="shared" si="731"/>
        <v>0</v>
      </c>
      <c r="O439" s="41"/>
      <c r="P439" s="41"/>
      <c r="Q439" s="40">
        <f t="shared" si="644"/>
        <v>0</v>
      </c>
      <c r="R439" s="51"/>
      <c r="S439" s="41"/>
      <c r="T439" s="41"/>
      <c r="U439" s="41"/>
      <c r="V439" s="41">
        <f t="shared" si="720"/>
        <v>0</v>
      </c>
      <c r="W439" s="51"/>
      <c r="X439" s="51"/>
      <c r="Y439" s="41"/>
      <c r="Z439" s="40"/>
      <c r="AA439" s="54">
        <f t="shared" si="722"/>
        <v>0</v>
      </c>
      <c r="AB439" s="54"/>
      <c r="AC439" s="54"/>
      <c r="AD439" s="54">
        <f t="shared" si="724"/>
        <v>0</v>
      </c>
      <c r="AE439" s="54"/>
      <c r="AF439" s="54"/>
      <c r="AG439" s="54"/>
      <c r="AH439" s="42"/>
      <c r="AI439" s="56"/>
    </row>
    <row r="440" spans="1:35" x14ac:dyDescent="0.25">
      <c r="A440" s="31"/>
      <c r="B440" s="52"/>
      <c r="C440" s="33"/>
      <c r="D440" s="33"/>
      <c r="E440" s="33"/>
      <c r="F440" s="35"/>
      <c r="G440" s="35"/>
      <c r="H440" s="171"/>
      <c r="I440" s="51"/>
      <c r="J440" s="41">
        <f t="shared" si="714"/>
        <v>0</v>
      </c>
      <c r="K440" s="41">
        <f t="shared" si="715"/>
        <v>0</v>
      </c>
      <c r="L440" s="41">
        <f t="shared" si="716"/>
        <v>0</v>
      </c>
      <c r="M440" s="41">
        <f t="shared" si="717"/>
        <v>0</v>
      </c>
      <c r="N440" s="41">
        <f t="shared" si="731"/>
        <v>0</v>
      </c>
      <c r="O440" s="41"/>
      <c r="P440" s="41"/>
      <c r="Q440" s="40">
        <f t="shared" si="644"/>
        <v>0</v>
      </c>
      <c r="R440" s="51"/>
      <c r="S440" s="41"/>
      <c r="T440" s="41"/>
      <c r="U440" s="41"/>
      <c r="V440" s="41">
        <f t="shared" si="720"/>
        <v>0</v>
      </c>
      <c r="W440" s="51"/>
      <c r="X440" s="51"/>
      <c r="Y440" s="41"/>
      <c r="Z440" s="40"/>
      <c r="AA440" s="54">
        <f t="shared" si="722"/>
        <v>0</v>
      </c>
      <c r="AB440" s="54"/>
      <c r="AC440" s="54"/>
      <c r="AD440" s="54">
        <f t="shared" si="724"/>
        <v>0</v>
      </c>
      <c r="AE440" s="54"/>
      <c r="AF440" s="54"/>
      <c r="AG440" s="54"/>
      <c r="AH440" s="42"/>
      <c r="AI440" s="56"/>
    </row>
    <row r="441" spans="1:35" x14ac:dyDescent="0.25">
      <c r="A441" s="31">
        <v>67</v>
      </c>
      <c r="B441" s="52">
        <v>422.6</v>
      </c>
      <c r="C441" s="33">
        <v>2.2999999999999998</v>
      </c>
      <c r="D441" s="33">
        <v>8.61</v>
      </c>
      <c r="E441" s="33">
        <v>2.63</v>
      </c>
      <c r="F441" s="35">
        <v>0.77</v>
      </c>
      <c r="G441" s="35"/>
      <c r="H441" s="171"/>
      <c r="I441" s="51">
        <v>6505.92</v>
      </c>
      <c r="J441" s="41">
        <f t="shared" si="714"/>
        <v>1430.4940000000001</v>
      </c>
      <c r="K441" s="41">
        <f t="shared" si="715"/>
        <v>3638.5859999999998</v>
      </c>
      <c r="L441" s="41">
        <f t="shared" si="716"/>
        <v>1111.4380000000001</v>
      </c>
      <c r="M441" s="41">
        <f t="shared" si="717"/>
        <v>325.40200000000004</v>
      </c>
      <c r="N441" s="41">
        <f t="shared" si="731"/>
        <v>0</v>
      </c>
      <c r="O441" s="41"/>
      <c r="P441" s="41">
        <f t="shared" ref="P441:P442" si="736">R441/I441</f>
        <v>0.73830449805715415</v>
      </c>
      <c r="Q441" s="40">
        <f t="shared" si="644"/>
        <v>6505.92</v>
      </c>
      <c r="R441" s="51">
        <v>4803.3500000000004</v>
      </c>
      <c r="S441" s="41">
        <f>R441-T441-U441-V441</f>
        <v>1056.140154643771</v>
      </c>
      <c r="T441" s="41">
        <f t="shared" ref="T441" si="737">P441*K441</f>
        <v>2686.384410367788</v>
      </c>
      <c r="U441" s="41">
        <f t="shared" ref="U441" si="738">L441*P441</f>
        <v>820.57967471164739</v>
      </c>
      <c r="V441" s="41">
        <f t="shared" si="720"/>
        <v>240.2457602767941</v>
      </c>
      <c r="W441" s="51"/>
      <c r="X441" s="51"/>
      <c r="Y441" s="41"/>
      <c r="Z441" s="40">
        <f>SUM(S441:Y441)</f>
        <v>4803.3500000000013</v>
      </c>
      <c r="AA441" s="54">
        <f t="shared" si="722"/>
        <v>970.98391492056589</v>
      </c>
      <c r="AB441" s="54">
        <f>T441</f>
        <v>2686.384410367788</v>
      </c>
      <c r="AC441" s="54">
        <f>U441</f>
        <v>820.57967471164739</v>
      </c>
      <c r="AD441" s="54">
        <f t="shared" si="724"/>
        <v>325.40200000000004</v>
      </c>
      <c r="AE441" s="54">
        <f>W441</f>
        <v>0</v>
      </c>
      <c r="AF441" s="54">
        <f>X441</f>
        <v>0</v>
      </c>
      <c r="AG441" s="54"/>
      <c r="AH441" s="42">
        <f t="shared" ref="AH441" si="739">SUM(AA441:AG441)</f>
        <v>4803.3500000000013</v>
      </c>
      <c r="AI441" s="56">
        <f>I441-Z441</f>
        <v>1702.5699999999988</v>
      </c>
    </row>
    <row r="442" spans="1:35" x14ac:dyDescent="0.25">
      <c r="A442" s="32" t="s">
        <v>37</v>
      </c>
      <c r="B442" s="136">
        <f>SUM(B430:B441)</f>
        <v>4138.9000000000005</v>
      </c>
      <c r="C442" s="173"/>
      <c r="D442" s="174"/>
      <c r="E442" s="174"/>
      <c r="F442" s="175"/>
      <c r="G442" s="175"/>
      <c r="H442" s="175"/>
      <c r="I442" s="177">
        <f>SUM(I430:I441)</f>
        <v>74982.81</v>
      </c>
      <c r="J442" s="177">
        <f t="shared" ref="J442:M442" si="740">SUM(J430:J441)</f>
        <v>15119.791999999999</v>
      </c>
      <c r="K442" s="177">
        <f t="shared" si="740"/>
        <v>34179.708000000006</v>
      </c>
      <c r="L442" s="177">
        <f t="shared" si="740"/>
        <v>12208.407000000001</v>
      </c>
      <c r="M442" s="177">
        <f t="shared" si="740"/>
        <v>3186.9530000000004</v>
      </c>
      <c r="N442" s="177">
        <f>SUM(N430:N441)+0.01</f>
        <v>10287.960000000001</v>
      </c>
      <c r="O442" s="177">
        <f t="shared" ref="O442" si="741">SUM(O430:O441)</f>
        <v>0</v>
      </c>
      <c r="P442" s="176">
        <f t="shared" si="736"/>
        <v>1.4807428529285578</v>
      </c>
      <c r="Q442" s="178">
        <f t="shared" si="644"/>
        <v>74982.81</v>
      </c>
      <c r="R442" s="177">
        <f>SUM(R430:R441)</f>
        <v>111030.26</v>
      </c>
      <c r="S442" s="177">
        <f>SUM(S430:S441)</f>
        <v>28995.854706917809</v>
      </c>
      <c r="T442" s="177">
        <f>SUM(T430:T441)</f>
        <v>49489.269126759733</v>
      </c>
      <c r="U442" s="177">
        <f>SUM(U430:U441)</f>
        <v>19382.377421081957</v>
      </c>
      <c r="V442" s="177">
        <f>SUM(V430:V441)</f>
        <v>4639.0787452404938</v>
      </c>
      <c r="W442" s="177">
        <f t="shared" ref="W442:X442" si="742">SUM(W430:W441)</f>
        <v>0</v>
      </c>
      <c r="X442" s="177">
        <f t="shared" si="742"/>
        <v>8523.68</v>
      </c>
      <c r="Y442" s="176"/>
      <c r="Z442" s="40">
        <f t="shared" ref="Z442:AF442" si="743">SUM(Z430:Z441)</f>
        <v>111030.25999999998</v>
      </c>
      <c r="AA442" s="55">
        <f t="shared" si="743"/>
        <v>30447.980452158299</v>
      </c>
      <c r="AB442" s="55">
        <f t="shared" si="743"/>
        <v>49489.269126759733</v>
      </c>
      <c r="AC442" s="55">
        <f t="shared" si="743"/>
        <v>19382.377421081957</v>
      </c>
      <c r="AD442" s="55">
        <f t="shared" si="743"/>
        <v>3186.9530000000004</v>
      </c>
      <c r="AE442" s="55">
        <f t="shared" si="743"/>
        <v>0</v>
      </c>
      <c r="AF442" s="55">
        <f t="shared" si="743"/>
        <v>8523.68</v>
      </c>
      <c r="AG442" s="54"/>
      <c r="AH442" s="42">
        <f>SUM(AH430:AH441)</f>
        <v>111030.25999999998</v>
      </c>
      <c r="AI442" s="56">
        <f>SUM(AI430:AI441)</f>
        <v>-36047.44999999999</v>
      </c>
    </row>
    <row r="443" spans="1:35" x14ac:dyDescent="0.25">
      <c r="A443" t="s">
        <v>60</v>
      </c>
      <c r="B443" s="74"/>
      <c r="H443" s="171"/>
      <c r="P443" s="41">
        <v>0</v>
      </c>
      <c r="Q443" s="40">
        <f t="shared" si="644"/>
        <v>0</v>
      </c>
    </row>
    <row r="444" spans="1:35" x14ac:dyDescent="0.25">
      <c r="A444" s="31">
        <v>1</v>
      </c>
      <c r="B444" s="52">
        <v>167.9</v>
      </c>
      <c r="C444" s="33">
        <v>2.2999999999999998</v>
      </c>
      <c r="D444" s="33">
        <v>9.5</v>
      </c>
      <c r="E444" s="33">
        <v>9.93</v>
      </c>
      <c r="F444" s="35">
        <v>0.77</v>
      </c>
      <c r="G444" s="35"/>
      <c r="H444" s="171"/>
      <c r="I444" s="51">
        <v>4663.6400000000003</v>
      </c>
      <c r="J444" s="41">
        <f>I444-K444-L444-M444-N444</f>
        <v>1272.06</v>
      </c>
      <c r="K444" s="41">
        <f>B444*D444</f>
        <v>1595.05</v>
      </c>
      <c r="L444" s="41">
        <f>E444*B444</f>
        <v>1667.2470000000001</v>
      </c>
      <c r="M444" s="41">
        <f>F444*B444</f>
        <v>129.28300000000002</v>
      </c>
      <c r="N444" s="41">
        <f>G444*B444</f>
        <v>0</v>
      </c>
      <c r="O444" s="41"/>
      <c r="P444" s="41">
        <f t="shared" ref="P444:P448" si="744">R444/I444</f>
        <v>0.95435968470979737</v>
      </c>
      <c r="Q444" s="40">
        <f t="shared" si="644"/>
        <v>4663.6400000000003</v>
      </c>
      <c r="R444" s="51">
        <v>4450.79</v>
      </c>
      <c r="S444" s="41">
        <f>R444-T444-U444-V444</f>
        <v>1214.0027805319451</v>
      </c>
      <c r="T444" s="41">
        <f>P444*K444</f>
        <v>1522.2514150963623</v>
      </c>
      <c r="U444" s="41">
        <f>L444*P444</f>
        <v>1591.1533212533557</v>
      </c>
      <c r="V444" s="41">
        <f t="shared" ref="V444:V446" si="745">P444*M444</f>
        <v>123.38248311833675</v>
      </c>
      <c r="W444" s="51"/>
      <c r="X444" s="51"/>
      <c r="Y444" s="41"/>
      <c r="Z444" s="40">
        <f>SUM(S444:Y444)</f>
        <v>4450.79</v>
      </c>
      <c r="AA444" s="54">
        <f t="shared" ref="AA444:AF446" si="746">S444</f>
        <v>1214.0027805319451</v>
      </c>
      <c r="AB444" s="54">
        <f t="shared" si="746"/>
        <v>1522.2514150963623</v>
      </c>
      <c r="AC444" s="54">
        <f t="shared" si="746"/>
        <v>1591.1533212533557</v>
      </c>
      <c r="AD444" s="54">
        <f t="shared" si="746"/>
        <v>123.38248311833675</v>
      </c>
      <c r="AE444" s="54">
        <f t="shared" si="746"/>
        <v>0</v>
      </c>
      <c r="AF444" s="54">
        <f t="shared" si="746"/>
        <v>0</v>
      </c>
      <c r="AG444" s="54"/>
      <c r="AH444" s="42">
        <f>SUM(AA444:AG444)</f>
        <v>4450.79</v>
      </c>
      <c r="AI444" s="56">
        <f>I444-Z444</f>
        <v>212.85000000000036</v>
      </c>
    </row>
    <row r="445" spans="1:35" x14ac:dyDescent="0.25">
      <c r="A445" s="31">
        <v>2</v>
      </c>
      <c r="B445" s="52">
        <v>162.80000000000001</v>
      </c>
      <c r="C445" s="33">
        <v>2.2999999999999998</v>
      </c>
      <c r="D445" s="33">
        <v>9.33</v>
      </c>
      <c r="E445" s="33">
        <v>10.29</v>
      </c>
      <c r="F445" s="35">
        <v>0.77</v>
      </c>
      <c r="G445" s="35"/>
      <c r="H445" s="171"/>
      <c r="I445" s="51">
        <v>3910.25</v>
      </c>
      <c r="J445" s="41">
        <f>I445-K445-L445-M445-N445</f>
        <v>590.75800000000004</v>
      </c>
      <c r="K445" s="41">
        <f>B445*D445</f>
        <v>1518.9240000000002</v>
      </c>
      <c r="L445" s="41">
        <f>E445*B445</f>
        <v>1675.212</v>
      </c>
      <c r="M445" s="41">
        <f>F445*B445</f>
        <v>125.35600000000001</v>
      </c>
      <c r="N445" s="41">
        <f>G445*B445</f>
        <v>0</v>
      </c>
      <c r="O445" s="41"/>
      <c r="P445" s="41">
        <f t="shared" si="744"/>
        <v>1</v>
      </c>
      <c r="Q445" s="40">
        <f t="shared" si="644"/>
        <v>3910.25</v>
      </c>
      <c r="R445" s="51">
        <v>3910.25</v>
      </c>
      <c r="S445" s="41">
        <f>R445-T445-U445-V445</f>
        <v>590.75800000000004</v>
      </c>
      <c r="T445" s="41">
        <f>P445*K445</f>
        <v>1518.9240000000002</v>
      </c>
      <c r="U445" s="41">
        <f>L445*P445</f>
        <v>1675.212</v>
      </c>
      <c r="V445" s="41">
        <f t="shared" si="745"/>
        <v>125.35600000000001</v>
      </c>
      <c r="W445" s="51"/>
      <c r="X445" s="51"/>
      <c r="Y445" s="41"/>
      <c r="Z445" s="40">
        <f>SUM(S445:Y445)</f>
        <v>3910.2500000000005</v>
      </c>
      <c r="AA445" s="54">
        <f t="shared" si="746"/>
        <v>590.75800000000004</v>
      </c>
      <c r="AB445" s="54">
        <f t="shared" si="746"/>
        <v>1518.9240000000002</v>
      </c>
      <c r="AC445" s="54">
        <f t="shared" si="746"/>
        <v>1675.212</v>
      </c>
      <c r="AD445" s="54">
        <f t="shared" si="746"/>
        <v>125.35600000000001</v>
      </c>
      <c r="AE445" s="54">
        <f t="shared" si="746"/>
        <v>0</v>
      </c>
      <c r="AF445" s="54">
        <f t="shared" si="746"/>
        <v>0</v>
      </c>
      <c r="AG445" s="54"/>
      <c r="AH445" s="42">
        <f>SUM(AA445:AG445)</f>
        <v>3910.2500000000005</v>
      </c>
      <c r="AI445" s="56">
        <f>I445-Z445</f>
        <v>0</v>
      </c>
    </row>
    <row r="446" spans="1:35" x14ac:dyDescent="0.25">
      <c r="A446" s="31">
        <v>3</v>
      </c>
      <c r="B446" s="52">
        <v>197.8</v>
      </c>
      <c r="C446" s="33">
        <v>2.2999999999999998</v>
      </c>
      <c r="D446" s="33">
        <v>9.34</v>
      </c>
      <c r="E446" s="33">
        <v>9.9600000000000009</v>
      </c>
      <c r="F446" s="35">
        <v>0.77</v>
      </c>
      <c r="G446" s="35"/>
      <c r="H446" s="171"/>
      <c r="I446" s="51">
        <v>5621.48</v>
      </c>
      <c r="J446" s="41">
        <f>I446-K446-L446-M446-N446</f>
        <v>1651.6339999999991</v>
      </c>
      <c r="K446" s="41">
        <f>B446*D446</f>
        <v>1847.452</v>
      </c>
      <c r="L446" s="41">
        <f>E446*B446</f>
        <v>1970.0880000000002</v>
      </c>
      <c r="M446" s="41">
        <f>F446*B446</f>
        <v>152.30600000000001</v>
      </c>
      <c r="N446" s="41">
        <f>G446*B446</f>
        <v>0</v>
      </c>
      <c r="O446" s="41"/>
      <c r="P446" s="41">
        <f t="shared" si="744"/>
        <v>1</v>
      </c>
      <c r="Q446" s="40">
        <f t="shared" si="644"/>
        <v>5621.48</v>
      </c>
      <c r="R446" s="51">
        <v>5621.48</v>
      </c>
      <c r="S446" s="41">
        <f>R446-T446-U446-V446-W446-X446</f>
        <v>1651.6339999999991</v>
      </c>
      <c r="T446" s="41">
        <f>P446*K446</f>
        <v>1847.452</v>
      </c>
      <c r="U446" s="41">
        <f>L446*P446</f>
        <v>1970.0880000000002</v>
      </c>
      <c r="V446" s="41">
        <f t="shared" si="745"/>
        <v>152.30600000000001</v>
      </c>
      <c r="W446" s="51"/>
      <c r="X446" s="51"/>
      <c r="Y446" s="41"/>
      <c r="Z446" s="40">
        <f>SUM(S446:Y446)</f>
        <v>5621.4799999999987</v>
      </c>
      <c r="AA446" s="54">
        <f t="shared" si="746"/>
        <v>1651.6339999999991</v>
      </c>
      <c r="AB446" s="54">
        <f t="shared" si="746"/>
        <v>1847.452</v>
      </c>
      <c r="AC446" s="54">
        <f t="shared" si="746"/>
        <v>1970.0880000000002</v>
      </c>
      <c r="AD446" s="54">
        <f t="shared" si="746"/>
        <v>152.30600000000001</v>
      </c>
      <c r="AE446" s="54">
        <f t="shared" si="746"/>
        <v>0</v>
      </c>
      <c r="AF446" s="54">
        <f t="shared" si="746"/>
        <v>0</v>
      </c>
      <c r="AG446" s="54"/>
      <c r="AH446" s="42">
        <f>SUM(AA446:AG446)</f>
        <v>5621.4799999999987</v>
      </c>
      <c r="AI446" s="56">
        <f>I446-Z446</f>
        <v>0</v>
      </c>
    </row>
    <row r="447" spans="1:35" x14ac:dyDescent="0.25">
      <c r="A447" s="32" t="s">
        <v>37</v>
      </c>
      <c r="B447" s="136">
        <f>SUM(B443:B446)</f>
        <v>528.5</v>
      </c>
      <c r="C447" s="173"/>
      <c r="D447" s="174"/>
      <c r="E447" s="174"/>
      <c r="F447" s="175"/>
      <c r="G447" s="175"/>
      <c r="H447" s="175"/>
      <c r="I447" s="176">
        <f>I444+I445+I446</f>
        <v>14195.369999999999</v>
      </c>
      <c r="J447" s="177">
        <f t="shared" ref="J447:O447" si="747">SUM(J444:J446)</f>
        <v>3514.4519999999993</v>
      </c>
      <c r="K447" s="177">
        <f t="shared" si="747"/>
        <v>4961.4260000000004</v>
      </c>
      <c r="L447" s="177">
        <f t="shared" si="747"/>
        <v>5312.5470000000005</v>
      </c>
      <c r="M447" s="177">
        <f t="shared" si="747"/>
        <v>406.94500000000005</v>
      </c>
      <c r="N447" s="177">
        <f t="shared" si="747"/>
        <v>0</v>
      </c>
      <c r="O447" s="177">
        <f t="shared" si="747"/>
        <v>0</v>
      </c>
      <c r="P447" s="176">
        <f t="shared" si="744"/>
        <v>0.98500567438538067</v>
      </c>
      <c r="Q447" s="178">
        <f t="shared" si="644"/>
        <v>14195.369999999999</v>
      </c>
      <c r="R447" s="177">
        <f>SUM(R444:R446)</f>
        <v>13982.52</v>
      </c>
      <c r="S447" s="177">
        <f>SUM(S444:S446)</f>
        <v>3456.394780531944</v>
      </c>
      <c r="T447" s="177">
        <f>SUM(T444:T446)</f>
        <v>4888.6274150963627</v>
      </c>
      <c r="U447" s="177">
        <f>SUM(U444:U446)</f>
        <v>5236.4533212533552</v>
      </c>
      <c r="V447" s="177">
        <f>SUM(V444:V446)</f>
        <v>401.04448311833676</v>
      </c>
      <c r="W447" s="177"/>
      <c r="X447" s="177"/>
      <c r="Y447" s="176"/>
      <c r="Z447" s="40">
        <f>SUM(Z444:Z446)</f>
        <v>13982.52</v>
      </c>
      <c r="AA447" s="55">
        <f>SUM(AA444:AA446)</f>
        <v>3456.394780531944</v>
      </c>
      <c r="AB447" s="55">
        <f>SUM(AB444:AB446)</f>
        <v>4888.6274150963627</v>
      </c>
      <c r="AC447" s="55">
        <f>SUM(AC444:AC446)</f>
        <v>5236.4533212533552</v>
      </c>
      <c r="AD447" s="55">
        <f>SUM(AD444:AD446)</f>
        <v>401.04448311833676</v>
      </c>
      <c r="AE447" s="55">
        <f>SUM(AE445:AE446)</f>
        <v>0</v>
      </c>
      <c r="AF447" s="55">
        <f>SUM(AF444:AF446)</f>
        <v>0</v>
      </c>
      <c r="AG447" s="54"/>
      <c r="AH447" s="42">
        <f>SUM(AH444:AH446)</f>
        <v>13982.52</v>
      </c>
      <c r="AI447" s="56">
        <f>SUM(AI444:AI446)</f>
        <v>212.85000000000036</v>
      </c>
    </row>
    <row r="448" spans="1:35" x14ac:dyDescent="0.25">
      <c r="A448" s="67" t="s">
        <v>61</v>
      </c>
      <c r="B448" s="68">
        <f>B396+B414+B422+B428+B442+B447</f>
        <v>11874.2</v>
      </c>
      <c r="C448" s="67"/>
      <c r="D448" s="67"/>
      <c r="E448" s="67"/>
      <c r="F448" s="67"/>
      <c r="G448" s="67"/>
      <c r="H448" s="67"/>
      <c r="I448" s="68">
        <f t="shared" ref="I448:O448" si="748">I396+I414+I422+I428+I442+I447</f>
        <v>200693.99</v>
      </c>
      <c r="J448" s="68">
        <f t="shared" si="748"/>
        <v>41606.502999999997</v>
      </c>
      <c r="K448" s="68">
        <f t="shared" si="748"/>
        <v>96828.74000000002</v>
      </c>
      <c r="L448" s="68">
        <f t="shared" si="748"/>
        <v>39717.726999999999</v>
      </c>
      <c r="M448" s="68">
        <f t="shared" si="748"/>
        <v>9049.8100000000013</v>
      </c>
      <c r="N448" s="68">
        <f t="shared" si="748"/>
        <v>11681.7</v>
      </c>
      <c r="O448" s="68">
        <f t="shared" si="748"/>
        <v>0</v>
      </c>
      <c r="P448" s="41">
        <f t="shared" si="744"/>
        <v>1.0286053907244559</v>
      </c>
      <c r="Q448" s="40">
        <f t="shared" si="644"/>
        <v>200693.99</v>
      </c>
      <c r="R448" s="68">
        <f>R396+R414+R422+R428+R442+R447</f>
        <v>206434.92</v>
      </c>
      <c r="S448" s="68">
        <f>S396+S414+S422+S428+S442+S447</f>
        <v>55902.676299810875</v>
      </c>
      <c r="T448" s="68">
        <f>T396+T414+T422+T428+T442+T447</f>
        <v>93375.032300043706</v>
      </c>
      <c r="U448" s="68">
        <f>U396+U414+U422+U428+U442+U447</f>
        <v>39504.009075649876</v>
      </c>
      <c r="V448" s="68">
        <f>V396+V414+V422+V428+V442+V447</f>
        <v>8686.9823244955332</v>
      </c>
      <c r="W448" s="68">
        <f t="shared" ref="W448" si="749">W396+W414+W422+W428+W442+W447</f>
        <v>0</v>
      </c>
      <c r="X448" s="68">
        <f>X396+X414+X422+X428+X442+X447</f>
        <v>8966.2200000000012</v>
      </c>
      <c r="Y448" s="68"/>
      <c r="Z448" s="68">
        <f t="shared" ref="Z448:AI448" si="750">Z396+Z414+Z422+Z428+Z442+Z447</f>
        <v>206434.91999999998</v>
      </c>
      <c r="AA448" s="68">
        <f t="shared" si="750"/>
        <v>57498.798837244598</v>
      </c>
      <c r="AB448" s="68">
        <f t="shared" si="750"/>
        <v>92395.20678541805</v>
      </c>
      <c r="AC448" s="68">
        <f t="shared" si="750"/>
        <v>39086.724894219005</v>
      </c>
      <c r="AD448" s="68">
        <f t="shared" si="750"/>
        <v>8487.9694831183369</v>
      </c>
      <c r="AE448" s="68">
        <f t="shared" si="750"/>
        <v>0</v>
      </c>
      <c r="AF448" s="68">
        <f t="shared" si="750"/>
        <v>8966.2200000000012</v>
      </c>
      <c r="AG448" s="68">
        <f t="shared" si="750"/>
        <v>0</v>
      </c>
      <c r="AH448" s="68">
        <f t="shared" si="750"/>
        <v>206434.91999999998</v>
      </c>
      <c r="AI448" s="68">
        <f t="shared" si="750"/>
        <v>2435.0100000000111</v>
      </c>
    </row>
    <row r="450" spans="1:35" x14ac:dyDescent="0.25">
      <c r="R450" s="78">
        <f>S448+T448+U448+V448+X448</f>
        <v>206434.91999999998</v>
      </c>
    </row>
    <row r="452" spans="1:35" x14ac:dyDescent="0.25">
      <c r="S452" s="78">
        <f>R448-R450</f>
        <v>0</v>
      </c>
    </row>
    <row r="454" spans="1:35" ht="18.75" x14ac:dyDescent="0.3">
      <c r="A454" s="8"/>
      <c r="B454" s="111" t="s">
        <v>83</v>
      </c>
      <c r="C454" s="9"/>
      <c r="D454" s="9"/>
      <c r="E454" s="10" t="s">
        <v>95</v>
      </c>
      <c r="F454" s="10"/>
      <c r="G454" s="10"/>
      <c r="H454" s="10"/>
      <c r="I454" s="10"/>
      <c r="J454" s="10"/>
      <c r="K454" s="10"/>
      <c r="L454" s="10"/>
      <c r="M454" s="11"/>
      <c r="N454" s="11"/>
      <c r="O454" s="11"/>
      <c r="P454" s="11"/>
      <c r="Q454" s="11"/>
      <c r="R454" s="12"/>
      <c r="S454" s="13"/>
      <c r="T454" s="13"/>
      <c r="U454" s="13"/>
      <c r="V454" s="13"/>
      <c r="W454" s="13"/>
      <c r="X454" s="13"/>
      <c r="Y454" s="13"/>
      <c r="Z454" s="12"/>
      <c r="AA454" s="12"/>
      <c r="AB454" s="12"/>
      <c r="AC454" s="12"/>
      <c r="AD454" s="12"/>
      <c r="AE454" s="12"/>
      <c r="AF454" s="12"/>
      <c r="AG454" s="12"/>
      <c r="AH454" s="11"/>
    </row>
    <row r="455" spans="1:35" ht="18.75" x14ac:dyDescent="0.3">
      <c r="A455" s="15"/>
      <c r="B455" s="16"/>
      <c r="C455" s="16"/>
      <c r="D455" s="16"/>
      <c r="E455" s="16"/>
      <c r="F455" s="16"/>
      <c r="G455" s="16"/>
      <c r="H455" s="16"/>
      <c r="I455" s="16"/>
      <c r="J455" s="16"/>
      <c r="K455" s="111" t="s">
        <v>83</v>
      </c>
      <c r="L455" s="17"/>
      <c r="M455" s="11" t="s">
        <v>52</v>
      </c>
      <c r="N455" s="11"/>
      <c r="O455" s="11"/>
      <c r="P455" s="11"/>
      <c r="Q455" s="11"/>
      <c r="R455" s="12"/>
      <c r="S455" s="13"/>
      <c r="T455" s="14" t="s">
        <v>53</v>
      </c>
      <c r="U455" s="13"/>
      <c r="V455" s="13"/>
      <c r="W455" s="13"/>
      <c r="X455" s="13"/>
      <c r="Y455" s="13"/>
      <c r="Z455" s="12"/>
      <c r="AA455" s="12"/>
      <c r="AB455" s="12"/>
      <c r="AC455" s="12"/>
      <c r="AD455" s="12"/>
      <c r="AE455" s="12"/>
      <c r="AF455" s="12"/>
      <c r="AG455" s="12"/>
      <c r="AH455" s="11"/>
    </row>
    <row r="456" spans="1:35" ht="21.75" customHeight="1" x14ac:dyDescent="0.25">
      <c r="A456" s="206" t="s">
        <v>1</v>
      </c>
      <c r="B456" s="206" t="s">
        <v>39</v>
      </c>
      <c r="C456" s="215" t="s">
        <v>2</v>
      </c>
      <c r="D456" s="216"/>
      <c r="E456" s="216"/>
      <c r="F456" s="216"/>
      <c r="G456" s="216"/>
      <c r="H456" s="217"/>
      <c r="I456" s="44" t="s">
        <v>51</v>
      </c>
      <c r="J456" s="44" t="s">
        <v>55</v>
      </c>
      <c r="K456" s="218" t="s">
        <v>46</v>
      </c>
      <c r="L456" s="211"/>
      <c r="M456" s="46" t="s">
        <v>47</v>
      </c>
      <c r="N456" s="46"/>
      <c r="O456" s="47"/>
      <c r="P456" s="231" t="s">
        <v>54</v>
      </c>
      <c r="Q456" s="212" t="s">
        <v>50</v>
      </c>
      <c r="R456" s="45" t="s">
        <v>51</v>
      </c>
      <c r="S456" s="169" t="s">
        <v>55</v>
      </c>
      <c r="T456" s="210" t="s">
        <v>46</v>
      </c>
      <c r="U456" s="211"/>
      <c r="V456" s="49" t="s">
        <v>47</v>
      </c>
      <c r="W456" s="49"/>
      <c r="X456" s="50" t="s">
        <v>49</v>
      </c>
      <c r="Y456" s="45"/>
      <c r="Z456" s="212" t="s">
        <v>42</v>
      </c>
      <c r="AA456" s="222" t="s">
        <v>3</v>
      </c>
      <c r="AB456" s="225"/>
      <c r="AC456" s="225"/>
      <c r="AD456" s="225"/>
      <c r="AE456" s="225"/>
      <c r="AF456" s="225"/>
      <c r="AG456" s="226"/>
      <c r="AH456" s="200" t="s">
        <v>44</v>
      </c>
      <c r="AI456" s="203" t="s">
        <v>43</v>
      </c>
    </row>
    <row r="457" spans="1:35" ht="15" customHeight="1" x14ac:dyDescent="0.25">
      <c r="A457" s="214"/>
      <c r="B457" s="214"/>
      <c r="C457" s="206" t="s">
        <v>4</v>
      </c>
      <c r="D457" s="206" t="s">
        <v>5</v>
      </c>
      <c r="E457" s="206" t="s">
        <v>6</v>
      </c>
      <c r="F457" s="206" t="s">
        <v>7</v>
      </c>
      <c r="G457" s="206"/>
      <c r="H457" s="206"/>
      <c r="I457" s="208"/>
      <c r="J457" s="208" t="s">
        <v>4</v>
      </c>
      <c r="K457" s="208" t="s">
        <v>5</v>
      </c>
      <c r="L457" s="208" t="s">
        <v>6</v>
      </c>
      <c r="M457" s="208" t="s">
        <v>7</v>
      </c>
      <c r="N457" s="208" t="s">
        <v>94</v>
      </c>
      <c r="O457" s="208"/>
      <c r="P457" s="232"/>
      <c r="Q457" s="212"/>
      <c r="R457" s="208"/>
      <c r="S457" s="208" t="s">
        <v>4</v>
      </c>
      <c r="T457" s="208" t="s">
        <v>5</v>
      </c>
      <c r="U457" s="208" t="s">
        <v>6</v>
      </c>
      <c r="V457" s="208" t="s">
        <v>7</v>
      </c>
      <c r="W457" s="208"/>
      <c r="X457" s="208" t="s">
        <v>94</v>
      </c>
      <c r="Y457" s="208"/>
      <c r="Z457" s="212"/>
      <c r="AA457" s="227"/>
      <c r="AB457" s="228"/>
      <c r="AC457" s="228"/>
      <c r="AD457" s="228"/>
      <c r="AE457" s="228"/>
      <c r="AF457" s="228"/>
      <c r="AG457" s="228"/>
      <c r="AH457" s="201"/>
      <c r="AI457" s="204"/>
    </row>
    <row r="458" spans="1:35" x14ac:dyDescent="0.25">
      <c r="A458" s="207"/>
      <c r="B458" s="207"/>
      <c r="C458" s="207"/>
      <c r="D458" s="207"/>
      <c r="E458" s="207"/>
      <c r="F458" s="207"/>
      <c r="G458" s="207"/>
      <c r="H458" s="207"/>
      <c r="I458" s="209"/>
      <c r="J458" s="209"/>
      <c r="K458" s="209"/>
      <c r="L458" s="209"/>
      <c r="M458" s="209"/>
      <c r="N458" s="209"/>
      <c r="O458" s="209"/>
      <c r="P458" s="233"/>
      <c r="Q458" s="212"/>
      <c r="R458" s="209"/>
      <c r="S458" s="209"/>
      <c r="T458" s="209"/>
      <c r="U458" s="209"/>
      <c r="V458" s="209"/>
      <c r="W458" s="209"/>
      <c r="X458" s="209"/>
      <c r="Y458" s="209"/>
      <c r="Z458" s="212"/>
      <c r="AA458" s="206" t="s">
        <v>4</v>
      </c>
      <c r="AB458" s="206" t="s">
        <v>5</v>
      </c>
      <c r="AC458" s="206" t="s">
        <v>6</v>
      </c>
      <c r="AD458" s="206" t="s">
        <v>7</v>
      </c>
      <c r="AE458" s="206"/>
      <c r="AF458" s="206"/>
      <c r="AG458" s="206"/>
      <c r="AH458" s="201"/>
      <c r="AI458" s="204"/>
    </row>
    <row r="459" spans="1:35" x14ac:dyDescent="0.25">
      <c r="A459" s="170" t="s">
        <v>11</v>
      </c>
      <c r="B459" s="170">
        <v>2</v>
      </c>
      <c r="C459" s="20">
        <v>3</v>
      </c>
      <c r="D459" s="21" t="s">
        <v>12</v>
      </c>
      <c r="E459" s="21" t="s">
        <v>13</v>
      </c>
      <c r="F459" s="21" t="s">
        <v>14</v>
      </c>
      <c r="G459" s="21" t="s">
        <v>15</v>
      </c>
      <c r="H459" s="21" t="s">
        <v>16</v>
      </c>
      <c r="I459" s="22" t="s">
        <v>17</v>
      </c>
      <c r="J459" s="22" t="s">
        <v>18</v>
      </c>
      <c r="K459" s="22" t="s">
        <v>19</v>
      </c>
      <c r="L459" s="22" t="s">
        <v>20</v>
      </c>
      <c r="M459" s="22" t="s">
        <v>21</v>
      </c>
      <c r="N459" s="22" t="s">
        <v>22</v>
      </c>
      <c r="O459" s="22" t="s">
        <v>23</v>
      </c>
      <c r="P459" s="22" t="s">
        <v>24</v>
      </c>
      <c r="Q459" s="23" t="s">
        <v>25</v>
      </c>
      <c r="R459" s="22" t="s">
        <v>26</v>
      </c>
      <c r="S459" s="22" t="s">
        <v>27</v>
      </c>
      <c r="T459" s="22" t="s">
        <v>28</v>
      </c>
      <c r="U459" s="22" t="s">
        <v>29</v>
      </c>
      <c r="V459" s="22" t="s">
        <v>30</v>
      </c>
      <c r="W459" s="22" t="s">
        <v>31</v>
      </c>
      <c r="X459" s="22" t="s">
        <v>32</v>
      </c>
      <c r="Y459" s="22" t="s">
        <v>33</v>
      </c>
      <c r="Z459" s="23" t="s">
        <v>34</v>
      </c>
      <c r="AA459" s="207"/>
      <c r="AB459" s="207"/>
      <c r="AC459" s="207"/>
      <c r="AD459" s="207"/>
      <c r="AE459" s="207"/>
      <c r="AF459" s="207"/>
      <c r="AG459" s="207"/>
      <c r="AH459" s="202"/>
      <c r="AI459" s="205"/>
    </row>
    <row r="460" spans="1:35" x14ac:dyDescent="0.25">
      <c r="A460" s="6" t="s">
        <v>35</v>
      </c>
      <c r="B460" s="37"/>
      <c r="C460" s="7"/>
      <c r="D460" s="24"/>
      <c r="E460" s="24"/>
      <c r="F460" s="24"/>
      <c r="G460" s="25"/>
      <c r="H460" s="25"/>
      <c r="I460" s="26"/>
      <c r="J460" s="26"/>
      <c r="K460" s="26"/>
      <c r="L460" s="26"/>
      <c r="M460" s="26"/>
      <c r="N460" s="26"/>
      <c r="O460" s="27"/>
      <c r="P460" s="27"/>
      <c r="Q460" s="28"/>
      <c r="R460" s="26"/>
      <c r="S460" s="26"/>
      <c r="T460" s="26"/>
      <c r="U460" s="26"/>
      <c r="V460" s="26"/>
      <c r="W460" s="26"/>
      <c r="X460" s="27"/>
      <c r="Y460" s="27"/>
      <c r="Z460" s="28"/>
      <c r="AA460" s="29"/>
      <c r="AB460" s="29"/>
      <c r="AC460" s="29"/>
      <c r="AD460" s="29"/>
      <c r="AE460" s="29"/>
      <c r="AF460" s="29"/>
      <c r="AG460" s="29"/>
      <c r="AH460" s="30"/>
      <c r="AI460" s="36"/>
    </row>
    <row r="461" spans="1:35" x14ac:dyDescent="0.25">
      <c r="A461" s="31">
        <v>1</v>
      </c>
      <c r="B461" s="52">
        <v>562</v>
      </c>
      <c r="C461" s="33">
        <v>2.2999999999999998</v>
      </c>
      <c r="D461" s="33">
        <v>8.81</v>
      </c>
      <c r="E461" s="33">
        <v>3.34</v>
      </c>
      <c r="F461" s="35">
        <v>0.77</v>
      </c>
      <c r="G461" s="35"/>
      <c r="H461" s="171"/>
      <c r="I461" s="51">
        <v>8952.66</v>
      </c>
      <c r="J461" s="41">
        <f>I461-K461-L461-M461-N461</f>
        <v>1691.6199999999997</v>
      </c>
      <c r="K461" s="41">
        <f t="shared" ref="K461:K464" si="751">B461*D461</f>
        <v>4951.22</v>
      </c>
      <c r="L461" s="41">
        <f t="shared" ref="L461:L464" si="752">E461*B461</f>
        <v>1877.08</v>
      </c>
      <c r="M461" s="41">
        <f t="shared" ref="M461:M464" si="753">F461*B461</f>
        <v>432.74</v>
      </c>
      <c r="N461" s="41">
        <f t="shared" ref="N461:N464" si="754">G461*B461</f>
        <v>0</v>
      </c>
      <c r="O461" s="41"/>
      <c r="P461" s="41">
        <f>R461/I461</f>
        <v>0.88256227758007111</v>
      </c>
      <c r="Q461" s="40">
        <f t="shared" ref="Q461:Q471" si="755">I461</f>
        <v>8952.66</v>
      </c>
      <c r="R461" s="51">
        <v>7901.28</v>
      </c>
      <c r="S461" s="41">
        <f t="shared" ref="S461:S466" si="756">R461-T461-U461-V461-W461-X461</f>
        <v>1492.9599999999996</v>
      </c>
      <c r="T461" s="41">
        <f t="shared" ref="T461:T464" si="757">P461*K461</f>
        <v>4369.76</v>
      </c>
      <c r="U461" s="41">
        <f t="shared" ref="U461:U464" si="758">L461*P461</f>
        <v>1656.6399999999999</v>
      </c>
      <c r="V461" s="41">
        <f>P461*M461</f>
        <v>381.91999999999996</v>
      </c>
      <c r="W461" s="51"/>
      <c r="X461" s="51"/>
      <c r="Y461" s="41"/>
      <c r="Z461" s="40">
        <f>SUM(S461:Y461)</f>
        <v>7901.2799999999988</v>
      </c>
      <c r="AA461" s="54">
        <f t="shared" ref="AA461:AA471" si="759">Z461-AB461-AC461-AD461-AE461-AF461</f>
        <v>1442.1399999999987</v>
      </c>
      <c r="AB461" s="54">
        <f t="shared" ref="AB461:AC464" si="760">T461</f>
        <v>4369.76</v>
      </c>
      <c r="AC461" s="54">
        <f t="shared" si="760"/>
        <v>1656.6399999999999</v>
      </c>
      <c r="AD461" s="54">
        <f t="shared" ref="AD461:AD471" si="761">M461</f>
        <v>432.74</v>
      </c>
      <c r="AE461" s="54">
        <f t="shared" ref="AE461:AF464" si="762">W461</f>
        <v>0</v>
      </c>
      <c r="AF461" s="54">
        <f t="shared" si="762"/>
        <v>0</v>
      </c>
      <c r="AG461" s="54"/>
      <c r="AH461" s="42">
        <f t="shared" ref="AH461:AH464" si="763">SUM(AA461:AG461)</f>
        <v>7901.2799999999988</v>
      </c>
      <c r="AI461" s="56">
        <f>I461-Z461</f>
        <v>1051.380000000001</v>
      </c>
    </row>
    <row r="462" spans="1:35" x14ac:dyDescent="0.25">
      <c r="A462" s="31">
        <v>2</v>
      </c>
      <c r="B462" s="52">
        <v>401.9</v>
      </c>
      <c r="C462" s="33">
        <v>2.2999999999999998</v>
      </c>
      <c r="D462" s="33">
        <v>7.58</v>
      </c>
      <c r="E462" s="33">
        <v>3.42</v>
      </c>
      <c r="F462" s="35">
        <v>0.77</v>
      </c>
      <c r="G462" s="35"/>
      <c r="H462" s="171"/>
      <c r="I462" s="51">
        <v>6068.69</v>
      </c>
      <c r="J462" s="41">
        <f>I462-K462-L462-M462-N462</f>
        <v>1338.3269999999998</v>
      </c>
      <c r="K462" s="41">
        <f t="shared" si="751"/>
        <v>3046.402</v>
      </c>
      <c r="L462" s="41">
        <f t="shared" si="752"/>
        <v>1374.4979999999998</v>
      </c>
      <c r="M462" s="41">
        <f t="shared" si="753"/>
        <v>309.46299999999997</v>
      </c>
      <c r="N462" s="41">
        <f t="shared" si="754"/>
        <v>0</v>
      </c>
      <c r="O462" s="41"/>
      <c r="P462" s="41">
        <f t="shared" ref="P462:P464" si="764">R462/I462</f>
        <v>1</v>
      </c>
      <c r="Q462" s="40">
        <f t="shared" si="755"/>
        <v>6068.69</v>
      </c>
      <c r="R462" s="51">
        <v>6068.69</v>
      </c>
      <c r="S462" s="41">
        <f t="shared" si="756"/>
        <v>1338.3269999999998</v>
      </c>
      <c r="T462" s="41">
        <f t="shared" si="757"/>
        <v>3046.402</v>
      </c>
      <c r="U462" s="41">
        <f t="shared" si="758"/>
        <v>1374.4979999999998</v>
      </c>
      <c r="V462" s="41">
        <f t="shared" ref="V462:V471" si="765">P462*M462</f>
        <v>309.46299999999997</v>
      </c>
      <c r="W462" s="51"/>
      <c r="X462" s="51"/>
      <c r="Y462" s="41"/>
      <c r="Z462" s="40">
        <f>SUM(S462:Y462)</f>
        <v>6068.6899999999987</v>
      </c>
      <c r="AA462" s="54">
        <f t="shared" si="759"/>
        <v>1338.3269999999989</v>
      </c>
      <c r="AB462" s="54">
        <f t="shared" si="760"/>
        <v>3046.402</v>
      </c>
      <c r="AC462" s="54">
        <f t="shared" si="760"/>
        <v>1374.4979999999998</v>
      </c>
      <c r="AD462" s="54">
        <f t="shared" si="761"/>
        <v>309.46299999999997</v>
      </c>
      <c r="AE462" s="54">
        <f t="shared" si="762"/>
        <v>0</v>
      </c>
      <c r="AF462" s="54">
        <f t="shared" si="762"/>
        <v>0</v>
      </c>
      <c r="AG462" s="54"/>
      <c r="AH462" s="42">
        <f t="shared" si="763"/>
        <v>6068.6899999999987</v>
      </c>
      <c r="AI462" s="56">
        <f>I462-Z462</f>
        <v>0</v>
      </c>
    </row>
    <row r="463" spans="1:35" x14ac:dyDescent="0.25">
      <c r="A463" s="31">
        <v>5</v>
      </c>
      <c r="B463" s="52">
        <v>329.8</v>
      </c>
      <c r="C463" s="33">
        <v>2.2999999999999998</v>
      </c>
      <c r="D463" s="33">
        <v>8.16</v>
      </c>
      <c r="E463" s="33">
        <v>3</v>
      </c>
      <c r="F463" s="35">
        <v>0.77</v>
      </c>
      <c r="G463" s="35"/>
      <c r="H463" s="171"/>
      <c r="I463" s="51">
        <v>5006.3599999999997</v>
      </c>
      <c r="J463" s="41">
        <f>I463-K463-L463-M463-N463-O463</f>
        <v>1071.8459999999995</v>
      </c>
      <c r="K463" s="41">
        <f t="shared" si="751"/>
        <v>2691.1680000000001</v>
      </c>
      <c r="L463" s="41">
        <f t="shared" si="752"/>
        <v>989.40000000000009</v>
      </c>
      <c r="M463" s="41">
        <f t="shared" si="753"/>
        <v>253.94600000000003</v>
      </c>
      <c r="N463" s="41">
        <f t="shared" si="754"/>
        <v>0</v>
      </c>
      <c r="O463" s="41">
        <f>H463*B463</f>
        <v>0</v>
      </c>
      <c r="P463" s="41">
        <f t="shared" si="764"/>
        <v>1.1755606868063824</v>
      </c>
      <c r="Q463" s="40">
        <f t="shared" si="755"/>
        <v>5006.3599999999997</v>
      </c>
      <c r="R463" s="51">
        <v>5885.28</v>
      </c>
      <c r="S463" s="41">
        <f t="shared" si="756"/>
        <v>1260.0200199106728</v>
      </c>
      <c r="T463" s="41">
        <f t="shared" si="757"/>
        <v>3163.6313023913585</v>
      </c>
      <c r="U463" s="41">
        <f t="shared" si="758"/>
        <v>1163.0997435262348</v>
      </c>
      <c r="V463" s="41">
        <f t="shared" si="765"/>
        <v>298.52893417173362</v>
      </c>
      <c r="W463" s="51"/>
      <c r="X463" s="51"/>
      <c r="Y463" s="41"/>
      <c r="Z463" s="40">
        <f>SUM(S463:Y463)</f>
        <v>5885.28</v>
      </c>
      <c r="AA463" s="54">
        <f t="shared" si="759"/>
        <v>1304.6029540824065</v>
      </c>
      <c r="AB463" s="54">
        <f t="shared" si="760"/>
        <v>3163.6313023913585</v>
      </c>
      <c r="AC463" s="54">
        <f t="shared" si="760"/>
        <v>1163.0997435262348</v>
      </c>
      <c r="AD463" s="54">
        <f t="shared" si="761"/>
        <v>253.94600000000003</v>
      </c>
      <c r="AE463" s="54">
        <f t="shared" si="762"/>
        <v>0</v>
      </c>
      <c r="AF463" s="54">
        <f t="shared" si="762"/>
        <v>0</v>
      </c>
      <c r="AG463" s="54"/>
      <c r="AH463" s="42">
        <f t="shared" si="763"/>
        <v>5885.2799999999988</v>
      </c>
      <c r="AI463" s="56">
        <f>I463-Z463</f>
        <v>-878.92000000000007</v>
      </c>
    </row>
    <row r="464" spans="1:35" x14ac:dyDescent="0.25">
      <c r="A464" s="31">
        <v>7</v>
      </c>
      <c r="B464" s="52">
        <v>264.10000000000002</v>
      </c>
      <c r="C464" s="33">
        <v>2.2999999999999998</v>
      </c>
      <c r="D464" s="33">
        <v>8.26</v>
      </c>
      <c r="E464" s="33">
        <v>2.84</v>
      </c>
      <c r="F464" s="35">
        <v>0.77</v>
      </c>
      <c r="G464" s="35"/>
      <c r="H464" s="171"/>
      <c r="I464" s="51">
        <v>3998.47</v>
      </c>
      <c r="J464" s="41">
        <f>I464-K464-L464-M464-N464-O464</f>
        <v>863.60299999999961</v>
      </c>
      <c r="K464" s="41">
        <f t="shared" si="751"/>
        <v>2181.4660000000003</v>
      </c>
      <c r="L464" s="41">
        <f t="shared" si="752"/>
        <v>750.04399999999998</v>
      </c>
      <c r="M464" s="41">
        <f t="shared" si="753"/>
        <v>203.35700000000003</v>
      </c>
      <c r="N464" s="41">
        <f t="shared" si="754"/>
        <v>0</v>
      </c>
      <c r="O464" s="41">
        <f>H464*B464</f>
        <v>0</v>
      </c>
      <c r="P464" s="41">
        <f t="shared" si="764"/>
        <v>0.50094661207912028</v>
      </c>
      <c r="Q464" s="40">
        <f t="shared" si="755"/>
        <v>3998.47</v>
      </c>
      <c r="R464" s="51">
        <v>2003.02</v>
      </c>
      <c r="S464" s="41">
        <f t="shared" si="756"/>
        <v>432.6189970313643</v>
      </c>
      <c r="T464" s="41">
        <f t="shared" si="757"/>
        <v>1092.7980020657903</v>
      </c>
      <c r="U464" s="41">
        <f t="shared" si="758"/>
        <v>375.73200071027168</v>
      </c>
      <c r="V464" s="41">
        <f t="shared" si="765"/>
        <v>101.87100019257367</v>
      </c>
      <c r="W464" s="51"/>
      <c r="X464" s="51"/>
      <c r="Y464" s="41"/>
      <c r="Z464" s="40">
        <f>SUM(S464:Y464)</f>
        <v>2003.02</v>
      </c>
      <c r="AA464" s="54">
        <f t="shared" si="759"/>
        <v>331.13299722393793</v>
      </c>
      <c r="AB464" s="54">
        <f t="shared" si="760"/>
        <v>1092.7980020657903</v>
      </c>
      <c r="AC464" s="54">
        <f t="shared" si="760"/>
        <v>375.73200071027168</v>
      </c>
      <c r="AD464" s="54">
        <f t="shared" si="761"/>
        <v>203.35700000000003</v>
      </c>
      <c r="AE464" s="54">
        <f t="shared" si="762"/>
        <v>0</v>
      </c>
      <c r="AF464" s="54">
        <f t="shared" si="762"/>
        <v>0</v>
      </c>
      <c r="AG464" s="54"/>
      <c r="AH464" s="42">
        <f t="shared" si="763"/>
        <v>2003.02</v>
      </c>
      <c r="AI464" s="56">
        <f>I464-Z464</f>
        <v>1995.4499999999998</v>
      </c>
    </row>
    <row r="465" spans="1:35" x14ac:dyDescent="0.25">
      <c r="A465" s="31"/>
      <c r="B465" s="52"/>
      <c r="C465" s="33"/>
      <c r="D465" s="33"/>
      <c r="E465" s="33"/>
      <c r="F465" s="35"/>
      <c r="G465" s="35"/>
      <c r="H465" s="171"/>
      <c r="I465" s="51"/>
      <c r="J465" s="41"/>
      <c r="K465" s="41"/>
      <c r="L465" s="41"/>
      <c r="M465" s="41"/>
      <c r="N465" s="41"/>
      <c r="O465" s="41"/>
      <c r="P465" s="41">
        <v>0</v>
      </c>
      <c r="Q465" s="40">
        <f t="shared" si="755"/>
        <v>0</v>
      </c>
      <c r="R465" s="51"/>
      <c r="S465" s="41">
        <f t="shared" si="756"/>
        <v>0</v>
      </c>
      <c r="T465" s="41"/>
      <c r="U465" s="41"/>
      <c r="V465" s="41">
        <f t="shared" si="765"/>
        <v>0</v>
      </c>
      <c r="W465" s="51"/>
      <c r="X465" s="51"/>
      <c r="Y465" s="41"/>
      <c r="Z465" s="40"/>
      <c r="AA465" s="54">
        <f t="shared" si="759"/>
        <v>0</v>
      </c>
      <c r="AB465" s="54"/>
      <c r="AC465" s="54"/>
      <c r="AD465" s="54">
        <f t="shared" si="761"/>
        <v>0</v>
      </c>
      <c r="AE465" s="54"/>
      <c r="AF465" s="54"/>
      <c r="AG465" s="54"/>
      <c r="AH465" s="42"/>
      <c r="AI465" s="56"/>
    </row>
    <row r="466" spans="1:35" x14ac:dyDescent="0.25">
      <c r="A466" s="31">
        <v>8</v>
      </c>
      <c r="B466" s="52">
        <v>320.39999999999998</v>
      </c>
      <c r="C466" s="33">
        <v>2.2999999999999998</v>
      </c>
      <c r="D466" s="33">
        <v>8.14</v>
      </c>
      <c r="E466" s="33">
        <v>2.54</v>
      </c>
      <c r="F466" s="35">
        <v>0.77</v>
      </c>
      <c r="G466" s="35"/>
      <c r="H466" s="171"/>
      <c r="I466" s="51">
        <v>4745.12</v>
      </c>
      <c r="J466" s="41">
        <f>I466-K466-L466-M466-N466-O466</f>
        <v>1076.54</v>
      </c>
      <c r="K466" s="41">
        <f t="shared" ref="K466" si="766">B466*D466</f>
        <v>2608.056</v>
      </c>
      <c r="L466" s="41">
        <f t="shared" ref="L466" si="767">E466*B466</f>
        <v>813.81599999999992</v>
      </c>
      <c r="M466" s="41">
        <f t="shared" ref="M466" si="768">F466*B466</f>
        <v>246.708</v>
      </c>
      <c r="N466" s="41">
        <f t="shared" ref="N466" si="769">G466*B466</f>
        <v>0</v>
      </c>
      <c r="O466" s="41">
        <f>H466*B466</f>
        <v>0</v>
      </c>
      <c r="P466" s="41">
        <f t="shared" ref="P466" si="770">R466/I466</f>
        <v>0.15215632059884682</v>
      </c>
      <c r="Q466" s="40">
        <f t="shared" si="755"/>
        <v>4745.12</v>
      </c>
      <c r="R466" s="51">
        <v>722</v>
      </c>
      <c r="S466" s="41">
        <f t="shared" si="756"/>
        <v>163.80236537748257</v>
      </c>
      <c r="T466" s="41">
        <f t="shared" ref="T466" si="771">P466*K466</f>
        <v>396.83220487574602</v>
      </c>
      <c r="U466" s="41">
        <f t="shared" ref="U466" si="772">L466*P466</f>
        <v>123.8272482044711</v>
      </c>
      <c r="V466" s="41">
        <f t="shared" si="765"/>
        <v>37.5381815423003</v>
      </c>
      <c r="W466" s="51"/>
      <c r="X466" s="51"/>
      <c r="Y466" s="41"/>
      <c r="Z466" s="40">
        <f>SUM(S466:Y466)</f>
        <v>722</v>
      </c>
      <c r="AA466" s="54">
        <f t="shared" si="759"/>
        <v>-45.367453080217132</v>
      </c>
      <c r="AB466" s="54">
        <f>T466</f>
        <v>396.83220487574602</v>
      </c>
      <c r="AC466" s="54">
        <f>U466</f>
        <v>123.8272482044711</v>
      </c>
      <c r="AD466" s="54">
        <f t="shared" si="761"/>
        <v>246.708</v>
      </c>
      <c r="AE466" s="54">
        <f>W466</f>
        <v>0</v>
      </c>
      <c r="AF466" s="54">
        <f>X466</f>
        <v>0</v>
      </c>
      <c r="AG466" s="54"/>
      <c r="AH466" s="42">
        <f t="shared" ref="AH466" si="773">SUM(AA466:AG466)</f>
        <v>722</v>
      </c>
      <c r="AI466" s="56">
        <f>I466-Z466</f>
        <v>4023.12</v>
      </c>
    </row>
    <row r="467" spans="1:35" x14ac:dyDescent="0.25">
      <c r="A467" s="31"/>
      <c r="B467" s="52"/>
      <c r="C467" s="33"/>
      <c r="D467" s="33"/>
      <c r="E467" s="33"/>
      <c r="F467" s="35"/>
      <c r="G467" s="35"/>
      <c r="H467" s="171"/>
      <c r="I467" s="51"/>
      <c r="J467" s="41"/>
      <c r="K467" s="41"/>
      <c r="L467" s="41"/>
      <c r="M467" s="41"/>
      <c r="N467" s="41"/>
      <c r="O467" s="41"/>
      <c r="P467" s="41">
        <v>0</v>
      </c>
      <c r="Q467" s="40">
        <f t="shared" si="755"/>
        <v>0</v>
      </c>
      <c r="R467" s="51"/>
      <c r="S467" s="41"/>
      <c r="T467" s="41"/>
      <c r="U467" s="41"/>
      <c r="V467" s="41">
        <f t="shared" si="765"/>
        <v>0</v>
      </c>
      <c r="W467" s="51"/>
      <c r="X467" s="51"/>
      <c r="Y467" s="41"/>
      <c r="Z467" s="40"/>
      <c r="AA467" s="54">
        <f t="shared" si="759"/>
        <v>0</v>
      </c>
      <c r="AB467" s="54"/>
      <c r="AC467" s="54"/>
      <c r="AD467" s="54">
        <f t="shared" si="761"/>
        <v>0</v>
      </c>
      <c r="AE467" s="54"/>
      <c r="AF467" s="54"/>
      <c r="AG467" s="54"/>
      <c r="AH467" s="42"/>
      <c r="AI467" s="56"/>
    </row>
    <row r="468" spans="1:35" x14ac:dyDescent="0.25">
      <c r="A468" s="31"/>
      <c r="B468" s="52"/>
      <c r="C468" s="33"/>
      <c r="D468" s="33"/>
      <c r="E468" s="33"/>
      <c r="F468" s="35"/>
      <c r="G468" s="35"/>
      <c r="H468" s="171"/>
      <c r="I468" s="51"/>
      <c r="J468" s="41"/>
      <c r="K468" s="41"/>
      <c r="L468" s="41"/>
      <c r="M468" s="41"/>
      <c r="N468" s="41"/>
      <c r="O468" s="41"/>
      <c r="P468" s="41">
        <v>0</v>
      </c>
      <c r="Q468" s="40">
        <f t="shared" si="755"/>
        <v>0</v>
      </c>
      <c r="R468" s="51"/>
      <c r="S468" s="41"/>
      <c r="T468" s="41"/>
      <c r="U468" s="41"/>
      <c r="V468" s="41">
        <f t="shared" si="765"/>
        <v>0</v>
      </c>
      <c r="W468" s="51"/>
      <c r="X468" s="51"/>
      <c r="Y468" s="41"/>
      <c r="Z468" s="40"/>
      <c r="AA468" s="54">
        <f t="shared" si="759"/>
        <v>0</v>
      </c>
      <c r="AB468" s="54"/>
      <c r="AC468" s="54"/>
      <c r="AD468" s="54">
        <f t="shared" si="761"/>
        <v>0</v>
      </c>
      <c r="AE468" s="54"/>
      <c r="AF468" s="54"/>
      <c r="AG468" s="54"/>
      <c r="AH468" s="42"/>
      <c r="AI468" s="56"/>
    </row>
    <row r="469" spans="1:35" x14ac:dyDescent="0.25">
      <c r="A469" s="31">
        <v>11</v>
      </c>
      <c r="B469" s="52">
        <v>27.6</v>
      </c>
      <c r="C469" s="33">
        <v>2.48</v>
      </c>
      <c r="D469" s="33">
        <v>7.92</v>
      </c>
      <c r="E469" s="33">
        <v>3.71</v>
      </c>
      <c r="F469" s="35">
        <v>0.77</v>
      </c>
      <c r="G469" s="35">
        <v>5.8</v>
      </c>
      <c r="H469" s="171"/>
      <c r="I469" s="51">
        <v>616.86</v>
      </c>
      <c r="J469" s="41">
        <f>I469-K469-L469-M469-N469</f>
        <v>114.53999999999999</v>
      </c>
      <c r="K469" s="41">
        <f t="shared" ref="K469:K471" si="774">B469*D469</f>
        <v>218.59200000000001</v>
      </c>
      <c r="L469" s="41">
        <f t="shared" ref="L469:L471" si="775">E469*B469</f>
        <v>102.396</v>
      </c>
      <c r="M469" s="41">
        <f t="shared" ref="M469:M471" si="776">F469*B469</f>
        <v>21.252000000000002</v>
      </c>
      <c r="N469" s="41">
        <f t="shared" ref="N469:N471" si="777">G469*B469</f>
        <v>160.08000000000001</v>
      </c>
      <c r="O469" s="41"/>
      <c r="P469" s="41">
        <f t="shared" ref="P469:P471" si="778">R469/I469</f>
        <v>1</v>
      </c>
      <c r="Q469" s="40">
        <f t="shared" si="755"/>
        <v>616.86</v>
      </c>
      <c r="R469" s="51">
        <v>616.86</v>
      </c>
      <c r="S469" s="41">
        <f>R469-T469-U469-V469-W469-X469</f>
        <v>114.53999999999999</v>
      </c>
      <c r="T469" s="41">
        <f t="shared" ref="T469:T471" si="779">P469*K469</f>
        <v>218.59200000000001</v>
      </c>
      <c r="U469" s="41">
        <f t="shared" ref="U469:U471" si="780">L469*P469</f>
        <v>102.396</v>
      </c>
      <c r="V469" s="41">
        <f t="shared" si="765"/>
        <v>21.252000000000002</v>
      </c>
      <c r="W469" s="51"/>
      <c r="X469" s="51">
        <v>160.08000000000001</v>
      </c>
      <c r="Y469" s="41"/>
      <c r="Z469" s="40">
        <f>SUM(S469:Y469)</f>
        <v>616.86</v>
      </c>
      <c r="AA469" s="54">
        <f t="shared" si="759"/>
        <v>114.53999999999999</v>
      </c>
      <c r="AB469" s="54">
        <f>T469</f>
        <v>218.59200000000001</v>
      </c>
      <c r="AC469" s="54">
        <f>U469</f>
        <v>102.396</v>
      </c>
      <c r="AD469" s="54">
        <f t="shared" si="761"/>
        <v>21.252000000000002</v>
      </c>
      <c r="AE469" s="54">
        <f>W469</f>
        <v>0</v>
      </c>
      <c r="AF469" s="54">
        <f>X469</f>
        <v>160.08000000000001</v>
      </c>
      <c r="AG469" s="54"/>
      <c r="AH469" s="42">
        <f t="shared" ref="AH469:AH470" si="781">SUM(AA469:AG469)</f>
        <v>616.86</v>
      </c>
      <c r="AI469" s="56">
        <f>I469-Z469</f>
        <v>0</v>
      </c>
    </row>
    <row r="470" spans="1:35" x14ac:dyDescent="0.25">
      <c r="A470" s="31">
        <v>12</v>
      </c>
      <c r="B470" s="52">
        <v>132.1</v>
      </c>
      <c r="C470" s="33">
        <v>2.2999999999999998</v>
      </c>
      <c r="D470" s="33">
        <v>7.42</v>
      </c>
      <c r="E470" s="33">
        <v>3.16</v>
      </c>
      <c r="F470" s="35">
        <v>0.77</v>
      </c>
      <c r="G470" s="35"/>
      <c r="H470" s="171"/>
      <c r="I470" s="51">
        <v>1924.7</v>
      </c>
      <c r="J470" s="41">
        <f>I470-K470-L470-M470-N470</f>
        <v>425.36500000000012</v>
      </c>
      <c r="K470" s="41">
        <f t="shared" si="774"/>
        <v>980.1819999999999</v>
      </c>
      <c r="L470" s="41">
        <f t="shared" si="775"/>
        <v>417.43599999999998</v>
      </c>
      <c r="M470" s="41">
        <f t="shared" si="776"/>
        <v>101.717</v>
      </c>
      <c r="N470" s="41">
        <f t="shared" si="777"/>
        <v>0</v>
      </c>
      <c r="O470" s="41"/>
      <c r="P470" s="41">
        <f t="shared" si="778"/>
        <v>1.0005195614901023</v>
      </c>
      <c r="Q470" s="40">
        <f t="shared" si="755"/>
        <v>1924.7</v>
      </c>
      <c r="R470" s="51">
        <v>1925.7</v>
      </c>
      <c r="S470" s="41">
        <f>R470-T470-U470-V470-W470-X470</f>
        <v>425.58600327323768</v>
      </c>
      <c r="T470" s="41">
        <f t="shared" si="779"/>
        <v>980.69126482049137</v>
      </c>
      <c r="U470" s="41">
        <f t="shared" si="780"/>
        <v>417.65288367018235</v>
      </c>
      <c r="V470" s="41">
        <f t="shared" si="765"/>
        <v>101.76984823608873</v>
      </c>
      <c r="W470" s="51"/>
      <c r="X470" s="51"/>
      <c r="Y470" s="41"/>
      <c r="Z470" s="40">
        <f>SUM(S470:Y470)</f>
        <v>1925.7000000000003</v>
      </c>
      <c r="AA470" s="54">
        <f t="shared" si="759"/>
        <v>1823.9830000000002</v>
      </c>
      <c r="AB470" s="54"/>
      <c r="AC470" s="54"/>
      <c r="AD470" s="54">
        <f t="shared" si="761"/>
        <v>101.717</v>
      </c>
      <c r="AE470" s="54"/>
      <c r="AF470" s="54"/>
      <c r="AG470" s="54"/>
      <c r="AH470" s="42">
        <f t="shared" si="781"/>
        <v>1925.7000000000003</v>
      </c>
      <c r="AI470" s="56"/>
    </row>
    <row r="471" spans="1:35" x14ac:dyDescent="0.25">
      <c r="A471" s="31">
        <v>16</v>
      </c>
      <c r="B471" s="52">
        <v>116.9</v>
      </c>
      <c r="C471" s="33">
        <v>2.2999999999999998</v>
      </c>
      <c r="D471" s="33">
        <v>8.32</v>
      </c>
      <c r="E471" s="33">
        <v>3.14</v>
      </c>
      <c r="F471" s="35">
        <v>0.77</v>
      </c>
      <c r="G471" s="35"/>
      <c r="H471" s="171"/>
      <c r="I471" s="51">
        <v>1793.25</v>
      </c>
      <c r="J471" s="41">
        <f>I471-K471-L471-M471-N471</f>
        <v>363.56299999999987</v>
      </c>
      <c r="K471" s="41">
        <f t="shared" si="774"/>
        <v>972.60800000000006</v>
      </c>
      <c r="L471" s="41">
        <f t="shared" si="775"/>
        <v>367.06600000000003</v>
      </c>
      <c r="M471" s="41">
        <f t="shared" si="776"/>
        <v>90.013000000000005</v>
      </c>
      <c r="N471" s="41">
        <f t="shared" si="777"/>
        <v>0</v>
      </c>
      <c r="O471" s="41"/>
      <c r="P471" s="41">
        <f t="shared" si="778"/>
        <v>1</v>
      </c>
      <c r="Q471" s="40">
        <f t="shared" si="755"/>
        <v>1793.25</v>
      </c>
      <c r="R471" s="51">
        <v>1793.25</v>
      </c>
      <c r="S471" s="41">
        <f>R471-T471-U471-V471-W471-X471</f>
        <v>363.56299999999987</v>
      </c>
      <c r="T471" s="41">
        <f t="shared" si="779"/>
        <v>972.60800000000006</v>
      </c>
      <c r="U471" s="41">
        <f t="shared" si="780"/>
        <v>367.06600000000003</v>
      </c>
      <c r="V471" s="41">
        <f t="shared" si="765"/>
        <v>90.013000000000005</v>
      </c>
      <c r="W471" s="51"/>
      <c r="X471" s="51"/>
      <c r="Y471" s="41"/>
      <c r="Z471" s="40">
        <f>SUM(S471:Y471)</f>
        <v>1793.2499999999998</v>
      </c>
      <c r="AA471" s="54">
        <f t="shared" si="759"/>
        <v>363.56299999999965</v>
      </c>
      <c r="AB471" s="54">
        <f>T471</f>
        <v>972.60800000000006</v>
      </c>
      <c r="AC471" s="54">
        <f>U471</f>
        <v>367.06600000000003</v>
      </c>
      <c r="AD471" s="54">
        <f t="shared" si="761"/>
        <v>90.013000000000005</v>
      </c>
      <c r="AE471" s="54">
        <f>W471</f>
        <v>0</v>
      </c>
      <c r="AF471" s="54">
        <f>X471</f>
        <v>0</v>
      </c>
      <c r="AG471" s="54"/>
      <c r="AH471" s="42">
        <f t="shared" ref="AH471" si="782">SUM(AA471:AG471)</f>
        <v>1793.2499999999998</v>
      </c>
      <c r="AI471" s="56">
        <f>I471-Z471</f>
        <v>0</v>
      </c>
    </row>
    <row r="472" spans="1:35" x14ac:dyDescent="0.25">
      <c r="A472" s="31"/>
      <c r="B472" s="52"/>
      <c r="C472" s="33"/>
      <c r="D472" s="33"/>
      <c r="E472" s="33"/>
      <c r="F472" s="35"/>
      <c r="G472" s="35"/>
      <c r="H472" s="171"/>
      <c r="I472" s="51"/>
      <c r="J472" s="41"/>
      <c r="K472" s="41"/>
      <c r="L472" s="41"/>
      <c r="M472" s="41"/>
      <c r="N472" s="41"/>
      <c r="O472" s="41"/>
      <c r="P472" s="41"/>
      <c r="Q472" s="40"/>
      <c r="R472" s="51"/>
      <c r="S472" s="41"/>
      <c r="T472" s="41"/>
      <c r="U472" s="41"/>
      <c r="V472" s="41"/>
      <c r="W472" s="51"/>
      <c r="X472" s="51"/>
      <c r="Y472" s="41"/>
      <c r="Z472" s="40"/>
      <c r="AA472" s="54"/>
      <c r="AB472" s="54"/>
      <c r="AC472" s="54"/>
      <c r="AD472" s="54"/>
      <c r="AE472" s="54"/>
      <c r="AF472" s="54"/>
      <c r="AG472" s="54"/>
      <c r="AH472" s="42"/>
      <c r="AI472" s="56"/>
    </row>
    <row r="473" spans="1:35" x14ac:dyDescent="0.25">
      <c r="A473" s="70" t="s">
        <v>37</v>
      </c>
      <c r="B473" s="136">
        <f>SUM(B461:B472)</f>
        <v>2154.8000000000002</v>
      </c>
      <c r="C473" s="173"/>
      <c r="D473" s="174"/>
      <c r="E473" s="174"/>
      <c r="F473" s="175"/>
      <c r="G473" s="175"/>
      <c r="H473" s="175"/>
      <c r="I473" s="177">
        <f>SUM(I461:I471)</f>
        <v>33106.11</v>
      </c>
      <c r="J473" s="177">
        <f t="shared" ref="J473:O473" si="783">SUM(J461:J471)</f>
        <v>6945.4039999999986</v>
      </c>
      <c r="K473" s="177">
        <f t="shared" si="783"/>
        <v>17649.694000000003</v>
      </c>
      <c r="L473" s="177">
        <f t="shared" si="783"/>
        <v>6691.7359999999981</v>
      </c>
      <c r="M473" s="177">
        <f t="shared" si="783"/>
        <v>1659.1960000000001</v>
      </c>
      <c r="N473" s="177">
        <f t="shared" si="783"/>
        <v>160.08000000000001</v>
      </c>
      <c r="O473" s="177">
        <f t="shared" si="783"/>
        <v>0</v>
      </c>
      <c r="P473" s="176">
        <f t="shared" ref="P473" si="784">R473/I473</f>
        <v>0.81302454441189254</v>
      </c>
      <c r="Q473" s="178">
        <f t="shared" ref="Q473:Q525" si="785">I473</f>
        <v>33106.11</v>
      </c>
      <c r="R473" s="177">
        <f>SUM(R461:R471)</f>
        <v>26916.080000000002</v>
      </c>
      <c r="S473" s="177">
        <f>SUM(S461:S471)</f>
        <v>5591.4173855927575</v>
      </c>
      <c r="T473" s="177">
        <f>SUM(T461:T471)</f>
        <v>14241.314774153387</v>
      </c>
      <c r="U473" s="177">
        <f>SUM(U461:U471)</f>
        <v>5580.9118761111604</v>
      </c>
      <c r="V473" s="177">
        <f>SUM(V461:V471)</f>
        <v>1342.3559641426962</v>
      </c>
      <c r="W473" s="177"/>
      <c r="X473" s="177">
        <f>X469</f>
        <v>160.08000000000001</v>
      </c>
      <c r="Y473" s="176"/>
      <c r="Z473" s="40">
        <f>SUM(S473:Y473)</f>
        <v>26916.080000000002</v>
      </c>
      <c r="AA473" s="55">
        <f t="shared" ref="AA473:AF473" si="786">SUM(AA461:AA471)</f>
        <v>6672.9214982261255</v>
      </c>
      <c r="AB473" s="55">
        <f t="shared" si="786"/>
        <v>13260.623509332896</v>
      </c>
      <c r="AC473" s="55">
        <f t="shared" si="786"/>
        <v>5163.2589924409776</v>
      </c>
      <c r="AD473" s="55">
        <f t="shared" si="786"/>
        <v>1659.1960000000001</v>
      </c>
      <c r="AE473" s="55">
        <f t="shared" si="786"/>
        <v>0</v>
      </c>
      <c r="AF473" s="55">
        <f t="shared" si="786"/>
        <v>160.08000000000001</v>
      </c>
      <c r="AG473" s="54"/>
      <c r="AH473" s="42">
        <f>SUM(AH461:AH471)</f>
        <v>26916.079999999998</v>
      </c>
      <c r="AI473" s="56">
        <f>SUM(AI461:AI471)</f>
        <v>6191.0300000000007</v>
      </c>
    </row>
    <row r="474" spans="1:35" x14ac:dyDescent="0.25">
      <c r="A474" s="6" t="s">
        <v>56</v>
      </c>
      <c r="B474" s="37"/>
      <c r="C474" s="7"/>
      <c r="D474" s="24"/>
      <c r="E474" s="24"/>
      <c r="F474" s="24"/>
      <c r="G474" s="25"/>
      <c r="H474" s="171"/>
      <c r="I474" s="26"/>
      <c r="J474" s="26"/>
      <c r="K474" s="26"/>
      <c r="L474" s="26"/>
      <c r="M474" s="26"/>
      <c r="N474" s="26"/>
      <c r="O474" s="27"/>
      <c r="P474" s="41">
        <v>0</v>
      </c>
      <c r="Q474" s="40">
        <f t="shared" si="785"/>
        <v>0</v>
      </c>
      <c r="R474" s="26"/>
      <c r="S474" s="26"/>
      <c r="T474" s="26"/>
      <c r="U474" s="26"/>
      <c r="V474" s="26"/>
      <c r="W474" s="26"/>
      <c r="X474" s="27"/>
      <c r="Y474" s="27"/>
      <c r="Z474" s="28"/>
      <c r="AA474" s="29"/>
      <c r="AB474" s="29"/>
      <c r="AC474" s="29"/>
      <c r="AD474" s="29"/>
      <c r="AE474" s="29"/>
      <c r="AF474" s="29"/>
      <c r="AG474" s="29"/>
      <c r="AH474" s="30"/>
      <c r="AI474" s="36"/>
    </row>
    <row r="475" spans="1:35" x14ac:dyDescent="0.25">
      <c r="A475" s="31">
        <v>1</v>
      </c>
      <c r="B475" s="52">
        <v>18.8</v>
      </c>
      <c r="C475" s="33">
        <v>2.2999999999999998</v>
      </c>
      <c r="D475" s="33">
        <v>8.6199999999999992</v>
      </c>
      <c r="E475" s="33">
        <v>9.98</v>
      </c>
      <c r="F475" s="35">
        <v>0.77</v>
      </c>
      <c r="G475" s="35"/>
      <c r="H475" s="171"/>
      <c r="I475" s="51">
        <v>433.72</v>
      </c>
      <c r="J475" s="41">
        <f>I475-K475-L475-M475-N475</f>
        <v>69.564000000000021</v>
      </c>
      <c r="K475" s="41">
        <f>B475*D475</f>
        <v>162.05599999999998</v>
      </c>
      <c r="L475" s="41">
        <f>E475*B475</f>
        <v>187.62400000000002</v>
      </c>
      <c r="M475" s="41">
        <f>F475*B475</f>
        <v>14.476000000000001</v>
      </c>
      <c r="N475" s="41">
        <f>G475*B475</f>
        <v>0</v>
      </c>
      <c r="O475" s="41"/>
      <c r="P475" s="41">
        <f t="shared" ref="P475" si="787">R475/I475</f>
        <v>1</v>
      </c>
      <c r="Q475" s="40">
        <f t="shared" si="785"/>
        <v>433.72</v>
      </c>
      <c r="R475" s="51">
        <v>433.72</v>
      </c>
      <c r="S475" s="41">
        <v>69.56</v>
      </c>
      <c r="T475" s="41">
        <f>P475*K475</f>
        <v>162.05599999999998</v>
      </c>
      <c r="U475" s="41">
        <f>L475*P475</f>
        <v>187.62400000000002</v>
      </c>
      <c r="V475" s="41">
        <f t="shared" ref="V475:V490" si="788">P475*M475</f>
        <v>14.476000000000001</v>
      </c>
      <c r="W475" s="51"/>
      <c r="X475" s="51"/>
      <c r="Y475" s="41"/>
      <c r="Z475" s="40">
        <f>SUM(S475:Y475)</f>
        <v>433.71600000000001</v>
      </c>
      <c r="AA475" s="54">
        <f t="shared" ref="AA475:AA490" si="789">Z475-AB475-AC475-AD475-AE475-AF475</f>
        <v>69.56</v>
      </c>
      <c r="AB475" s="54">
        <f>T475</f>
        <v>162.05599999999998</v>
      </c>
      <c r="AC475" s="54">
        <f>U475</f>
        <v>187.62400000000002</v>
      </c>
      <c r="AD475" s="54">
        <f t="shared" ref="AD475:AD490" si="790">M475</f>
        <v>14.476000000000001</v>
      </c>
      <c r="AE475" s="54">
        <f>W475</f>
        <v>0</v>
      </c>
      <c r="AF475" s="54">
        <f>X475</f>
        <v>0</v>
      </c>
      <c r="AG475" s="54"/>
      <c r="AH475" s="42">
        <f t="shared" ref="AH475" si="791">SUM(AA475:AG475)</f>
        <v>433.71600000000001</v>
      </c>
      <c r="AI475" s="56">
        <f>I475-Z475</f>
        <v>4.0000000000190994E-3</v>
      </c>
    </row>
    <row r="476" spans="1:35" x14ac:dyDescent="0.25">
      <c r="A476" s="31"/>
      <c r="B476" s="52"/>
      <c r="C476" s="33"/>
      <c r="D476" s="33"/>
      <c r="E476" s="33"/>
      <c r="F476" s="35"/>
      <c r="G476" s="35"/>
      <c r="H476" s="171"/>
      <c r="I476" s="51"/>
      <c r="J476" s="41"/>
      <c r="K476" s="41"/>
      <c r="L476" s="41"/>
      <c r="M476" s="41"/>
      <c r="N476" s="41"/>
      <c r="O476" s="41"/>
      <c r="P476" s="41">
        <v>0</v>
      </c>
      <c r="Q476" s="40">
        <f t="shared" si="785"/>
        <v>0</v>
      </c>
      <c r="R476" s="51"/>
      <c r="S476" s="41"/>
      <c r="T476" s="41"/>
      <c r="U476" s="41">
        <f t="shared" ref="U476:U490" si="792">L476*P476</f>
        <v>0</v>
      </c>
      <c r="V476" s="41">
        <f t="shared" si="788"/>
        <v>0</v>
      </c>
      <c r="W476" s="51"/>
      <c r="X476" s="51"/>
      <c r="Y476" s="41"/>
      <c r="Z476" s="40">
        <f t="shared" ref="Z476:Z491" si="793">SUM(S476:Y476)</f>
        <v>0</v>
      </c>
      <c r="AA476" s="54">
        <f t="shared" si="789"/>
        <v>0</v>
      </c>
      <c r="AB476" s="54"/>
      <c r="AC476" s="54"/>
      <c r="AD476" s="54">
        <f t="shared" si="790"/>
        <v>0</v>
      </c>
      <c r="AE476" s="54"/>
      <c r="AF476" s="54"/>
      <c r="AG476" s="54"/>
      <c r="AH476" s="42"/>
      <c r="AI476" s="56"/>
    </row>
    <row r="477" spans="1:35" x14ac:dyDescent="0.25">
      <c r="A477" s="31"/>
      <c r="B477" s="52"/>
      <c r="C477" s="33"/>
      <c r="D477" s="33"/>
      <c r="E477" s="33"/>
      <c r="F477" s="35"/>
      <c r="G477" s="35"/>
      <c r="H477" s="171"/>
      <c r="I477" s="51"/>
      <c r="J477" s="41"/>
      <c r="K477" s="41"/>
      <c r="L477" s="41"/>
      <c r="M477" s="41"/>
      <c r="N477" s="41"/>
      <c r="O477" s="41"/>
      <c r="P477" s="41">
        <v>0</v>
      </c>
      <c r="Q477" s="40">
        <f t="shared" si="785"/>
        <v>0</v>
      </c>
      <c r="R477" s="51"/>
      <c r="S477" s="41"/>
      <c r="T477" s="41"/>
      <c r="U477" s="41">
        <f t="shared" si="792"/>
        <v>0</v>
      </c>
      <c r="V477" s="41">
        <f t="shared" si="788"/>
        <v>0</v>
      </c>
      <c r="W477" s="51"/>
      <c r="X477" s="51"/>
      <c r="Y477" s="41"/>
      <c r="Z477" s="40">
        <f t="shared" si="793"/>
        <v>0</v>
      </c>
      <c r="AA477" s="54">
        <f t="shared" si="789"/>
        <v>0</v>
      </c>
      <c r="AB477" s="54"/>
      <c r="AC477" s="54"/>
      <c r="AD477" s="54">
        <f t="shared" si="790"/>
        <v>0</v>
      </c>
      <c r="AE477" s="54"/>
      <c r="AF477" s="54"/>
      <c r="AG477" s="54"/>
      <c r="AH477" s="42"/>
      <c r="AI477" s="56"/>
    </row>
    <row r="478" spans="1:35" x14ac:dyDescent="0.25">
      <c r="A478" s="31"/>
      <c r="B478" s="52"/>
      <c r="C478" s="33"/>
      <c r="D478" s="33"/>
      <c r="E478" s="33"/>
      <c r="F478" s="35"/>
      <c r="G478" s="35"/>
      <c r="H478" s="171"/>
      <c r="I478" s="51"/>
      <c r="J478" s="41"/>
      <c r="K478" s="41"/>
      <c r="L478" s="41"/>
      <c r="M478" s="41"/>
      <c r="N478" s="41"/>
      <c r="O478" s="41"/>
      <c r="P478" s="41">
        <v>0</v>
      </c>
      <c r="Q478" s="40">
        <f t="shared" si="785"/>
        <v>0</v>
      </c>
      <c r="R478" s="51"/>
      <c r="S478" s="41"/>
      <c r="T478" s="41"/>
      <c r="U478" s="41">
        <f t="shared" si="792"/>
        <v>0</v>
      </c>
      <c r="V478" s="41">
        <f t="shared" si="788"/>
        <v>0</v>
      </c>
      <c r="W478" s="51"/>
      <c r="X478" s="51"/>
      <c r="Y478" s="41"/>
      <c r="Z478" s="40">
        <f t="shared" si="793"/>
        <v>0</v>
      </c>
      <c r="AA478" s="54">
        <f t="shared" si="789"/>
        <v>0</v>
      </c>
      <c r="AB478" s="54"/>
      <c r="AC478" s="54"/>
      <c r="AD478" s="54">
        <f t="shared" si="790"/>
        <v>0</v>
      </c>
      <c r="AE478" s="54"/>
      <c r="AF478" s="54"/>
      <c r="AG478" s="54"/>
      <c r="AH478" s="42"/>
      <c r="AI478" s="56"/>
    </row>
    <row r="479" spans="1:35" x14ac:dyDescent="0.25">
      <c r="A479" s="31">
        <v>5</v>
      </c>
      <c r="B479" s="52">
        <v>288</v>
      </c>
      <c r="C479" s="33">
        <v>2.2999999999999998</v>
      </c>
      <c r="D479" s="33">
        <v>7.94</v>
      </c>
      <c r="E479" s="33">
        <v>3.6</v>
      </c>
      <c r="F479" s="35">
        <v>0.77</v>
      </c>
      <c r="G479" s="35"/>
      <c r="H479" s="171"/>
      <c r="I479" s="51">
        <v>4423.68</v>
      </c>
      <c r="J479" s="41">
        <f>I479-K479-L479-M479-N479</f>
        <v>878.40000000000009</v>
      </c>
      <c r="K479" s="41">
        <f t="shared" ref="K479:K486" si="794">B479*D479</f>
        <v>2286.7200000000003</v>
      </c>
      <c r="L479" s="41">
        <f t="shared" ref="L479:L486" si="795">E479*B479</f>
        <v>1036.8</v>
      </c>
      <c r="M479" s="41">
        <f t="shared" ref="M479:M486" si="796">F479*B479</f>
        <v>221.76</v>
      </c>
      <c r="N479" s="41">
        <f t="shared" ref="N479:N488" si="797">G479*B479</f>
        <v>0</v>
      </c>
      <c r="O479" s="41"/>
      <c r="P479" s="41">
        <f t="shared" ref="P479:P486" si="798">R479/I479</f>
        <v>2</v>
      </c>
      <c r="Q479" s="40">
        <f t="shared" si="785"/>
        <v>4423.68</v>
      </c>
      <c r="R479" s="51">
        <v>8847.36</v>
      </c>
      <c r="S479" s="41">
        <f t="shared" ref="S479:S490" si="799">R479-T479-U479-V479-W479-X479</f>
        <v>1756.8000000000002</v>
      </c>
      <c r="T479" s="41">
        <f t="shared" ref="T479:T488" si="800">P479*K479</f>
        <v>4573.4400000000005</v>
      </c>
      <c r="U479" s="41">
        <f t="shared" si="792"/>
        <v>2073.6</v>
      </c>
      <c r="V479" s="41">
        <f t="shared" si="788"/>
        <v>443.52</v>
      </c>
      <c r="W479" s="51"/>
      <c r="X479" s="51"/>
      <c r="Y479" s="41"/>
      <c r="Z479" s="40">
        <f t="shared" si="793"/>
        <v>8847.36</v>
      </c>
      <c r="AA479" s="54">
        <f t="shared" si="789"/>
        <v>1978.5600000000002</v>
      </c>
      <c r="AB479" s="54">
        <f t="shared" ref="AB479:AB488" si="801">T479</f>
        <v>4573.4400000000005</v>
      </c>
      <c r="AC479" s="54">
        <f t="shared" ref="AC479:AC488" si="802">U479</f>
        <v>2073.6</v>
      </c>
      <c r="AD479" s="54">
        <f t="shared" si="790"/>
        <v>221.76</v>
      </c>
      <c r="AE479" s="54">
        <f t="shared" ref="AE479:AE488" si="803">W479</f>
        <v>0</v>
      </c>
      <c r="AF479" s="54">
        <f t="shared" ref="AF479:AF488" si="804">X479</f>
        <v>0</v>
      </c>
      <c r="AG479" s="54"/>
      <c r="AH479" s="42">
        <f t="shared" ref="AH479:AH488" si="805">SUM(AA479:AG479)</f>
        <v>8847.36</v>
      </c>
      <c r="AI479" s="56">
        <f t="shared" ref="AI479:AI488" si="806">I479-Z479</f>
        <v>-4423.68</v>
      </c>
    </row>
    <row r="480" spans="1:35" x14ac:dyDescent="0.25">
      <c r="A480" s="31">
        <v>6</v>
      </c>
      <c r="B480" s="52">
        <v>252.7</v>
      </c>
      <c r="C480" s="33">
        <v>2.2999999999999998</v>
      </c>
      <c r="D480" s="33">
        <v>8.17</v>
      </c>
      <c r="E480" s="33">
        <v>2.39</v>
      </c>
      <c r="F480" s="35">
        <v>0.77</v>
      </c>
      <c r="G480" s="35"/>
      <c r="H480" s="171"/>
      <c r="I480" s="51">
        <v>3638.88</v>
      </c>
      <c r="J480" s="41">
        <f>I480-K480-L480-M480-N480</f>
        <v>775.78900000000044</v>
      </c>
      <c r="K480" s="41">
        <f t="shared" si="794"/>
        <v>2064.5589999999997</v>
      </c>
      <c r="L480" s="41">
        <f t="shared" si="795"/>
        <v>603.95299999999997</v>
      </c>
      <c r="M480" s="41">
        <f t="shared" si="796"/>
        <v>194.57900000000001</v>
      </c>
      <c r="N480" s="41">
        <f t="shared" si="797"/>
        <v>0</v>
      </c>
      <c r="O480" s="41"/>
      <c r="P480" s="41">
        <f t="shared" si="798"/>
        <v>0.50850811238622873</v>
      </c>
      <c r="Q480" s="40">
        <f t="shared" si="785"/>
        <v>3638.88</v>
      </c>
      <c r="R480" s="51">
        <v>1850.4</v>
      </c>
      <c r="S480" s="41">
        <f t="shared" si="799"/>
        <v>394.49500000000029</v>
      </c>
      <c r="T480" s="41">
        <f t="shared" si="800"/>
        <v>1049.8449999999998</v>
      </c>
      <c r="U480" s="41">
        <f t="shared" si="792"/>
        <v>307.11500000000001</v>
      </c>
      <c r="V480" s="41">
        <f t="shared" si="788"/>
        <v>98.945000000000007</v>
      </c>
      <c r="W480" s="51"/>
      <c r="X480" s="51"/>
      <c r="Y480" s="41"/>
      <c r="Z480" s="40">
        <f t="shared" si="793"/>
        <v>1850.4</v>
      </c>
      <c r="AA480" s="54">
        <f t="shared" si="789"/>
        <v>298.86100000000027</v>
      </c>
      <c r="AB480" s="54">
        <f t="shared" si="801"/>
        <v>1049.8449999999998</v>
      </c>
      <c r="AC480" s="54">
        <f t="shared" si="802"/>
        <v>307.11500000000001</v>
      </c>
      <c r="AD480" s="54">
        <f t="shared" si="790"/>
        <v>194.57900000000001</v>
      </c>
      <c r="AE480" s="54">
        <f t="shared" si="803"/>
        <v>0</v>
      </c>
      <c r="AF480" s="54">
        <f t="shared" si="804"/>
        <v>0</v>
      </c>
      <c r="AG480" s="54"/>
      <c r="AH480" s="42">
        <f t="shared" si="805"/>
        <v>1850.4</v>
      </c>
      <c r="AI480" s="56">
        <f t="shared" si="806"/>
        <v>1788.48</v>
      </c>
    </row>
    <row r="481" spans="1:35" x14ac:dyDescent="0.25">
      <c r="A481" s="31">
        <v>7</v>
      </c>
      <c r="B481" s="52">
        <v>121.7</v>
      </c>
      <c r="C481" s="33">
        <v>2.2999999999999998</v>
      </c>
      <c r="D481" s="33">
        <v>8.5399999999999991</v>
      </c>
      <c r="E481" s="33">
        <v>3.33</v>
      </c>
      <c r="F481" s="35">
        <v>0.77</v>
      </c>
      <c r="G481" s="35"/>
      <c r="H481" s="171"/>
      <c r="I481" s="51">
        <v>1945.98</v>
      </c>
      <c r="J481" s="41">
        <f>I481-K481-L481-M481-N481-O481</f>
        <v>407.69200000000001</v>
      </c>
      <c r="K481" s="41">
        <f t="shared" si="794"/>
        <v>1039.318</v>
      </c>
      <c r="L481" s="41">
        <f t="shared" si="795"/>
        <v>405.26100000000002</v>
      </c>
      <c r="M481" s="41">
        <f t="shared" si="796"/>
        <v>93.709000000000003</v>
      </c>
      <c r="N481" s="41">
        <f t="shared" si="797"/>
        <v>0</v>
      </c>
      <c r="O481" s="41">
        <f>H481*B481</f>
        <v>0</v>
      </c>
      <c r="P481" s="41">
        <f t="shared" si="798"/>
        <v>0</v>
      </c>
      <c r="Q481" s="40">
        <f t="shared" si="785"/>
        <v>1945.98</v>
      </c>
      <c r="R481" s="51"/>
      <c r="S481" s="41">
        <f t="shared" si="799"/>
        <v>0</v>
      </c>
      <c r="T481" s="41">
        <f t="shared" si="800"/>
        <v>0</v>
      </c>
      <c r="U481" s="41">
        <f t="shared" si="792"/>
        <v>0</v>
      </c>
      <c r="V481" s="41">
        <f t="shared" si="788"/>
        <v>0</v>
      </c>
      <c r="W481" s="51"/>
      <c r="X481" s="51"/>
      <c r="Y481" s="41"/>
      <c r="Z481" s="40">
        <f t="shared" si="793"/>
        <v>0</v>
      </c>
      <c r="AA481" s="54">
        <f t="shared" si="789"/>
        <v>-93.709000000000003</v>
      </c>
      <c r="AB481" s="54">
        <f t="shared" si="801"/>
        <v>0</v>
      </c>
      <c r="AC481" s="54">
        <f t="shared" si="802"/>
        <v>0</v>
      </c>
      <c r="AD481" s="54">
        <f t="shared" si="790"/>
        <v>93.709000000000003</v>
      </c>
      <c r="AE481" s="54">
        <f t="shared" si="803"/>
        <v>0</v>
      </c>
      <c r="AF481" s="54">
        <f t="shared" si="804"/>
        <v>0</v>
      </c>
      <c r="AG481" s="54"/>
      <c r="AH481" s="42">
        <f t="shared" si="805"/>
        <v>0</v>
      </c>
      <c r="AI481" s="56">
        <f t="shared" si="806"/>
        <v>1945.98</v>
      </c>
    </row>
    <row r="482" spans="1:35" x14ac:dyDescent="0.25">
      <c r="A482" s="31">
        <v>8</v>
      </c>
      <c r="B482" s="52">
        <v>537</v>
      </c>
      <c r="C482" s="33">
        <v>2.2999999999999998</v>
      </c>
      <c r="D482" s="33">
        <v>7.92</v>
      </c>
      <c r="E482" s="33">
        <v>2.95</v>
      </c>
      <c r="F482" s="35">
        <v>0.77</v>
      </c>
      <c r="G482" s="35"/>
      <c r="H482" s="171"/>
      <c r="I482" s="51">
        <v>7936.86</v>
      </c>
      <c r="J482" s="41">
        <f>I482-K482-L482-M482-N482-O482</f>
        <v>1686.1799999999996</v>
      </c>
      <c r="K482" s="41">
        <f t="shared" si="794"/>
        <v>4253.04</v>
      </c>
      <c r="L482" s="41">
        <f t="shared" si="795"/>
        <v>1584.15</v>
      </c>
      <c r="M482" s="41">
        <f t="shared" si="796"/>
        <v>413.49</v>
      </c>
      <c r="N482" s="41">
        <f t="shared" si="797"/>
        <v>0</v>
      </c>
      <c r="O482" s="41">
        <f>H482*B482</f>
        <v>0</v>
      </c>
      <c r="P482" s="41">
        <f t="shared" si="798"/>
        <v>0</v>
      </c>
      <c r="Q482" s="40">
        <f t="shared" si="785"/>
        <v>7936.86</v>
      </c>
      <c r="R482" s="51"/>
      <c r="S482" s="41">
        <f t="shared" si="799"/>
        <v>0</v>
      </c>
      <c r="T482" s="41">
        <f t="shared" si="800"/>
        <v>0</v>
      </c>
      <c r="U482" s="41">
        <f t="shared" si="792"/>
        <v>0</v>
      </c>
      <c r="V482" s="41">
        <f t="shared" si="788"/>
        <v>0</v>
      </c>
      <c r="W482" s="51"/>
      <c r="X482" s="51"/>
      <c r="Y482" s="41"/>
      <c r="Z482" s="40">
        <f t="shared" si="793"/>
        <v>0</v>
      </c>
      <c r="AA482" s="54">
        <f t="shared" si="789"/>
        <v>-413.49</v>
      </c>
      <c r="AB482" s="54">
        <f t="shared" si="801"/>
        <v>0</v>
      </c>
      <c r="AC482" s="54">
        <f t="shared" si="802"/>
        <v>0</v>
      </c>
      <c r="AD482" s="54">
        <f t="shared" si="790"/>
        <v>413.49</v>
      </c>
      <c r="AE482" s="54">
        <f t="shared" si="803"/>
        <v>0</v>
      </c>
      <c r="AF482" s="54">
        <f t="shared" si="804"/>
        <v>0</v>
      </c>
      <c r="AG482" s="54"/>
      <c r="AH482" s="42">
        <f t="shared" si="805"/>
        <v>0</v>
      </c>
      <c r="AI482" s="56">
        <f t="shared" si="806"/>
        <v>7936.86</v>
      </c>
    </row>
    <row r="483" spans="1:35" x14ac:dyDescent="0.25">
      <c r="A483" s="31">
        <v>9</v>
      </c>
      <c r="B483" s="52">
        <v>281.60000000000002</v>
      </c>
      <c r="C483" s="33">
        <v>2.2999999999999998</v>
      </c>
      <c r="D483" s="33">
        <v>8.1999999999999993</v>
      </c>
      <c r="E483" s="33">
        <v>3.14</v>
      </c>
      <c r="F483" s="35">
        <v>0.77</v>
      </c>
      <c r="G483" s="35"/>
      <c r="H483" s="171"/>
      <c r="I483" s="51">
        <v>4347.3500000000004</v>
      </c>
      <c r="J483" s="41">
        <f>I483-K483-L483-M483-N483-O483</f>
        <v>937.17400000000032</v>
      </c>
      <c r="K483" s="41">
        <f t="shared" si="794"/>
        <v>2309.12</v>
      </c>
      <c r="L483" s="41">
        <f t="shared" si="795"/>
        <v>884.22400000000016</v>
      </c>
      <c r="M483" s="41">
        <f t="shared" si="796"/>
        <v>216.83200000000002</v>
      </c>
      <c r="N483" s="41">
        <f t="shared" si="797"/>
        <v>0</v>
      </c>
      <c r="O483" s="41">
        <f>H483*B483</f>
        <v>0</v>
      </c>
      <c r="P483" s="41">
        <f t="shared" si="798"/>
        <v>0.5611671478026844</v>
      </c>
      <c r="Q483" s="40">
        <f t="shared" si="785"/>
        <v>4347.3500000000004</v>
      </c>
      <c r="R483" s="51">
        <v>2439.59</v>
      </c>
      <c r="S483" s="41">
        <f t="shared" si="799"/>
        <v>525.91126057483291</v>
      </c>
      <c r="T483" s="41">
        <f t="shared" si="800"/>
        <v>1295.8022843341346</v>
      </c>
      <c r="U483" s="41">
        <f t="shared" si="792"/>
        <v>496.19746009868089</v>
      </c>
      <c r="V483" s="41">
        <f t="shared" si="788"/>
        <v>121.67899499235168</v>
      </c>
      <c r="W483" s="51"/>
      <c r="X483" s="51"/>
      <c r="Y483" s="41"/>
      <c r="Z483" s="40">
        <f t="shared" si="793"/>
        <v>2439.59</v>
      </c>
      <c r="AA483" s="54">
        <f t="shared" si="789"/>
        <v>430.75825556718462</v>
      </c>
      <c r="AB483" s="54">
        <f t="shared" si="801"/>
        <v>1295.8022843341346</v>
      </c>
      <c r="AC483" s="54">
        <f t="shared" si="802"/>
        <v>496.19746009868089</v>
      </c>
      <c r="AD483" s="54">
        <f t="shared" si="790"/>
        <v>216.83200000000002</v>
      </c>
      <c r="AE483" s="54">
        <f t="shared" si="803"/>
        <v>0</v>
      </c>
      <c r="AF483" s="54">
        <f t="shared" si="804"/>
        <v>0</v>
      </c>
      <c r="AG483" s="54"/>
      <c r="AH483" s="42">
        <f t="shared" si="805"/>
        <v>2439.59</v>
      </c>
      <c r="AI483" s="56">
        <f t="shared" si="806"/>
        <v>1907.7600000000002</v>
      </c>
    </row>
    <row r="484" spans="1:35" x14ac:dyDescent="0.25">
      <c r="A484" s="31">
        <v>10</v>
      </c>
      <c r="B484" s="52">
        <v>387.7</v>
      </c>
      <c r="C484" s="33">
        <v>2.2999999999999998</v>
      </c>
      <c r="D484" s="33">
        <v>7.95</v>
      </c>
      <c r="E484" s="33">
        <v>3.85</v>
      </c>
      <c r="F484" s="35">
        <v>0.77</v>
      </c>
      <c r="G484" s="35"/>
      <c r="H484" s="171"/>
      <c r="I484" s="51">
        <v>6152.79</v>
      </c>
      <c r="J484" s="41">
        <f t="shared" ref="J484:J486" si="807">I484-K484-L484-M484-N484</f>
        <v>1279.4009999999998</v>
      </c>
      <c r="K484" s="41">
        <f t="shared" si="794"/>
        <v>3082.2150000000001</v>
      </c>
      <c r="L484" s="41">
        <f t="shared" si="795"/>
        <v>1492.645</v>
      </c>
      <c r="M484" s="41">
        <f t="shared" si="796"/>
        <v>298.529</v>
      </c>
      <c r="N484" s="41">
        <f t="shared" si="797"/>
        <v>0</v>
      </c>
      <c r="O484" s="41"/>
      <c r="P484" s="41">
        <f t="shared" si="798"/>
        <v>0.97646271041267463</v>
      </c>
      <c r="Q484" s="40">
        <f t="shared" si="785"/>
        <v>6152.79</v>
      </c>
      <c r="R484" s="51">
        <v>6007.97</v>
      </c>
      <c r="S484" s="41">
        <f t="shared" si="799"/>
        <v>1249.2873681646863</v>
      </c>
      <c r="T484" s="41">
        <f t="shared" si="800"/>
        <v>3009.6680129746019</v>
      </c>
      <c r="U484" s="41">
        <f t="shared" si="792"/>
        <v>1457.5121823839268</v>
      </c>
      <c r="V484" s="41">
        <f t="shared" si="788"/>
        <v>291.50243647678536</v>
      </c>
      <c r="W484" s="51"/>
      <c r="X484" s="51"/>
      <c r="Y484" s="41"/>
      <c r="Z484" s="40">
        <f t="shared" si="793"/>
        <v>6007.9699999999993</v>
      </c>
      <c r="AA484" s="54">
        <f t="shared" si="789"/>
        <v>1242.2608046414707</v>
      </c>
      <c r="AB484" s="54">
        <f t="shared" si="801"/>
        <v>3009.6680129746019</v>
      </c>
      <c r="AC484" s="54">
        <f t="shared" si="802"/>
        <v>1457.5121823839268</v>
      </c>
      <c r="AD484" s="54">
        <f t="shared" si="790"/>
        <v>298.529</v>
      </c>
      <c r="AE484" s="54">
        <f t="shared" si="803"/>
        <v>0</v>
      </c>
      <c r="AF484" s="54">
        <f t="shared" si="804"/>
        <v>0</v>
      </c>
      <c r="AG484" s="54"/>
      <c r="AH484" s="42">
        <f t="shared" si="805"/>
        <v>6007.9699999999993</v>
      </c>
      <c r="AI484" s="56">
        <f t="shared" si="806"/>
        <v>144.82000000000062</v>
      </c>
    </row>
    <row r="485" spans="1:35" x14ac:dyDescent="0.25">
      <c r="A485" s="31">
        <v>11</v>
      </c>
      <c r="B485" s="52">
        <v>495</v>
      </c>
      <c r="C485" s="33">
        <v>2.2999999999999998</v>
      </c>
      <c r="D485" s="33">
        <v>7.66</v>
      </c>
      <c r="E485" s="33">
        <v>3.18</v>
      </c>
      <c r="F485" s="35">
        <v>0.77</v>
      </c>
      <c r="G485" s="35"/>
      <c r="H485" s="171"/>
      <c r="I485" s="51">
        <v>7425</v>
      </c>
      <c r="J485" s="41">
        <f t="shared" si="807"/>
        <v>1678.0499999999997</v>
      </c>
      <c r="K485" s="41">
        <f t="shared" si="794"/>
        <v>3791.7000000000003</v>
      </c>
      <c r="L485" s="41">
        <f t="shared" si="795"/>
        <v>1574.1000000000001</v>
      </c>
      <c r="M485" s="41">
        <f t="shared" si="796"/>
        <v>381.15000000000003</v>
      </c>
      <c r="N485" s="41">
        <f t="shared" si="797"/>
        <v>0</v>
      </c>
      <c r="O485" s="41"/>
      <c r="P485" s="41">
        <f t="shared" si="798"/>
        <v>0.53872053872053871</v>
      </c>
      <c r="Q485" s="40">
        <f t="shared" si="785"/>
        <v>7425</v>
      </c>
      <c r="R485" s="51">
        <v>4000</v>
      </c>
      <c r="S485" s="41">
        <f t="shared" si="799"/>
        <v>903.99999999999966</v>
      </c>
      <c r="T485" s="41">
        <f t="shared" si="800"/>
        <v>2042.6666666666667</v>
      </c>
      <c r="U485" s="41">
        <f t="shared" si="792"/>
        <v>848.00000000000011</v>
      </c>
      <c r="V485" s="41">
        <f t="shared" si="788"/>
        <v>205.33333333333334</v>
      </c>
      <c r="W485" s="51"/>
      <c r="X485" s="51"/>
      <c r="Y485" s="41"/>
      <c r="Z485" s="40">
        <f t="shared" si="793"/>
        <v>4000</v>
      </c>
      <c r="AA485" s="54">
        <f t="shared" si="789"/>
        <v>728.18333333333294</v>
      </c>
      <c r="AB485" s="54">
        <f t="shared" si="801"/>
        <v>2042.6666666666667</v>
      </c>
      <c r="AC485" s="54">
        <f t="shared" si="802"/>
        <v>848.00000000000011</v>
      </c>
      <c r="AD485" s="54">
        <f t="shared" si="790"/>
        <v>381.15000000000003</v>
      </c>
      <c r="AE485" s="54">
        <f t="shared" si="803"/>
        <v>0</v>
      </c>
      <c r="AF485" s="54">
        <f t="shared" si="804"/>
        <v>0</v>
      </c>
      <c r="AG485" s="54"/>
      <c r="AH485" s="42">
        <f t="shared" si="805"/>
        <v>3999.9999999999995</v>
      </c>
      <c r="AI485" s="56">
        <f t="shared" si="806"/>
        <v>3425</v>
      </c>
    </row>
    <row r="486" spans="1:35" x14ac:dyDescent="0.25">
      <c r="A486" s="31">
        <v>12</v>
      </c>
      <c r="B486" s="52">
        <v>70.3</v>
      </c>
      <c r="C486" s="33">
        <v>2.2999999999999998</v>
      </c>
      <c r="D486" s="33">
        <v>8</v>
      </c>
      <c r="E486" s="33">
        <v>2.83</v>
      </c>
      <c r="F486" s="35">
        <v>0.77</v>
      </c>
      <c r="G486" s="35"/>
      <c r="H486" s="171"/>
      <c r="I486" s="51">
        <v>1055.2</v>
      </c>
      <c r="J486" s="41">
        <f t="shared" si="807"/>
        <v>239.72000000000011</v>
      </c>
      <c r="K486" s="41">
        <f t="shared" si="794"/>
        <v>562.4</v>
      </c>
      <c r="L486" s="41">
        <f t="shared" si="795"/>
        <v>198.94899999999998</v>
      </c>
      <c r="M486" s="41">
        <f t="shared" si="796"/>
        <v>54.131</v>
      </c>
      <c r="N486" s="41">
        <f t="shared" si="797"/>
        <v>0</v>
      </c>
      <c r="O486" s="41"/>
      <c r="P486" s="41">
        <f t="shared" si="798"/>
        <v>2</v>
      </c>
      <c r="Q486" s="40">
        <f t="shared" si="785"/>
        <v>1055.2</v>
      </c>
      <c r="R486" s="51">
        <v>2110.4</v>
      </c>
      <c r="S486" s="41">
        <f t="shared" si="799"/>
        <v>479.44000000000023</v>
      </c>
      <c r="T486" s="41">
        <f t="shared" si="800"/>
        <v>1124.8</v>
      </c>
      <c r="U486" s="41">
        <f t="shared" si="792"/>
        <v>397.89799999999997</v>
      </c>
      <c r="V486" s="41">
        <f t="shared" si="788"/>
        <v>108.262</v>
      </c>
      <c r="W486" s="51"/>
      <c r="X486" s="51"/>
      <c r="Y486" s="41"/>
      <c r="Z486" s="40">
        <f t="shared" si="793"/>
        <v>2110.4</v>
      </c>
      <c r="AA486" s="54">
        <f t="shared" si="789"/>
        <v>533.57100000000025</v>
      </c>
      <c r="AB486" s="54">
        <f t="shared" si="801"/>
        <v>1124.8</v>
      </c>
      <c r="AC486" s="54">
        <f t="shared" si="802"/>
        <v>397.89799999999997</v>
      </c>
      <c r="AD486" s="54">
        <f t="shared" si="790"/>
        <v>54.131</v>
      </c>
      <c r="AE486" s="54">
        <f t="shared" si="803"/>
        <v>0</v>
      </c>
      <c r="AF486" s="54">
        <f t="shared" si="804"/>
        <v>0</v>
      </c>
      <c r="AG486" s="54"/>
      <c r="AH486" s="42">
        <f t="shared" si="805"/>
        <v>2110.4</v>
      </c>
      <c r="AI486" s="56">
        <f t="shared" si="806"/>
        <v>-1055.2</v>
      </c>
    </row>
    <row r="487" spans="1:35" x14ac:dyDescent="0.25">
      <c r="A487" s="31">
        <v>13</v>
      </c>
      <c r="B487" s="52">
        <v>121.2</v>
      </c>
      <c r="C487" s="33">
        <v>2.2999999999999998</v>
      </c>
      <c r="D487" s="33">
        <v>8.1</v>
      </c>
      <c r="E487" s="33">
        <v>2.69</v>
      </c>
      <c r="F487" s="35">
        <v>0.77</v>
      </c>
      <c r="G487" s="35"/>
      <c r="H487" s="171"/>
      <c r="I487" s="51">
        <v>1809.52</v>
      </c>
      <c r="J487" s="41">
        <v>0</v>
      </c>
      <c r="K487" s="41">
        <v>0</v>
      </c>
      <c r="L487" s="41">
        <v>0</v>
      </c>
      <c r="M487" s="41">
        <v>0</v>
      </c>
      <c r="N487" s="41">
        <f t="shared" si="797"/>
        <v>0</v>
      </c>
      <c r="O487" s="41"/>
      <c r="P487" s="41">
        <v>0</v>
      </c>
      <c r="Q487" s="40">
        <f t="shared" si="785"/>
        <v>1809.52</v>
      </c>
      <c r="R487" s="51"/>
      <c r="S487" s="41">
        <f t="shared" si="799"/>
        <v>0</v>
      </c>
      <c r="T487" s="41">
        <f t="shared" si="800"/>
        <v>0</v>
      </c>
      <c r="U487" s="41">
        <f t="shared" si="792"/>
        <v>0</v>
      </c>
      <c r="V487" s="41">
        <f t="shared" si="788"/>
        <v>0</v>
      </c>
      <c r="W487" s="51"/>
      <c r="X487" s="51"/>
      <c r="Y487" s="41"/>
      <c r="Z487" s="40">
        <f t="shared" si="793"/>
        <v>0</v>
      </c>
      <c r="AA487" s="54">
        <f t="shared" si="789"/>
        <v>0</v>
      </c>
      <c r="AB487" s="54">
        <f t="shared" si="801"/>
        <v>0</v>
      </c>
      <c r="AC487" s="54">
        <f t="shared" si="802"/>
        <v>0</v>
      </c>
      <c r="AD487" s="54">
        <f t="shared" si="790"/>
        <v>0</v>
      </c>
      <c r="AE487" s="54">
        <f t="shared" si="803"/>
        <v>0</v>
      </c>
      <c r="AF487" s="54">
        <f t="shared" si="804"/>
        <v>0</v>
      </c>
      <c r="AG487" s="54"/>
      <c r="AH487" s="42">
        <f t="shared" si="805"/>
        <v>0</v>
      </c>
      <c r="AI487" s="56">
        <f t="shared" si="806"/>
        <v>1809.52</v>
      </c>
    </row>
    <row r="488" spans="1:35" x14ac:dyDescent="0.25">
      <c r="A488" s="31">
        <v>14</v>
      </c>
      <c r="B488" s="52">
        <v>369.4</v>
      </c>
      <c r="C488" s="33">
        <v>2.2999999999999998</v>
      </c>
      <c r="D488" s="33">
        <v>8.31</v>
      </c>
      <c r="E488" s="33">
        <v>2.7</v>
      </c>
      <c r="F488" s="35">
        <v>0.77</v>
      </c>
      <c r="G488" s="35"/>
      <c r="H488" s="171"/>
      <c r="I488" s="51">
        <v>5585.33</v>
      </c>
      <c r="J488" s="41">
        <f t="shared" ref="J488" si="808">I488-K488-L488-M488-N488</f>
        <v>1233.7979999999998</v>
      </c>
      <c r="K488" s="41">
        <f t="shared" ref="K488" si="809">B488*D488</f>
        <v>3069.7139999999999</v>
      </c>
      <c r="L488" s="41">
        <f t="shared" ref="L488" si="810">E488*B488</f>
        <v>997.38</v>
      </c>
      <c r="M488" s="41">
        <f t="shared" ref="M488" si="811">F488*B488</f>
        <v>284.43799999999999</v>
      </c>
      <c r="N488" s="41">
        <f t="shared" si="797"/>
        <v>0</v>
      </c>
      <c r="O488" s="41"/>
      <c r="P488" s="41">
        <f t="shared" ref="P488" si="812">R488/I488</f>
        <v>0.37591153969416313</v>
      </c>
      <c r="Q488" s="40">
        <f t="shared" si="785"/>
        <v>5585.33</v>
      </c>
      <c r="R488" s="51">
        <v>2099.59</v>
      </c>
      <c r="S488" s="41">
        <f t="shared" si="799"/>
        <v>463.79890585157921</v>
      </c>
      <c r="T488" s="41">
        <f t="shared" si="800"/>
        <v>1153.9409161607282</v>
      </c>
      <c r="U488" s="41">
        <f t="shared" si="792"/>
        <v>374.92665146016441</v>
      </c>
      <c r="V488" s="41">
        <f t="shared" si="788"/>
        <v>106.92352652752837</v>
      </c>
      <c r="W488" s="51"/>
      <c r="X488" s="51"/>
      <c r="Y488" s="41"/>
      <c r="Z488" s="40">
        <f t="shared" si="793"/>
        <v>2099.59</v>
      </c>
      <c r="AA488" s="54">
        <f t="shared" si="789"/>
        <v>286.28443237910756</v>
      </c>
      <c r="AB488" s="54">
        <f t="shared" si="801"/>
        <v>1153.9409161607282</v>
      </c>
      <c r="AC488" s="54">
        <f t="shared" si="802"/>
        <v>374.92665146016441</v>
      </c>
      <c r="AD488" s="54">
        <f t="shared" si="790"/>
        <v>284.43799999999999</v>
      </c>
      <c r="AE488" s="54">
        <f t="shared" si="803"/>
        <v>0</v>
      </c>
      <c r="AF488" s="54">
        <f t="shared" si="804"/>
        <v>0</v>
      </c>
      <c r="AG488" s="54"/>
      <c r="AH488" s="42">
        <f t="shared" si="805"/>
        <v>2099.59</v>
      </c>
      <c r="AI488" s="56">
        <f t="shared" si="806"/>
        <v>3485.74</v>
      </c>
    </row>
    <row r="489" spans="1:35" x14ac:dyDescent="0.25">
      <c r="A489" s="31"/>
      <c r="B489" s="52"/>
      <c r="C489" s="33"/>
      <c r="D489" s="33"/>
      <c r="E489" s="33"/>
      <c r="F489" s="35"/>
      <c r="G489" s="35"/>
      <c r="H489" s="171"/>
      <c r="I489" s="51"/>
      <c r="J489" s="41"/>
      <c r="K489" s="41"/>
      <c r="L489" s="41"/>
      <c r="M489" s="41"/>
      <c r="N489" s="41"/>
      <c r="O489" s="41"/>
      <c r="P489" s="41">
        <v>0</v>
      </c>
      <c r="Q489" s="40">
        <f t="shared" si="785"/>
        <v>0</v>
      </c>
      <c r="R489" s="51"/>
      <c r="S489" s="41">
        <f t="shared" si="799"/>
        <v>0</v>
      </c>
      <c r="T489" s="41"/>
      <c r="U489" s="41">
        <f t="shared" si="792"/>
        <v>0</v>
      </c>
      <c r="V489" s="41">
        <f t="shared" si="788"/>
        <v>0</v>
      </c>
      <c r="W489" s="51"/>
      <c r="X489" s="51"/>
      <c r="Y489" s="41"/>
      <c r="Z489" s="40">
        <f t="shared" si="793"/>
        <v>0</v>
      </c>
      <c r="AA489" s="54">
        <f t="shared" si="789"/>
        <v>0</v>
      </c>
      <c r="AB489" s="54"/>
      <c r="AC489" s="54"/>
      <c r="AD489" s="54">
        <f t="shared" si="790"/>
        <v>0</v>
      </c>
      <c r="AE489" s="54"/>
      <c r="AF489" s="54"/>
      <c r="AG489" s="54"/>
      <c r="AH489" s="42"/>
      <c r="AI489" s="56"/>
    </row>
    <row r="490" spans="1:35" x14ac:dyDescent="0.25">
      <c r="A490" s="31">
        <v>32</v>
      </c>
      <c r="B490" s="52">
        <v>54.9</v>
      </c>
      <c r="C490" s="33">
        <v>2.2999999999999998</v>
      </c>
      <c r="D490" s="33">
        <v>8.06</v>
      </c>
      <c r="E490" s="33">
        <v>1.9</v>
      </c>
      <c r="F490" s="35">
        <v>0.77</v>
      </c>
      <c r="G490" s="35"/>
      <c r="H490" s="171"/>
      <c r="I490" s="51">
        <v>749.93</v>
      </c>
      <c r="J490" s="41">
        <f t="shared" ref="J490" si="813">I490-K490-L490-M490-N490</f>
        <v>160.85299999999992</v>
      </c>
      <c r="K490" s="41">
        <f t="shared" ref="K490" si="814">B490*D490</f>
        <v>442.49400000000003</v>
      </c>
      <c r="L490" s="41">
        <f t="shared" ref="L490" si="815">E490*B490</f>
        <v>104.30999999999999</v>
      </c>
      <c r="M490" s="41">
        <f t="shared" ref="M490" si="816">F490*B490</f>
        <v>42.273000000000003</v>
      </c>
      <c r="N490" s="41">
        <f t="shared" ref="N490" si="817">G490*B490</f>
        <v>0</v>
      </c>
      <c r="O490" s="41"/>
      <c r="P490" s="41">
        <f t="shared" ref="P490:P491" si="818">R490/I490</f>
        <v>0</v>
      </c>
      <c r="Q490" s="40">
        <f t="shared" si="785"/>
        <v>749.93</v>
      </c>
      <c r="R490" s="51"/>
      <c r="S490" s="41">
        <f t="shared" si="799"/>
        <v>0</v>
      </c>
      <c r="T490" s="41">
        <f t="shared" ref="T490" si="819">P490*K490</f>
        <v>0</v>
      </c>
      <c r="U490" s="41">
        <f t="shared" si="792"/>
        <v>0</v>
      </c>
      <c r="V490" s="41">
        <f t="shared" si="788"/>
        <v>0</v>
      </c>
      <c r="W490" s="51"/>
      <c r="X490" s="51"/>
      <c r="Y490" s="41"/>
      <c r="Z490" s="40">
        <f t="shared" si="793"/>
        <v>0</v>
      </c>
      <c r="AA490" s="54">
        <f t="shared" si="789"/>
        <v>-42.273000000000003</v>
      </c>
      <c r="AB490" s="54">
        <f>T490</f>
        <v>0</v>
      </c>
      <c r="AC490" s="54">
        <f>U490</f>
        <v>0</v>
      </c>
      <c r="AD490" s="54">
        <f t="shared" si="790"/>
        <v>42.273000000000003</v>
      </c>
      <c r="AE490" s="54">
        <f>W490</f>
        <v>0</v>
      </c>
      <c r="AF490" s="54">
        <f>X490</f>
        <v>0</v>
      </c>
      <c r="AG490" s="54"/>
      <c r="AH490" s="42">
        <f t="shared" ref="AH490" si="820">SUM(AA490:AG490)</f>
        <v>0</v>
      </c>
      <c r="AI490" s="56">
        <f>I490-Z490</f>
        <v>749.93</v>
      </c>
    </row>
    <row r="491" spans="1:35" x14ac:dyDescent="0.25">
      <c r="A491" s="32" t="s">
        <v>37</v>
      </c>
      <c r="B491" s="136">
        <f>SUM(B475:B490)</f>
        <v>2998.3</v>
      </c>
      <c r="C491" s="173"/>
      <c r="D491" s="174"/>
      <c r="E491" s="174"/>
      <c r="F491" s="175"/>
      <c r="G491" s="175"/>
      <c r="H491" s="175"/>
      <c r="I491" s="177">
        <f t="shared" ref="I491" si="821">SUM(I475:I490)</f>
        <v>45504.24</v>
      </c>
      <c r="J491" s="177">
        <f t="shared" ref="J491:N491" si="822">SUM(J475:J490)</f>
        <v>9346.6209999999992</v>
      </c>
      <c r="K491" s="177">
        <f t="shared" si="822"/>
        <v>23063.335999999999</v>
      </c>
      <c r="L491" s="177">
        <f t="shared" si="822"/>
        <v>9069.3960000000006</v>
      </c>
      <c r="M491" s="177">
        <f t="shared" si="822"/>
        <v>2215.3670000000002</v>
      </c>
      <c r="N491" s="177">
        <f t="shared" si="822"/>
        <v>0</v>
      </c>
      <c r="O491" s="177">
        <f>SUM(O480:O490)</f>
        <v>0</v>
      </c>
      <c r="P491" s="176">
        <f t="shared" si="818"/>
        <v>0.61069100373943186</v>
      </c>
      <c r="Q491" s="178">
        <f t="shared" si="785"/>
        <v>45504.24</v>
      </c>
      <c r="R491" s="177">
        <f>SUM(R475:R490)</f>
        <v>27789.030000000002</v>
      </c>
      <c r="S491" s="177">
        <f>SUM(S475:S490)</f>
        <v>5843.2925345910999</v>
      </c>
      <c r="T491" s="177">
        <f>SUM(T475:T490)</f>
        <v>14412.21888013613</v>
      </c>
      <c r="U491" s="177">
        <f>SUM(U475:U490)</f>
        <v>6142.8732939427719</v>
      </c>
      <c r="V491" s="177">
        <f>SUM(V475:V490)</f>
        <v>1390.6412913299987</v>
      </c>
      <c r="W491" s="177"/>
      <c r="X491" s="177"/>
      <c r="Y491" s="176"/>
      <c r="Z491" s="40">
        <f t="shared" si="793"/>
        <v>27789.025999999998</v>
      </c>
      <c r="AA491" s="55">
        <f t="shared" ref="AA491:AE491" si="823">SUM(AA475:AA490)</f>
        <v>5018.5668259210961</v>
      </c>
      <c r="AB491" s="55">
        <f t="shared" si="823"/>
        <v>14412.21888013613</v>
      </c>
      <c r="AC491" s="55">
        <f t="shared" si="823"/>
        <v>6142.8732939427719</v>
      </c>
      <c r="AD491" s="55">
        <f t="shared" si="823"/>
        <v>2215.3670000000002</v>
      </c>
      <c r="AE491" s="55">
        <f t="shared" si="823"/>
        <v>0</v>
      </c>
      <c r="AF491" s="55">
        <f>SUM(AF480:AF490)</f>
        <v>0</v>
      </c>
      <c r="AG491" s="54"/>
      <c r="AH491" s="42">
        <f>SUM(AH475:AH490)</f>
        <v>27789.026000000002</v>
      </c>
      <c r="AI491" s="56">
        <f>SUM(AI475:AI490)</f>
        <v>17715.214</v>
      </c>
    </row>
    <row r="492" spans="1:35" x14ac:dyDescent="0.25">
      <c r="A492" s="6" t="s">
        <v>45</v>
      </c>
      <c r="B492" s="37"/>
      <c r="H492" s="171"/>
      <c r="P492" s="41">
        <v>0</v>
      </c>
      <c r="Q492" s="40">
        <f t="shared" si="785"/>
        <v>0</v>
      </c>
    </row>
    <row r="493" spans="1:35" x14ac:dyDescent="0.25">
      <c r="A493" s="31">
        <v>5</v>
      </c>
      <c r="B493" s="52">
        <v>212.7</v>
      </c>
      <c r="C493" s="33">
        <v>2.48</v>
      </c>
      <c r="D493" s="33">
        <v>8.0399999999999991</v>
      </c>
      <c r="E493" s="33">
        <v>3.88</v>
      </c>
      <c r="F493" s="35">
        <v>0.77</v>
      </c>
      <c r="G493" s="35">
        <v>5.8</v>
      </c>
      <c r="H493" s="171"/>
      <c r="I493" s="51">
        <v>4696.42</v>
      </c>
      <c r="J493" s="41">
        <f t="shared" ref="J493:J498" si="824">I493-K493-L493-M493-N493</f>
        <v>763.59700000000066</v>
      </c>
      <c r="K493" s="41">
        <f t="shared" ref="K493:K498" si="825">B493*D493</f>
        <v>1710.1079999999997</v>
      </c>
      <c r="L493" s="41">
        <f t="shared" ref="L493:L498" si="826">E493*B493</f>
        <v>825.27599999999995</v>
      </c>
      <c r="M493" s="41">
        <f t="shared" ref="M493:M498" si="827">F493*B493</f>
        <v>163.779</v>
      </c>
      <c r="N493" s="41">
        <f>G493*B493</f>
        <v>1233.6599999999999</v>
      </c>
      <c r="O493" s="41"/>
      <c r="P493" s="41">
        <f t="shared" ref="P493" si="828">R493/I493</f>
        <v>0</v>
      </c>
      <c r="Q493" s="40">
        <f t="shared" si="785"/>
        <v>4696.42</v>
      </c>
      <c r="R493" s="51"/>
      <c r="S493" s="41">
        <f t="shared" ref="S493:S498" si="829">R493-T493-U493-V493-W493-X493</f>
        <v>0</v>
      </c>
      <c r="T493" s="41">
        <f t="shared" ref="T493:T498" si="830">P493*K493</f>
        <v>0</v>
      </c>
      <c r="U493" s="41">
        <f t="shared" ref="U493:U498" si="831">L493*P493</f>
        <v>0</v>
      </c>
      <c r="V493" s="41">
        <f t="shared" ref="V493:V498" si="832">P493*M493</f>
        <v>0</v>
      </c>
      <c r="W493" s="51"/>
      <c r="X493" s="51"/>
      <c r="Y493" s="41"/>
      <c r="Z493" s="40">
        <f t="shared" ref="Z493:Z498" si="833">SUM(S493:Y493)</f>
        <v>0</v>
      </c>
      <c r="AA493" s="54">
        <f t="shared" ref="AA493:AA498" si="834">Z493-AB493-AC493-AD493-AE493-AF493</f>
        <v>-163.779</v>
      </c>
      <c r="AB493" s="54">
        <f t="shared" ref="AB493:AC498" si="835">T493</f>
        <v>0</v>
      </c>
      <c r="AC493" s="54">
        <f t="shared" si="835"/>
        <v>0</v>
      </c>
      <c r="AD493" s="54">
        <f t="shared" ref="AD493:AD498" si="836">M493</f>
        <v>163.779</v>
      </c>
      <c r="AE493" s="54">
        <f t="shared" ref="AE493:AF498" si="837">W493</f>
        <v>0</v>
      </c>
      <c r="AF493" s="54">
        <f t="shared" si="837"/>
        <v>0</v>
      </c>
      <c r="AG493" s="54"/>
      <c r="AH493" s="42">
        <f t="shared" ref="AH493:AH498" si="838">SUM(AA493:AG493)</f>
        <v>0</v>
      </c>
      <c r="AI493" s="56">
        <f t="shared" ref="AI493:AI498" si="839">I493-Z493</f>
        <v>4696.42</v>
      </c>
    </row>
    <row r="494" spans="1:35" x14ac:dyDescent="0.25">
      <c r="A494" s="31">
        <v>13</v>
      </c>
      <c r="B494" s="52"/>
      <c r="C494" s="33"/>
      <c r="D494" s="33"/>
      <c r="E494" s="33"/>
      <c r="F494" s="35"/>
      <c r="G494" s="35"/>
      <c r="H494" s="171"/>
      <c r="I494" s="51"/>
      <c r="J494" s="41">
        <f t="shared" si="824"/>
        <v>0</v>
      </c>
      <c r="K494" s="41">
        <f t="shared" si="825"/>
        <v>0</v>
      </c>
      <c r="L494" s="41">
        <f t="shared" si="826"/>
        <v>0</v>
      </c>
      <c r="M494" s="41">
        <f t="shared" si="827"/>
        <v>0</v>
      </c>
      <c r="N494" s="41">
        <f t="shared" ref="N494:N495" si="840">G494*B494</f>
        <v>0</v>
      </c>
      <c r="O494" s="41"/>
      <c r="P494" s="41">
        <v>0</v>
      </c>
      <c r="Q494" s="40">
        <f t="shared" si="785"/>
        <v>0</v>
      </c>
      <c r="R494" s="51"/>
      <c r="S494" s="41">
        <f t="shared" si="829"/>
        <v>0</v>
      </c>
      <c r="T494" s="41">
        <f t="shared" si="830"/>
        <v>0</v>
      </c>
      <c r="U494" s="41">
        <f t="shared" si="831"/>
        <v>0</v>
      </c>
      <c r="V494" s="41">
        <f t="shared" si="832"/>
        <v>0</v>
      </c>
      <c r="W494" s="51"/>
      <c r="X494" s="51"/>
      <c r="Y494" s="41"/>
      <c r="Z494" s="40">
        <f t="shared" si="833"/>
        <v>0</v>
      </c>
      <c r="AA494" s="54">
        <f t="shared" si="834"/>
        <v>0</v>
      </c>
      <c r="AB494" s="54">
        <f t="shared" si="835"/>
        <v>0</v>
      </c>
      <c r="AC494" s="54">
        <f t="shared" si="835"/>
        <v>0</v>
      </c>
      <c r="AD494" s="54">
        <f t="shared" si="836"/>
        <v>0</v>
      </c>
      <c r="AE494" s="54">
        <f t="shared" si="837"/>
        <v>0</v>
      </c>
      <c r="AF494" s="54">
        <f t="shared" si="837"/>
        <v>0</v>
      </c>
      <c r="AG494" s="54"/>
      <c r="AH494" s="42">
        <f t="shared" si="838"/>
        <v>0</v>
      </c>
      <c r="AI494" s="56">
        <f t="shared" si="839"/>
        <v>0</v>
      </c>
    </row>
    <row r="495" spans="1:35" x14ac:dyDescent="0.25">
      <c r="A495" s="31">
        <v>15</v>
      </c>
      <c r="B495" s="52">
        <v>603.4</v>
      </c>
      <c r="C495" s="33">
        <v>2.2999999999999998</v>
      </c>
      <c r="D495" s="33">
        <v>8.09</v>
      </c>
      <c r="E495" s="33">
        <v>3.63</v>
      </c>
      <c r="F495" s="35">
        <v>0.77</v>
      </c>
      <c r="G495" s="35"/>
      <c r="H495" s="171"/>
      <c r="I495" s="51">
        <v>9491.48</v>
      </c>
      <c r="J495" s="41">
        <f t="shared" si="824"/>
        <v>1955.0140000000006</v>
      </c>
      <c r="K495" s="41">
        <f t="shared" si="825"/>
        <v>4881.5059999999994</v>
      </c>
      <c r="L495" s="41">
        <f t="shared" si="826"/>
        <v>2190.3419999999996</v>
      </c>
      <c r="M495" s="41">
        <f t="shared" si="827"/>
        <v>464.61799999999999</v>
      </c>
      <c r="N495" s="41">
        <f t="shared" si="840"/>
        <v>0</v>
      </c>
      <c r="O495" s="41"/>
      <c r="P495" s="41">
        <f t="shared" ref="P495:P499" si="841">R495/I495</f>
        <v>0.8594634345750084</v>
      </c>
      <c r="Q495" s="40">
        <f t="shared" si="785"/>
        <v>9491.48</v>
      </c>
      <c r="R495" s="51">
        <v>8157.58</v>
      </c>
      <c r="S495" s="41">
        <f t="shared" si="829"/>
        <v>1680.2630470822257</v>
      </c>
      <c r="T495" s="41">
        <f t="shared" si="830"/>
        <v>4195.4759126585104</v>
      </c>
      <c r="U495" s="41">
        <f t="shared" si="831"/>
        <v>1882.5188582138928</v>
      </c>
      <c r="V495" s="41">
        <f t="shared" si="832"/>
        <v>399.32218204537122</v>
      </c>
      <c r="W495" s="51"/>
      <c r="X495" s="51"/>
      <c r="Y495" s="41"/>
      <c r="Z495" s="40">
        <f t="shared" si="833"/>
        <v>8157.58</v>
      </c>
      <c r="AA495" s="54">
        <f t="shared" si="834"/>
        <v>1614.967229127597</v>
      </c>
      <c r="AB495" s="54">
        <f t="shared" si="835"/>
        <v>4195.4759126585104</v>
      </c>
      <c r="AC495" s="54">
        <f t="shared" si="835"/>
        <v>1882.5188582138928</v>
      </c>
      <c r="AD495" s="54">
        <f t="shared" si="836"/>
        <v>464.61799999999999</v>
      </c>
      <c r="AE495" s="54">
        <f t="shared" si="837"/>
        <v>0</v>
      </c>
      <c r="AF495" s="54">
        <f t="shared" si="837"/>
        <v>0</v>
      </c>
      <c r="AG495" s="54"/>
      <c r="AH495" s="42">
        <f t="shared" si="838"/>
        <v>8157.58</v>
      </c>
      <c r="AI495" s="56">
        <f t="shared" si="839"/>
        <v>1333.8999999999996</v>
      </c>
    </row>
    <row r="496" spans="1:35" x14ac:dyDescent="0.25">
      <c r="A496" s="31">
        <v>16</v>
      </c>
      <c r="B496" s="52">
        <v>127.5</v>
      </c>
      <c r="C496" s="33">
        <v>2.2999999999999998</v>
      </c>
      <c r="D496" s="33">
        <v>8.0500000000000007</v>
      </c>
      <c r="E496" s="33">
        <v>2.88</v>
      </c>
      <c r="F496" s="35">
        <v>0.77</v>
      </c>
      <c r="G496" s="35"/>
      <c r="H496" s="171"/>
      <c r="I496" s="51">
        <v>1934.17</v>
      </c>
      <c r="J496" s="41">
        <f t="shared" si="824"/>
        <v>442.42</v>
      </c>
      <c r="K496" s="41">
        <f t="shared" si="825"/>
        <v>1026.375</v>
      </c>
      <c r="L496" s="41">
        <f t="shared" si="826"/>
        <v>367.2</v>
      </c>
      <c r="M496" s="41">
        <f t="shared" si="827"/>
        <v>98.174999999999997</v>
      </c>
      <c r="N496" s="41">
        <f>G496*B496</f>
        <v>0</v>
      </c>
      <c r="O496" s="41"/>
      <c r="P496" s="41">
        <f t="shared" si="841"/>
        <v>0.55137345734863019</v>
      </c>
      <c r="Q496" s="40">
        <f t="shared" si="785"/>
        <v>1934.17</v>
      </c>
      <c r="R496" s="51">
        <v>1066.45</v>
      </c>
      <c r="S496" s="41">
        <f t="shared" si="829"/>
        <v>243.93864500018091</v>
      </c>
      <c r="T496" s="41">
        <f t="shared" si="830"/>
        <v>565.91593228620036</v>
      </c>
      <c r="U496" s="41">
        <f t="shared" si="831"/>
        <v>202.46433353841701</v>
      </c>
      <c r="V496" s="41">
        <f t="shared" si="832"/>
        <v>54.131089175201765</v>
      </c>
      <c r="W496" s="51"/>
      <c r="X496" s="51"/>
      <c r="Y496" s="41"/>
      <c r="Z496" s="40">
        <f t="shared" si="833"/>
        <v>1066.45</v>
      </c>
      <c r="AA496" s="54">
        <f t="shared" si="834"/>
        <v>199.89473417538267</v>
      </c>
      <c r="AB496" s="54">
        <f t="shared" si="835"/>
        <v>565.91593228620036</v>
      </c>
      <c r="AC496" s="54">
        <f t="shared" si="835"/>
        <v>202.46433353841701</v>
      </c>
      <c r="AD496" s="54">
        <f t="shared" si="836"/>
        <v>98.174999999999997</v>
      </c>
      <c r="AE496" s="54">
        <f t="shared" si="837"/>
        <v>0</v>
      </c>
      <c r="AF496" s="54">
        <f t="shared" si="837"/>
        <v>0</v>
      </c>
      <c r="AG496" s="54"/>
      <c r="AH496" s="42">
        <f t="shared" si="838"/>
        <v>1066.45</v>
      </c>
      <c r="AI496" s="56">
        <f t="shared" si="839"/>
        <v>867.72</v>
      </c>
    </row>
    <row r="497" spans="1:35" x14ac:dyDescent="0.25">
      <c r="A497" s="31">
        <v>17</v>
      </c>
      <c r="B497" s="52">
        <v>130</v>
      </c>
      <c r="C497" s="33">
        <v>2.2999999999999998</v>
      </c>
      <c r="D497" s="33">
        <v>8.4</v>
      </c>
      <c r="E497" s="33">
        <v>3.13</v>
      </c>
      <c r="F497" s="35">
        <v>0.77</v>
      </c>
      <c r="G497" s="35"/>
      <c r="H497" s="171"/>
      <c r="I497" s="51">
        <v>2020.2</v>
      </c>
      <c r="J497" s="41">
        <f t="shared" si="824"/>
        <v>421.20000000000005</v>
      </c>
      <c r="K497" s="41">
        <f t="shared" si="825"/>
        <v>1092</v>
      </c>
      <c r="L497" s="41">
        <f t="shared" si="826"/>
        <v>406.9</v>
      </c>
      <c r="M497" s="41">
        <f t="shared" si="827"/>
        <v>100.10000000000001</v>
      </c>
      <c r="N497" s="41">
        <f>G497*B497</f>
        <v>0</v>
      </c>
      <c r="O497" s="41"/>
      <c r="P497" s="41">
        <f t="shared" si="841"/>
        <v>1</v>
      </c>
      <c r="Q497" s="40">
        <f t="shared" si="785"/>
        <v>2020.2</v>
      </c>
      <c r="R497" s="51">
        <v>2020.2</v>
      </c>
      <c r="S497" s="41">
        <f t="shared" si="829"/>
        <v>421.20000000000005</v>
      </c>
      <c r="T497" s="41">
        <f t="shared" si="830"/>
        <v>1092</v>
      </c>
      <c r="U497" s="41">
        <f t="shared" si="831"/>
        <v>406.9</v>
      </c>
      <c r="V497" s="41">
        <f t="shared" si="832"/>
        <v>100.10000000000001</v>
      </c>
      <c r="W497" s="51"/>
      <c r="X497" s="51"/>
      <c r="Y497" s="41"/>
      <c r="Z497" s="40">
        <f t="shared" si="833"/>
        <v>2020.1999999999998</v>
      </c>
      <c r="AA497" s="54">
        <f t="shared" si="834"/>
        <v>421.19999999999982</v>
      </c>
      <c r="AB497" s="54">
        <f t="shared" si="835"/>
        <v>1092</v>
      </c>
      <c r="AC497" s="54">
        <f t="shared" si="835"/>
        <v>406.9</v>
      </c>
      <c r="AD497" s="54">
        <f t="shared" si="836"/>
        <v>100.10000000000001</v>
      </c>
      <c r="AE497" s="54">
        <f t="shared" si="837"/>
        <v>0</v>
      </c>
      <c r="AF497" s="54">
        <f t="shared" si="837"/>
        <v>0</v>
      </c>
      <c r="AG497" s="54"/>
      <c r="AH497" s="42">
        <f t="shared" si="838"/>
        <v>2020.1999999999998</v>
      </c>
      <c r="AI497" s="56">
        <f t="shared" si="839"/>
        <v>0</v>
      </c>
    </row>
    <row r="498" spans="1:35" x14ac:dyDescent="0.25">
      <c r="A498" s="31" t="s">
        <v>38</v>
      </c>
      <c r="B498" s="52">
        <v>160.30000000000001</v>
      </c>
      <c r="C498" s="33">
        <v>2.2999999999999998</v>
      </c>
      <c r="D498" s="33">
        <v>8.9499999999999993</v>
      </c>
      <c r="E498" s="33">
        <v>1.39</v>
      </c>
      <c r="F498" s="35">
        <v>0.77</v>
      </c>
      <c r="G498" s="35"/>
      <c r="H498" s="171"/>
      <c r="I498" s="51">
        <v>2277.86</v>
      </c>
      <c r="J498" s="41">
        <f t="shared" si="824"/>
        <v>496.92700000000013</v>
      </c>
      <c r="K498" s="41">
        <f t="shared" si="825"/>
        <v>1434.6849999999999</v>
      </c>
      <c r="L498" s="41">
        <f t="shared" si="826"/>
        <v>222.81700000000001</v>
      </c>
      <c r="M498" s="41">
        <f t="shared" si="827"/>
        <v>123.43100000000001</v>
      </c>
      <c r="N498" s="41">
        <f>G498*B498</f>
        <v>0</v>
      </c>
      <c r="O498" s="41"/>
      <c r="P498" s="41">
        <f t="shared" si="841"/>
        <v>0.69182917299570645</v>
      </c>
      <c r="Q498" s="40">
        <f t="shared" si="785"/>
        <v>2277.86</v>
      </c>
      <c r="R498" s="51">
        <v>1575.89</v>
      </c>
      <c r="S498" s="41">
        <f t="shared" si="829"/>
        <v>343.78859544923762</v>
      </c>
      <c r="T498" s="41">
        <f t="shared" si="830"/>
        <v>992.55693705934505</v>
      </c>
      <c r="U498" s="41">
        <f t="shared" si="831"/>
        <v>154.15130083938433</v>
      </c>
      <c r="V498" s="41">
        <f t="shared" si="832"/>
        <v>85.393166652033045</v>
      </c>
      <c r="W498" s="51"/>
      <c r="X498" s="51"/>
      <c r="Y498" s="41"/>
      <c r="Z498" s="40">
        <f t="shared" si="833"/>
        <v>1575.8899999999999</v>
      </c>
      <c r="AA498" s="54">
        <f t="shared" si="834"/>
        <v>305.75076210127042</v>
      </c>
      <c r="AB498" s="54">
        <f t="shared" si="835"/>
        <v>992.55693705934505</v>
      </c>
      <c r="AC498" s="54">
        <f t="shared" si="835"/>
        <v>154.15130083938433</v>
      </c>
      <c r="AD498" s="54">
        <f t="shared" si="836"/>
        <v>123.43100000000001</v>
      </c>
      <c r="AE498" s="54">
        <f t="shared" si="837"/>
        <v>0</v>
      </c>
      <c r="AF498" s="54">
        <f t="shared" si="837"/>
        <v>0</v>
      </c>
      <c r="AG498" s="54"/>
      <c r="AH498" s="42">
        <f t="shared" si="838"/>
        <v>1575.8899999999996</v>
      </c>
      <c r="AI498" s="56">
        <f t="shared" si="839"/>
        <v>701.97000000000025</v>
      </c>
    </row>
    <row r="499" spans="1:35" x14ac:dyDescent="0.25">
      <c r="A499" s="32" t="s">
        <v>37</v>
      </c>
      <c r="B499" s="136">
        <f>SUM(B493:B498)</f>
        <v>1233.8999999999999</v>
      </c>
      <c r="C499" s="173"/>
      <c r="D499" s="174"/>
      <c r="E499" s="174"/>
      <c r="F499" s="175"/>
      <c r="G499" s="175"/>
      <c r="H499" s="175"/>
      <c r="I499" s="177">
        <f t="shared" ref="I499" si="842">SUM(I493:I498)</f>
        <v>20420.13</v>
      </c>
      <c r="J499" s="177">
        <f t="shared" ref="J499:O499" si="843">SUM(J493:J498)</f>
        <v>4079.1580000000017</v>
      </c>
      <c r="K499" s="177">
        <f t="shared" si="843"/>
        <v>10144.673999999999</v>
      </c>
      <c r="L499" s="177">
        <f t="shared" si="843"/>
        <v>4012.5349999999994</v>
      </c>
      <c r="M499" s="177">
        <f t="shared" si="843"/>
        <v>950.10299999999995</v>
      </c>
      <c r="N499" s="177">
        <f t="shared" si="843"/>
        <v>1233.6599999999999</v>
      </c>
      <c r="O499" s="177">
        <f t="shared" si="843"/>
        <v>0</v>
      </c>
      <c r="P499" s="176">
        <f t="shared" si="841"/>
        <v>0.62781774650798017</v>
      </c>
      <c r="Q499" s="178">
        <f t="shared" si="785"/>
        <v>20420.13</v>
      </c>
      <c r="R499" s="177">
        <f>SUM(R493:R498)</f>
        <v>12820.12</v>
      </c>
      <c r="S499" s="177">
        <f t="shared" ref="S499:X499" si="844">SUM(S493:S498)</f>
        <v>2689.1902875316446</v>
      </c>
      <c r="T499" s="177">
        <f t="shared" si="844"/>
        <v>6845.9487820040558</v>
      </c>
      <c r="U499" s="177">
        <f t="shared" si="844"/>
        <v>2646.0344925916943</v>
      </c>
      <c r="V499" s="177">
        <f t="shared" si="844"/>
        <v>638.94643787260611</v>
      </c>
      <c r="W499" s="177">
        <f t="shared" si="844"/>
        <v>0</v>
      </c>
      <c r="X499" s="177">
        <f t="shared" si="844"/>
        <v>0</v>
      </c>
      <c r="Y499" s="176"/>
      <c r="Z499" s="40">
        <f t="shared" ref="Z499:AF499" si="845">SUM(Z493:Z498)</f>
        <v>12820.119999999999</v>
      </c>
      <c r="AA499" s="55">
        <f t="shared" si="845"/>
        <v>2378.0337254042502</v>
      </c>
      <c r="AB499" s="55">
        <f t="shared" si="845"/>
        <v>6845.9487820040558</v>
      </c>
      <c r="AC499" s="55">
        <f t="shared" si="845"/>
        <v>2646.0344925916943</v>
      </c>
      <c r="AD499" s="55">
        <f t="shared" si="845"/>
        <v>950.10299999999995</v>
      </c>
      <c r="AE499" s="55">
        <f t="shared" si="845"/>
        <v>0</v>
      </c>
      <c r="AF499" s="55">
        <f t="shared" si="845"/>
        <v>0</v>
      </c>
      <c r="AG499" s="54"/>
      <c r="AH499" s="42">
        <f>SUM(AH493:AH498)</f>
        <v>12820.119999999999</v>
      </c>
      <c r="AI499" s="56">
        <f>SUM(AI493:AI498)</f>
        <v>7600.01</v>
      </c>
    </row>
    <row r="500" spans="1:35" x14ac:dyDescent="0.25">
      <c r="A500" t="s">
        <v>40</v>
      </c>
      <c r="G500" s="65"/>
      <c r="H500" s="171"/>
      <c r="J500" s="51"/>
      <c r="K500" s="51"/>
      <c r="L500" s="51"/>
      <c r="M500" s="41"/>
      <c r="N500" s="51"/>
      <c r="P500" s="41"/>
      <c r="Q500" s="40">
        <f t="shared" si="785"/>
        <v>0</v>
      </c>
      <c r="S500" s="132"/>
      <c r="V500" s="132"/>
    </row>
    <row r="501" spans="1:35" x14ac:dyDescent="0.25">
      <c r="A501" s="31">
        <v>2</v>
      </c>
      <c r="B501" s="52">
        <v>418.2</v>
      </c>
      <c r="C501" s="33">
        <v>2.2999999999999998</v>
      </c>
      <c r="D501" s="33">
        <v>8.2100000000000009</v>
      </c>
      <c r="E501" s="33">
        <v>3.03</v>
      </c>
      <c r="F501" s="35">
        <v>0.77</v>
      </c>
      <c r="G501" s="35"/>
      <c r="H501" s="171"/>
      <c r="I501" s="51">
        <v>6390.1</v>
      </c>
      <c r="J501" s="41">
        <f>I501-K501-L501-M501-N501</f>
        <v>1367.518</v>
      </c>
      <c r="K501" s="41">
        <f>B501*D501</f>
        <v>3433.4220000000005</v>
      </c>
      <c r="L501" s="41">
        <f>E501*B501</f>
        <v>1267.146</v>
      </c>
      <c r="M501" s="41">
        <f t="shared" ref="M501" si="846">F501*B501</f>
        <v>322.01400000000001</v>
      </c>
      <c r="N501" s="41">
        <v>0</v>
      </c>
      <c r="O501" s="41"/>
      <c r="P501" s="41">
        <f t="shared" ref="P501:P503" si="847">R501/I501</f>
        <v>0.60784338273266458</v>
      </c>
      <c r="Q501" s="40">
        <f t="shared" si="785"/>
        <v>6390.1</v>
      </c>
      <c r="R501" s="51">
        <v>3884.18</v>
      </c>
      <c r="S501" s="41">
        <f>R501-T501-U501-V501-W501-X501</f>
        <v>831.2367670678077</v>
      </c>
      <c r="T501" s="41">
        <f>P501*K501</f>
        <v>2086.982842828751</v>
      </c>
      <c r="U501" s="41">
        <f>L501*P501</f>
        <v>770.22631105616495</v>
      </c>
      <c r="V501" s="41">
        <f t="shared" ref="V501" si="848">P501*M501</f>
        <v>195.73407904727625</v>
      </c>
      <c r="W501" s="51"/>
      <c r="X501" s="51"/>
      <c r="Y501" s="41"/>
      <c r="Z501" s="40">
        <f>SUM(S501:Y501)</f>
        <v>3884.18</v>
      </c>
      <c r="AA501" s="54">
        <f t="shared" ref="AA501:AF504" si="849">S501</f>
        <v>831.2367670678077</v>
      </c>
      <c r="AB501" s="54">
        <f t="shared" si="849"/>
        <v>2086.982842828751</v>
      </c>
      <c r="AC501" s="54">
        <f t="shared" si="849"/>
        <v>770.22631105616495</v>
      </c>
      <c r="AD501" s="54">
        <f t="shared" si="849"/>
        <v>195.73407904727625</v>
      </c>
      <c r="AE501" s="54">
        <f t="shared" si="849"/>
        <v>0</v>
      </c>
      <c r="AF501" s="54">
        <f t="shared" si="849"/>
        <v>0</v>
      </c>
      <c r="AG501" s="54"/>
      <c r="AH501" s="42">
        <f>SUM(AA501:AG501)</f>
        <v>3884.18</v>
      </c>
      <c r="AI501" s="56">
        <f>I501-Z501</f>
        <v>2505.9200000000005</v>
      </c>
    </row>
    <row r="502" spans="1:35" x14ac:dyDescent="0.25">
      <c r="A502" s="31">
        <v>6</v>
      </c>
      <c r="B502" s="52">
        <v>124</v>
      </c>
      <c r="C502" s="33">
        <v>2.2999999999999998</v>
      </c>
      <c r="D502" s="33">
        <v>8.25</v>
      </c>
      <c r="E502" s="33">
        <v>2.83</v>
      </c>
      <c r="F502" s="35">
        <v>0.77</v>
      </c>
      <c r="G502" s="35"/>
      <c r="H502" s="171"/>
      <c r="I502" s="51">
        <v>1856.28</v>
      </c>
      <c r="J502" s="41">
        <f>I502-K502-L502-M502-N502</f>
        <v>386.87999999999994</v>
      </c>
      <c r="K502" s="41">
        <f>B502*D502</f>
        <v>1023</v>
      </c>
      <c r="L502" s="41">
        <f>E502*B502</f>
        <v>350.92</v>
      </c>
      <c r="M502" s="41">
        <f>F502*B502</f>
        <v>95.48</v>
      </c>
      <c r="N502" s="41">
        <f>G502*B502</f>
        <v>0</v>
      </c>
      <c r="O502" s="41"/>
      <c r="P502" s="41">
        <f t="shared" si="847"/>
        <v>1</v>
      </c>
      <c r="Q502" s="40">
        <f t="shared" si="785"/>
        <v>1856.28</v>
      </c>
      <c r="R502" s="51">
        <v>1856.28</v>
      </c>
      <c r="S502" s="41">
        <f>R502-T502-U502-V502-W502-X502</f>
        <v>386.87999999999994</v>
      </c>
      <c r="T502" s="41">
        <f>P502*K502</f>
        <v>1023</v>
      </c>
      <c r="U502" s="41">
        <f>L502*P502</f>
        <v>350.92</v>
      </c>
      <c r="V502" s="41">
        <f>P502*M502</f>
        <v>95.48</v>
      </c>
      <c r="W502" s="51"/>
      <c r="X502" s="51"/>
      <c r="Y502" s="41"/>
      <c r="Z502" s="40">
        <f>SUM(S502:Y502)</f>
        <v>1856.28</v>
      </c>
      <c r="AA502" s="54">
        <f t="shared" si="849"/>
        <v>386.87999999999994</v>
      </c>
      <c r="AB502" s="54">
        <f t="shared" si="849"/>
        <v>1023</v>
      </c>
      <c r="AC502" s="54">
        <f t="shared" si="849"/>
        <v>350.92</v>
      </c>
      <c r="AD502" s="54">
        <f t="shared" si="849"/>
        <v>95.48</v>
      </c>
      <c r="AE502" s="54">
        <f t="shared" si="849"/>
        <v>0</v>
      </c>
      <c r="AF502" s="54">
        <f t="shared" si="849"/>
        <v>0</v>
      </c>
      <c r="AG502" s="54"/>
      <c r="AH502" s="42">
        <f>SUM(AA502:AG502)</f>
        <v>1856.28</v>
      </c>
      <c r="AI502" s="56">
        <f>I502-Z502</f>
        <v>0</v>
      </c>
    </row>
    <row r="503" spans="1:35" x14ac:dyDescent="0.25">
      <c r="A503" s="31">
        <v>14</v>
      </c>
      <c r="B503" s="52">
        <v>277.60000000000002</v>
      </c>
      <c r="C503" s="33">
        <v>2.2999999999999998</v>
      </c>
      <c r="D503" s="33">
        <v>8.5500000000000007</v>
      </c>
      <c r="E503" s="33">
        <v>2.9</v>
      </c>
      <c r="F503" s="35">
        <v>0.77</v>
      </c>
      <c r="G503" s="35"/>
      <c r="H503" s="171"/>
      <c r="I503" s="51">
        <v>4238.95</v>
      </c>
      <c r="J503" s="41">
        <f>I503-K503-L503-M503-N503</f>
        <v>846.67799999999943</v>
      </c>
      <c r="K503" s="41">
        <f>B503*D503</f>
        <v>2373.4800000000005</v>
      </c>
      <c r="L503" s="41">
        <f>E503*B503</f>
        <v>805.04000000000008</v>
      </c>
      <c r="M503" s="41">
        <f>F503*B503</f>
        <v>213.75200000000001</v>
      </c>
      <c r="N503" s="41">
        <f>G503*B503</f>
        <v>0</v>
      </c>
      <c r="O503" s="41"/>
      <c r="P503" s="41">
        <f t="shared" si="847"/>
        <v>0</v>
      </c>
      <c r="Q503" s="40">
        <f t="shared" si="785"/>
        <v>4238.95</v>
      </c>
      <c r="R503" s="51"/>
      <c r="S503" s="41">
        <f>R503-T503-U503-V503-W503-X503</f>
        <v>0</v>
      </c>
      <c r="T503" s="41">
        <f>P503*K503</f>
        <v>0</v>
      </c>
      <c r="U503" s="41">
        <f>L503*P503</f>
        <v>0</v>
      </c>
      <c r="V503" s="41">
        <f>P503*M503</f>
        <v>0</v>
      </c>
      <c r="W503" s="51"/>
      <c r="X503" s="51"/>
      <c r="Y503" s="41"/>
      <c r="Z503" s="40">
        <f>SUM(S503:Y503)</f>
        <v>0</v>
      </c>
      <c r="AA503" s="54">
        <f t="shared" si="849"/>
        <v>0</v>
      </c>
      <c r="AB503" s="54">
        <f t="shared" si="849"/>
        <v>0</v>
      </c>
      <c r="AC503" s="54">
        <f t="shared" si="849"/>
        <v>0</v>
      </c>
      <c r="AD503" s="54">
        <f t="shared" si="849"/>
        <v>0</v>
      </c>
      <c r="AE503" s="54">
        <f t="shared" si="849"/>
        <v>0</v>
      </c>
      <c r="AF503" s="54">
        <f t="shared" si="849"/>
        <v>0</v>
      </c>
      <c r="AG503" s="54"/>
      <c r="AH503" s="42">
        <f>SUM(AA503:AG503)</f>
        <v>0</v>
      </c>
      <c r="AI503" s="56">
        <f>I503-Z503</f>
        <v>4238.95</v>
      </c>
    </row>
    <row r="504" spans="1:35" x14ac:dyDescent="0.25">
      <c r="A504" s="31">
        <v>24</v>
      </c>
      <c r="B504" s="52"/>
      <c r="C504" s="33"/>
      <c r="D504" s="33"/>
      <c r="E504" s="33"/>
      <c r="F504" s="35"/>
      <c r="G504" s="35"/>
      <c r="H504" s="171"/>
      <c r="I504" s="51"/>
      <c r="J504" s="41">
        <f>I504-K504-L504-M504-N504</f>
        <v>0</v>
      </c>
      <c r="K504" s="41">
        <f>B504*D504</f>
        <v>0</v>
      </c>
      <c r="L504" s="41">
        <f>E504*B504</f>
        <v>0</v>
      </c>
      <c r="M504" s="41">
        <f>F504*B504</f>
        <v>0</v>
      </c>
      <c r="N504" s="41">
        <f>G504*B504</f>
        <v>0</v>
      </c>
      <c r="O504" s="41"/>
      <c r="P504" s="41"/>
      <c r="Q504" s="40">
        <f t="shared" si="785"/>
        <v>0</v>
      </c>
      <c r="R504" s="51"/>
      <c r="S504" s="41">
        <f>R504-T504-U504-V504-W504-X504</f>
        <v>0</v>
      </c>
      <c r="T504" s="41">
        <f>P504*K504</f>
        <v>0</v>
      </c>
      <c r="U504" s="41">
        <f>L504*P504</f>
        <v>0</v>
      </c>
      <c r="V504" s="41">
        <f>M504</f>
        <v>0</v>
      </c>
      <c r="W504" s="51"/>
      <c r="X504" s="51"/>
      <c r="Y504" s="41"/>
      <c r="Z504" s="40">
        <f>SUM(S504:Y504)</f>
        <v>0</v>
      </c>
      <c r="AA504" s="54">
        <f t="shared" si="849"/>
        <v>0</v>
      </c>
      <c r="AB504" s="54">
        <f t="shared" si="849"/>
        <v>0</v>
      </c>
      <c r="AC504" s="54">
        <f t="shared" si="849"/>
        <v>0</v>
      </c>
      <c r="AD504" s="54">
        <f t="shared" si="849"/>
        <v>0</v>
      </c>
      <c r="AE504" s="54">
        <f t="shared" si="849"/>
        <v>0</v>
      </c>
      <c r="AF504" s="54">
        <f t="shared" si="849"/>
        <v>0</v>
      </c>
      <c r="AG504" s="54"/>
      <c r="AH504" s="42">
        <f>SUM(AA504:AG504)</f>
        <v>0</v>
      </c>
      <c r="AI504" s="56">
        <f>I504-Z504</f>
        <v>0</v>
      </c>
    </row>
    <row r="505" spans="1:35" x14ac:dyDescent="0.25">
      <c r="A505" s="32" t="s">
        <v>37</v>
      </c>
      <c r="B505" s="136">
        <f>SUM(B501:B504)</f>
        <v>819.80000000000007</v>
      </c>
      <c r="C505" s="173"/>
      <c r="D505" s="174"/>
      <c r="E505" s="174"/>
      <c r="F505" s="175"/>
      <c r="G505" s="175"/>
      <c r="H505" s="175"/>
      <c r="I505" s="177">
        <f t="shared" ref="I505" si="850">SUM(I501:I504)</f>
        <v>12485.330000000002</v>
      </c>
      <c r="J505" s="177">
        <f t="shared" ref="J505:O505" si="851">SUM(J501:J504)</f>
        <v>2601.0759999999991</v>
      </c>
      <c r="K505" s="177">
        <f t="shared" si="851"/>
        <v>6829.902000000001</v>
      </c>
      <c r="L505" s="177">
        <f t="shared" si="851"/>
        <v>2423.1060000000002</v>
      </c>
      <c r="M505" s="177">
        <f t="shared" si="851"/>
        <v>631.24600000000009</v>
      </c>
      <c r="N505" s="177">
        <f t="shared" si="851"/>
        <v>0</v>
      </c>
      <c r="O505" s="177">
        <f t="shared" si="851"/>
        <v>0</v>
      </c>
      <c r="P505" s="176">
        <f t="shared" ref="P505" si="852">R505/I505</f>
        <v>0.45977639357550015</v>
      </c>
      <c r="Q505" s="178">
        <f t="shared" si="785"/>
        <v>12485.330000000002</v>
      </c>
      <c r="R505" s="177">
        <f>SUM(R501:R504)</f>
        <v>5740.46</v>
      </c>
      <c r="S505" s="177">
        <f t="shared" ref="S505:V505" si="853">SUM(S501:S504)</f>
        <v>1218.1167670678076</v>
      </c>
      <c r="T505" s="177">
        <f t="shared" si="853"/>
        <v>3109.982842828751</v>
      </c>
      <c r="U505" s="177">
        <f t="shared" si="853"/>
        <v>1121.1463110561649</v>
      </c>
      <c r="V505" s="177">
        <f t="shared" si="853"/>
        <v>291.21407904727624</v>
      </c>
      <c r="W505" s="177"/>
      <c r="X505" s="177"/>
      <c r="Y505" s="176"/>
      <c r="Z505" s="40">
        <f>SUM(Z501:Z504)</f>
        <v>5740.46</v>
      </c>
      <c r="AA505" s="55">
        <f>SUM(AA501:AA504)</f>
        <v>1218.1167670678076</v>
      </c>
      <c r="AB505" s="55">
        <f>SUM(AB501:AB504)</f>
        <v>3109.982842828751</v>
      </c>
      <c r="AC505" s="55">
        <f>SUM(AC501:AC504)</f>
        <v>1121.1463110561649</v>
      </c>
      <c r="AD505" s="55">
        <f>SUM(AD501:AD504)</f>
        <v>291.21407904727624</v>
      </c>
      <c r="AE505" s="55">
        <f>SUM(AE503:AE504)</f>
        <v>0</v>
      </c>
      <c r="AF505" s="55">
        <f>SUM(AF501:AF504)</f>
        <v>0</v>
      </c>
      <c r="AG505" s="54"/>
      <c r="AH505" s="42">
        <f>SUM(AH501:AH504)</f>
        <v>5740.46</v>
      </c>
      <c r="AI505" s="56">
        <f>SUM(AI501:AI504)</f>
        <v>6744.8700000000008</v>
      </c>
    </row>
    <row r="506" spans="1:35" x14ac:dyDescent="0.25">
      <c r="A506" t="s">
        <v>41</v>
      </c>
      <c r="B506" s="74"/>
      <c r="G506" s="65"/>
      <c r="H506" s="171"/>
      <c r="I506" t="s">
        <v>59</v>
      </c>
      <c r="P506" s="41">
        <v>0</v>
      </c>
      <c r="Q506" s="40" t="str">
        <f t="shared" si="785"/>
        <v xml:space="preserve"> </v>
      </c>
      <c r="S506" s="51"/>
    </row>
    <row r="507" spans="1:35" x14ac:dyDescent="0.25">
      <c r="A507" s="31">
        <v>15</v>
      </c>
      <c r="B507" s="52">
        <v>61.8</v>
      </c>
      <c r="C507" s="33">
        <v>2.2999999999999998</v>
      </c>
      <c r="D507" s="33">
        <v>9.0500000000000007</v>
      </c>
      <c r="E507" s="33">
        <v>9.8800000000000008</v>
      </c>
      <c r="F507" s="35">
        <v>0.77</v>
      </c>
      <c r="G507" s="35"/>
      <c r="H507" s="171"/>
      <c r="I507" s="51">
        <v>1452.92</v>
      </c>
      <c r="J507" s="41">
        <f t="shared" ref="J507:J518" si="854">I507-K507-L507-M507-N507</f>
        <v>235.46000000000004</v>
      </c>
      <c r="K507" s="41">
        <f t="shared" ref="K507:K518" si="855">B507*D507</f>
        <v>559.29</v>
      </c>
      <c r="L507" s="41">
        <f t="shared" ref="L507:L518" si="856">E507*B507</f>
        <v>610.58400000000006</v>
      </c>
      <c r="M507" s="41">
        <f t="shared" ref="M507:M518" si="857">F507*B507</f>
        <v>47.585999999999999</v>
      </c>
      <c r="N507" s="41">
        <f>G507*B507</f>
        <v>0</v>
      </c>
      <c r="O507" s="41"/>
      <c r="P507" s="41">
        <f t="shared" ref="P507:P512" si="858">R507/I507</f>
        <v>0</v>
      </c>
      <c r="Q507" s="40">
        <f t="shared" si="785"/>
        <v>1452.92</v>
      </c>
      <c r="R507" s="51"/>
      <c r="S507" s="41">
        <f t="shared" ref="S507:S514" si="859">R507-T507-U507-V507-W507-X507</f>
        <v>0</v>
      </c>
      <c r="T507" s="41">
        <f>P507*K507</f>
        <v>0</v>
      </c>
      <c r="U507" s="41">
        <f>L507*P507</f>
        <v>0</v>
      </c>
      <c r="V507" s="41">
        <f t="shared" ref="V507:V518" si="860">P507*M507</f>
        <v>0</v>
      </c>
      <c r="W507" s="51"/>
      <c r="X507" s="51"/>
      <c r="Y507" s="41"/>
      <c r="Z507" s="40">
        <f t="shared" ref="Z507:Z512" si="861">SUM(S507:Y507)</f>
        <v>0</v>
      </c>
      <c r="AA507" s="54">
        <f t="shared" ref="AA507:AA518" si="862">Z507-AB507-AC507-AD507-AE507-AF507</f>
        <v>-47.585999999999999</v>
      </c>
      <c r="AB507" s="54">
        <f t="shared" ref="AB507:AC512" si="863">T507</f>
        <v>0</v>
      </c>
      <c r="AC507" s="54">
        <f t="shared" si="863"/>
        <v>0</v>
      </c>
      <c r="AD507" s="54">
        <f t="shared" ref="AD507:AD518" si="864">M507</f>
        <v>47.585999999999999</v>
      </c>
      <c r="AE507" s="54">
        <f t="shared" ref="AE507:AF512" si="865">W507</f>
        <v>0</v>
      </c>
      <c r="AF507" s="54">
        <f t="shared" si="865"/>
        <v>0</v>
      </c>
      <c r="AG507" s="54"/>
      <c r="AH507" s="42">
        <f t="shared" ref="AH507:AH512" si="866">SUM(AA507:AG507)</f>
        <v>0</v>
      </c>
      <c r="AI507" s="56">
        <f t="shared" ref="AI507:AI512" si="867">I507-Z507</f>
        <v>1452.92</v>
      </c>
    </row>
    <row r="508" spans="1:35" x14ac:dyDescent="0.25">
      <c r="A508" s="31">
        <v>17</v>
      </c>
      <c r="B508" s="52">
        <v>806</v>
      </c>
      <c r="C508" s="33">
        <v>2.2999999999999998</v>
      </c>
      <c r="D508" s="33">
        <v>8.51</v>
      </c>
      <c r="E508" s="33"/>
      <c r="F508" s="35">
        <v>0.77</v>
      </c>
      <c r="G508" s="35"/>
      <c r="H508" s="171"/>
      <c r="I508" s="51">
        <v>10469.94</v>
      </c>
      <c r="J508" s="41">
        <f t="shared" si="854"/>
        <v>2990.2600000000011</v>
      </c>
      <c r="K508" s="41">
        <f t="shared" si="855"/>
        <v>6859.0599999999995</v>
      </c>
      <c r="L508" s="41">
        <f t="shared" si="856"/>
        <v>0</v>
      </c>
      <c r="M508" s="41">
        <f t="shared" si="857"/>
        <v>620.62</v>
      </c>
      <c r="N508" s="41">
        <f t="shared" ref="N508:N510" si="868">G508*B508</f>
        <v>0</v>
      </c>
      <c r="O508" s="41"/>
      <c r="P508" s="41">
        <f t="shared" si="858"/>
        <v>1</v>
      </c>
      <c r="Q508" s="40">
        <f t="shared" si="785"/>
        <v>10469.94</v>
      </c>
      <c r="R508" s="51">
        <v>10469.94</v>
      </c>
      <c r="S508" s="41">
        <f t="shared" si="859"/>
        <v>2990.2600000000011</v>
      </c>
      <c r="T508" s="41">
        <f t="shared" ref="T508:T512" si="869">P508*K508</f>
        <v>6859.0599999999995</v>
      </c>
      <c r="U508" s="41">
        <f t="shared" ref="U508:U512" si="870">L508*P508</f>
        <v>0</v>
      </c>
      <c r="V508" s="41">
        <f t="shared" si="860"/>
        <v>620.62</v>
      </c>
      <c r="W508" s="51"/>
      <c r="X508" s="51"/>
      <c r="Y508" s="41"/>
      <c r="Z508" s="40">
        <f t="shared" si="861"/>
        <v>10469.94</v>
      </c>
      <c r="AA508" s="54">
        <f t="shared" si="862"/>
        <v>2990.2600000000011</v>
      </c>
      <c r="AB508" s="54">
        <f t="shared" si="863"/>
        <v>6859.0599999999995</v>
      </c>
      <c r="AC508" s="54">
        <f t="shared" si="863"/>
        <v>0</v>
      </c>
      <c r="AD508" s="54">
        <f t="shared" si="864"/>
        <v>620.62</v>
      </c>
      <c r="AE508" s="54">
        <f t="shared" si="865"/>
        <v>0</v>
      </c>
      <c r="AF508" s="54">
        <f t="shared" si="865"/>
        <v>0</v>
      </c>
      <c r="AG508" s="54"/>
      <c r="AH508" s="42">
        <f t="shared" si="866"/>
        <v>10469.94</v>
      </c>
      <c r="AI508" s="56">
        <f t="shared" si="867"/>
        <v>0</v>
      </c>
    </row>
    <row r="509" spans="1:35" x14ac:dyDescent="0.25">
      <c r="A509" s="31">
        <v>18</v>
      </c>
      <c r="B509" s="52">
        <v>512.5</v>
      </c>
      <c r="C509" s="33">
        <v>2.48</v>
      </c>
      <c r="D509" s="33">
        <v>7.7</v>
      </c>
      <c r="E509" s="33">
        <v>3.18</v>
      </c>
      <c r="F509" s="35">
        <v>0.77</v>
      </c>
      <c r="G509" s="35">
        <v>5.8</v>
      </c>
      <c r="H509" s="171"/>
      <c r="I509" s="51">
        <v>10941.88</v>
      </c>
      <c r="J509" s="41">
        <f t="shared" si="854"/>
        <v>1998.7549999999992</v>
      </c>
      <c r="K509" s="41">
        <f t="shared" si="855"/>
        <v>3946.25</v>
      </c>
      <c r="L509" s="41">
        <f t="shared" si="856"/>
        <v>1629.75</v>
      </c>
      <c r="M509" s="41">
        <f t="shared" si="857"/>
        <v>394.625</v>
      </c>
      <c r="N509" s="41">
        <f t="shared" si="868"/>
        <v>2972.5</v>
      </c>
      <c r="O509" s="41"/>
      <c r="P509" s="41">
        <f t="shared" si="858"/>
        <v>1</v>
      </c>
      <c r="Q509" s="40">
        <f t="shared" si="785"/>
        <v>10941.88</v>
      </c>
      <c r="R509" s="51">
        <v>10941.88</v>
      </c>
      <c r="S509" s="41">
        <f t="shared" si="859"/>
        <v>1998.7549999999992</v>
      </c>
      <c r="T509" s="41">
        <f t="shared" si="869"/>
        <v>3946.25</v>
      </c>
      <c r="U509" s="41">
        <f t="shared" si="870"/>
        <v>1629.75</v>
      </c>
      <c r="V509" s="41">
        <f t="shared" si="860"/>
        <v>394.625</v>
      </c>
      <c r="W509" s="51"/>
      <c r="X509" s="51">
        <v>2972.5</v>
      </c>
      <c r="Y509" s="41"/>
      <c r="Z509" s="40">
        <f t="shared" si="861"/>
        <v>10941.88</v>
      </c>
      <c r="AA509" s="54">
        <f t="shared" si="862"/>
        <v>1998.7549999999992</v>
      </c>
      <c r="AB509" s="54">
        <f t="shared" si="863"/>
        <v>3946.25</v>
      </c>
      <c r="AC509" s="54">
        <f t="shared" si="863"/>
        <v>1629.75</v>
      </c>
      <c r="AD509" s="54">
        <f t="shared" si="864"/>
        <v>394.625</v>
      </c>
      <c r="AE509" s="54">
        <f t="shared" si="865"/>
        <v>0</v>
      </c>
      <c r="AF509" s="54">
        <f t="shared" si="865"/>
        <v>2972.5</v>
      </c>
      <c r="AG509" s="54"/>
      <c r="AH509" s="42">
        <f t="shared" si="866"/>
        <v>10941.88</v>
      </c>
      <c r="AI509" s="56">
        <f t="shared" si="867"/>
        <v>0</v>
      </c>
    </row>
    <row r="510" spans="1:35" x14ac:dyDescent="0.25">
      <c r="A510" s="31">
        <v>19</v>
      </c>
      <c r="B510" s="52">
        <v>490.5</v>
      </c>
      <c r="C510" s="33">
        <v>2.48</v>
      </c>
      <c r="D510" s="33">
        <v>8.65</v>
      </c>
      <c r="E510" s="33">
        <v>3.93</v>
      </c>
      <c r="F510" s="35">
        <v>0.77</v>
      </c>
      <c r="G510" s="35">
        <v>5.8</v>
      </c>
      <c r="H510" s="171"/>
      <c r="I510" s="51">
        <v>11299.95</v>
      </c>
      <c r="J510" s="41">
        <f t="shared" si="854"/>
        <v>1906.8750000000005</v>
      </c>
      <c r="K510" s="41">
        <f t="shared" si="855"/>
        <v>4242.8249999999998</v>
      </c>
      <c r="L510" s="41">
        <f t="shared" si="856"/>
        <v>1927.6650000000002</v>
      </c>
      <c r="M510" s="41">
        <f t="shared" si="857"/>
        <v>377.685</v>
      </c>
      <c r="N510" s="41">
        <f t="shared" si="868"/>
        <v>2844.9</v>
      </c>
      <c r="O510" s="41"/>
      <c r="P510" s="41">
        <f t="shared" si="858"/>
        <v>0.23865680821596555</v>
      </c>
      <c r="Q510" s="40">
        <f t="shared" si="785"/>
        <v>11299.95</v>
      </c>
      <c r="R510" s="51">
        <v>2696.81</v>
      </c>
      <c r="S510" s="41">
        <f t="shared" si="859"/>
        <v>240.26345486041987</v>
      </c>
      <c r="T510" s="41">
        <f t="shared" si="869"/>
        <v>1012.579072318904</v>
      </c>
      <c r="U510" s="41">
        <f t="shared" si="870"/>
        <v>460.05037620962929</v>
      </c>
      <c r="V510" s="41">
        <f t="shared" si="860"/>
        <v>90.137096611046942</v>
      </c>
      <c r="W510" s="51"/>
      <c r="X510" s="51">
        <v>893.78</v>
      </c>
      <c r="Y510" s="41"/>
      <c r="Z510" s="40">
        <f t="shared" si="861"/>
        <v>2696.8100000000004</v>
      </c>
      <c r="AA510" s="54">
        <f t="shared" si="862"/>
        <v>-47.284448528532721</v>
      </c>
      <c r="AB510" s="54">
        <f t="shared" si="863"/>
        <v>1012.579072318904</v>
      </c>
      <c r="AC510" s="54">
        <f t="shared" si="863"/>
        <v>460.05037620962929</v>
      </c>
      <c r="AD510" s="54">
        <f t="shared" si="864"/>
        <v>377.685</v>
      </c>
      <c r="AE510" s="54">
        <f t="shared" si="865"/>
        <v>0</v>
      </c>
      <c r="AF510" s="54">
        <f t="shared" si="865"/>
        <v>893.78</v>
      </c>
      <c r="AG510" s="54"/>
      <c r="AH510" s="42">
        <f t="shared" si="866"/>
        <v>2696.8100000000004</v>
      </c>
      <c r="AI510" s="56">
        <f t="shared" si="867"/>
        <v>8603.14</v>
      </c>
    </row>
    <row r="511" spans="1:35" x14ac:dyDescent="0.25">
      <c r="A511" s="31">
        <v>20</v>
      </c>
      <c r="B511" s="52">
        <v>714.5</v>
      </c>
      <c r="C511" s="33">
        <v>2.48</v>
      </c>
      <c r="D511" s="33">
        <v>8.1</v>
      </c>
      <c r="E511" s="33">
        <v>2.95</v>
      </c>
      <c r="F511" s="35">
        <v>0.77</v>
      </c>
      <c r="G511" s="35">
        <v>5.8</v>
      </c>
      <c r="H511" s="171"/>
      <c r="I511" s="51">
        <v>15288.57</v>
      </c>
      <c r="J511" s="41">
        <f t="shared" si="854"/>
        <v>2873.1699999999992</v>
      </c>
      <c r="K511" s="41">
        <f t="shared" si="855"/>
        <v>5787.45</v>
      </c>
      <c r="L511" s="41">
        <f t="shared" si="856"/>
        <v>2107.7750000000001</v>
      </c>
      <c r="M511" s="41">
        <f t="shared" si="857"/>
        <v>550.16499999999996</v>
      </c>
      <c r="N511" s="41">
        <v>3970.01</v>
      </c>
      <c r="O511" s="41"/>
      <c r="P511" s="41">
        <f t="shared" si="858"/>
        <v>0.91750372991064566</v>
      </c>
      <c r="Q511" s="40">
        <f t="shared" si="785"/>
        <v>15288.57</v>
      </c>
      <c r="R511" s="51">
        <v>14027.32</v>
      </c>
      <c r="S511" s="41">
        <f t="shared" si="859"/>
        <v>2680.4431744499325</v>
      </c>
      <c r="T511" s="41">
        <f t="shared" si="869"/>
        <v>5310.0069616713663</v>
      </c>
      <c r="U511" s="41">
        <f t="shared" si="870"/>
        <v>1933.8914243124113</v>
      </c>
      <c r="V511" s="41">
        <f t="shared" si="860"/>
        <v>504.77843956629033</v>
      </c>
      <c r="W511" s="51"/>
      <c r="X511" s="51">
        <v>3598.2</v>
      </c>
      <c r="Y511" s="41"/>
      <c r="Z511" s="40">
        <f t="shared" si="861"/>
        <v>14027.32</v>
      </c>
      <c r="AA511" s="54">
        <f t="shared" si="862"/>
        <v>2635.0566140162227</v>
      </c>
      <c r="AB511" s="54">
        <f t="shared" si="863"/>
        <v>5310.0069616713663</v>
      </c>
      <c r="AC511" s="54">
        <f t="shared" si="863"/>
        <v>1933.8914243124113</v>
      </c>
      <c r="AD511" s="54">
        <f t="shared" si="864"/>
        <v>550.16499999999996</v>
      </c>
      <c r="AE511" s="54">
        <f t="shared" si="865"/>
        <v>0</v>
      </c>
      <c r="AF511" s="54">
        <f t="shared" si="865"/>
        <v>3598.2</v>
      </c>
      <c r="AG511" s="54"/>
      <c r="AH511" s="42">
        <f t="shared" si="866"/>
        <v>14027.32</v>
      </c>
      <c r="AI511" s="56">
        <f t="shared" si="867"/>
        <v>1261.25</v>
      </c>
    </row>
    <row r="512" spans="1:35" x14ac:dyDescent="0.25">
      <c r="A512" s="31">
        <v>42</v>
      </c>
      <c r="B512" s="52">
        <v>86.3</v>
      </c>
      <c r="C512" s="33">
        <v>2.48</v>
      </c>
      <c r="D512" s="33">
        <v>8.17</v>
      </c>
      <c r="E512" s="33">
        <v>3.57</v>
      </c>
      <c r="F512" s="35">
        <v>0.77</v>
      </c>
      <c r="G512" s="35">
        <v>5.8</v>
      </c>
      <c r="H512" s="171"/>
      <c r="I512" s="51">
        <v>1921.9</v>
      </c>
      <c r="J512" s="41">
        <f t="shared" si="854"/>
        <v>341.7470000000003</v>
      </c>
      <c r="K512" s="41">
        <f t="shared" si="855"/>
        <v>705.07100000000003</v>
      </c>
      <c r="L512" s="41">
        <f t="shared" si="856"/>
        <v>308.09099999999995</v>
      </c>
      <c r="M512" s="41">
        <f t="shared" si="857"/>
        <v>66.450999999999993</v>
      </c>
      <c r="N512" s="41">
        <f t="shared" ref="N512:N518" si="871">G512*B512</f>
        <v>500.53999999999996</v>
      </c>
      <c r="O512" s="41"/>
      <c r="P512" s="41">
        <f t="shared" si="858"/>
        <v>-3.121910609292887</v>
      </c>
      <c r="Q512" s="40">
        <f t="shared" si="785"/>
        <v>1921.9</v>
      </c>
      <c r="R512" s="51">
        <v>-6000</v>
      </c>
      <c r="S512" s="41">
        <f t="shared" si="859"/>
        <v>-3130.0847213694783</v>
      </c>
      <c r="T512" s="41">
        <f t="shared" si="869"/>
        <v>-2201.168635204745</v>
      </c>
      <c r="U512" s="41">
        <f t="shared" si="870"/>
        <v>-961.83256152765466</v>
      </c>
      <c r="V512" s="41">
        <f t="shared" si="860"/>
        <v>-207.45408189812161</v>
      </c>
      <c r="W512" s="51"/>
      <c r="X512" s="51">
        <v>500.54</v>
      </c>
      <c r="Y512" s="41"/>
      <c r="Z512" s="40">
        <f t="shared" si="861"/>
        <v>-5999.9999999999991</v>
      </c>
      <c r="AA512" s="54">
        <f t="shared" si="862"/>
        <v>-3403.9898032675992</v>
      </c>
      <c r="AB512" s="54">
        <f t="shared" si="863"/>
        <v>-2201.168635204745</v>
      </c>
      <c r="AC512" s="54">
        <f t="shared" si="863"/>
        <v>-961.83256152765466</v>
      </c>
      <c r="AD512" s="54">
        <f t="shared" si="864"/>
        <v>66.450999999999993</v>
      </c>
      <c r="AE512" s="54">
        <f t="shared" si="865"/>
        <v>0</v>
      </c>
      <c r="AF512" s="54">
        <f t="shared" si="865"/>
        <v>500.54</v>
      </c>
      <c r="AG512" s="54"/>
      <c r="AH512" s="42">
        <f t="shared" si="866"/>
        <v>-5999.9999999999991</v>
      </c>
      <c r="AI512" s="56">
        <f t="shared" si="867"/>
        <v>7921.9</v>
      </c>
    </row>
    <row r="513" spans="1:35" x14ac:dyDescent="0.25">
      <c r="A513" s="31"/>
      <c r="B513" s="52"/>
      <c r="C513" s="33"/>
      <c r="D513" s="33"/>
      <c r="E513" s="33"/>
      <c r="F513" s="35"/>
      <c r="G513" s="35"/>
      <c r="H513" s="171"/>
      <c r="I513" s="51"/>
      <c r="J513" s="41">
        <f t="shared" si="854"/>
        <v>0</v>
      </c>
      <c r="K513" s="41">
        <f t="shared" si="855"/>
        <v>0</v>
      </c>
      <c r="L513" s="41">
        <f t="shared" si="856"/>
        <v>0</v>
      </c>
      <c r="M513" s="41">
        <f t="shared" si="857"/>
        <v>0</v>
      </c>
      <c r="N513" s="41">
        <f t="shared" si="871"/>
        <v>0</v>
      </c>
      <c r="O513" s="41"/>
      <c r="P513" s="41"/>
      <c r="Q513" s="40">
        <f t="shared" si="785"/>
        <v>0</v>
      </c>
      <c r="R513" s="51"/>
      <c r="S513" s="41">
        <f t="shared" si="859"/>
        <v>0</v>
      </c>
      <c r="T513" s="41"/>
      <c r="U513" s="41"/>
      <c r="V513" s="41">
        <f t="shared" si="860"/>
        <v>0</v>
      </c>
      <c r="W513" s="51"/>
      <c r="X513" s="51"/>
      <c r="Y513" s="41"/>
      <c r="Z513" s="40"/>
      <c r="AA513" s="54">
        <f t="shared" si="862"/>
        <v>0</v>
      </c>
      <c r="AB513" s="54"/>
      <c r="AC513" s="54"/>
      <c r="AD513" s="54">
        <f t="shared" si="864"/>
        <v>0</v>
      </c>
      <c r="AE513" s="54"/>
      <c r="AF513" s="54"/>
      <c r="AG513" s="54"/>
      <c r="AH513" s="42"/>
      <c r="AI513" s="56"/>
    </row>
    <row r="514" spans="1:35" x14ac:dyDescent="0.25">
      <c r="A514" s="31"/>
      <c r="B514" s="52"/>
      <c r="C514" s="33"/>
      <c r="D514" s="33"/>
      <c r="E514" s="33"/>
      <c r="F514" s="35"/>
      <c r="G514" s="35"/>
      <c r="H514" s="171"/>
      <c r="I514" s="51"/>
      <c r="J514" s="41">
        <f t="shared" si="854"/>
        <v>0</v>
      </c>
      <c r="K514" s="41">
        <f t="shared" si="855"/>
        <v>0</v>
      </c>
      <c r="L514" s="41">
        <f t="shared" si="856"/>
        <v>0</v>
      </c>
      <c r="M514" s="41">
        <f t="shared" si="857"/>
        <v>0</v>
      </c>
      <c r="N514" s="41">
        <f t="shared" si="871"/>
        <v>0</v>
      </c>
      <c r="O514" s="41"/>
      <c r="P514" s="41"/>
      <c r="Q514" s="40">
        <f t="shared" si="785"/>
        <v>0</v>
      </c>
      <c r="R514" s="51"/>
      <c r="S514" s="41">
        <f t="shared" si="859"/>
        <v>0</v>
      </c>
      <c r="T514" s="41"/>
      <c r="U514" s="41"/>
      <c r="V514" s="41">
        <f t="shared" si="860"/>
        <v>0</v>
      </c>
      <c r="W514" s="51"/>
      <c r="X514" s="51"/>
      <c r="Y514" s="41"/>
      <c r="Z514" s="40"/>
      <c r="AA514" s="54">
        <f t="shared" si="862"/>
        <v>0</v>
      </c>
      <c r="AB514" s="54"/>
      <c r="AC514" s="54"/>
      <c r="AD514" s="54">
        <f t="shared" si="864"/>
        <v>0</v>
      </c>
      <c r="AE514" s="54"/>
      <c r="AF514" s="54"/>
      <c r="AG514" s="54"/>
      <c r="AH514" s="42"/>
      <c r="AI514" s="56"/>
    </row>
    <row r="515" spans="1:35" x14ac:dyDescent="0.25">
      <c r="A515" s="31">
        <v>65</v>
      </c>
      <c r="B515" s="52">
        <v>1044.7</v>
      </c>
      <c r="C515" s="33">
        <v>2.2999999999999998</v>
      </c>
      <c r="D515" s="33">
        <v>8.08</v>
      </c>
      <c r="E515" s="33">
        <v>4.32</v>
      </c>
      <c r="F515" s="35">
        <v>0.77</v>
      </c>
      <c r="G515" s="35"/>
      <c r="H515" s="171"/>
      <c r="I515" s="51">
        <v>17101.73</v>
      </c>
      <c r="J515" s="41">
        <f t="shared" si="854"/>
        <v>3343.0309999999981</v>
      </c>
      <c r="K515" s="41">
        <f t="shared" si="855"/>
        <v>8441.1760000000013</v>
      </c>
      <c r="L515" s="41">
        <f t="shared" si="856"/>
        <v>4513.1040000000003</v>
      </c>
      <c r="M515" s="41">
        <f t="shared" si="857"/>
        <v>804.4190000000001</v>
      </c>
      <c r="N515" s="41">
        <f t="shared" si="871"/>
        <v>0</v>
      </c>
      <c r="O515" s="41"/>
      <c r="P515" s="41">
        <f t="shared" ref="P515" si="872">R515/I515</f>
        <v>0.91656107306102952</v>
      </c>
      <c r="Q515" s="40">
        <f t="shared" si="785"/>
        <v>17101.73</v>
      </c>
      <c r="R515" s="51">
        <v>15674.78</v>
      </c>
      <c r="S515" s="41">
        <f>R515-T515-U515-V515</f>
        <v>3064.0920806362856</v>
      </c>
      <c r="T515" s="41">
        <f t="shared" ref="T515" si="873">P515*K515</f>
        <v>7736.8533324570099</v>
      </c>
      <c r="U515" s="41">
        <f t="shared" ref="U515" si="874">L515*P515</f>
        <v>4136.5354450760251</v>
      </c>
      <c r="V515" s="41">
        <f t="shared" si="860"/>
        <v>737.29914183068036</v>
      </c>
      <c r="W515" s="51"/>
      <c r="X515" s="51"/>
      <c r="Y515" s="41"/>
      <c r="Z515" s="40">
        <f>SUM(S515:Y515)</f>
        <v>15674.780000000002</v>
      </c>
      <c r="AA515" s="54">
        <f t="shared" si="862"/>
        <v>2996.9722224669677</v>
      </c>
      <c r="AB515" s="54">
        <f>T515</f>
        <v>7736.8533324570099</v>
      </c>
      <c r="AC515" s="54">
        <f>U515</f>
        <v>4136.5354450760251</v>
      </c>
      <c r="AD515" s="54">
        <f t="shared" si="864"/>
        <v>804.4190000000001</v>
      </c>
      <c r="AE515" s="54">
        <f>W515</f>
        <v>0</v>
      </c>
      <c r="AF515" s="54">
        <f>X515</f>
        <v>0</v>
      </c>
      <c r="AG515" s="54"/>
      <c r="AH515" s="42">
        <f t="shared" ref="AH515" si="875">SUM(AA515:AG515)</f>
        <v>15674.78</v>
      </c>
      <c r="AI515" s="56">
        <f>I515-Z515</f>
        <v>1426.9499999999971</v>
      </c>
    </row>
    <row r="516" spans="1:35" x14ac:dyDescent="0.25">
      <c r="A516" s="31"/>
      <c r="B516" s="52"/>
      <c r="C516" s="33"/>
      <c r="D516" s="33"/>
      <c r="E516" s="33"/>
      <c r="F516" s="35"/>
      <c r="G516" s="35"/>
      <c r="H516" s="171"/>
      <c r="I516" s="51"/>
      <c r="J516" s="41">
        <f t="shared" si="854"/>
        <v>0</v>
      </c>
      <c r="K516" s="41">
        <f t="shared" si="855"/>
        <v>0</v>
      </c>
      <c r="L516" s="41">
        <f t="shared" si="856"/>
        <v>0</v>
      </c>
      <c r="M516" s="41">
        <f t="shared" si="857"/>
        <v>0</v>
      </c>
      <c r="N516" s="41">
        <f t="shared" si="871"/>
        <v>0</v>
      </c>
      <c r="O516" s="41"/>
      <c r="P516" s="41"/>
      <c r="Q516" s="40">
        <f t="shared" si="785"/>
        <v>0</v>
      </c>
      <c r="R516" s="51"/>
      <c r="S516" s="41"/>
      <c r="T516" s="41"/>
      <c r="U516" s="41"/>
      <c r="V516" s="41">
        <f t="shared" si="860"/>
        <v>0</v>
      </c>
      <c r="W516" s="51"/>
      <c r="X516" s="51"/>
      <c r="Y516" s="41"/>
      <c r="Z516" s="40"/>
      <c r="AA516" s="54">
        <f t="shared" si="862"/>
        <v>0</v>
      </c>
      <c r="AB516" s="54"/>
      <c r="AC516" s="54"/>
      <c r="AD516" s="54">
        <f t="shared" si="864"/>
        <v>0</v>
      </c>
      <c r="AE516" s="54"/>
      <c r="AF516" s="54"/>
      <c r="AG516" s="54"/>
      <c r="AH516" s="42"/>
      <c r="AI516" s="56"/>
    </row>
    <row r="517" spans="1:35" x14ac:dyDescent="0.25">
      <c r="A517" s="31"/>
      <c r="B517" s="52"/>
      <c r="C517" s="33"/>
      <c r="D517" s="33"/>
      <c r="E517" s="33"/>
      <c r="F517" s="35"/>
      <c r="G517" s="35"/>
      <c r="H517" s="171"/>
      <c r="I517" s="51"/>
      <c r="J517" s="41">
        <f t="shared" si="854"/>
        <v>0</v>
      </c>
      <c r="K517" s="41">
        <f t="shared" si="855"/>
        <v>0</v>
      </c>
      <c r="L517" s="41">
        <f t="shared" si="856"/>
        <v>0</v>
      </c>
      <c r="M517" s="41">
        <f t="shared" si="857"/>
        <v>0</v>
      </c>
      <c r="N517" s="41">
        <f t="shared" si="871"/>
        <v>0</v>
      </c>
      <c r="O517" s="41"/>
      <c r="P517" s="41"/>
      <c r="Q517" s="40">
        <f t="shared" si="785"/>
        <v>0</v>
      </c>
      <c r="R517" s="51"/>
      <c r="S517" s="41"/>
      <c r="T517" s="41"/>
      <c r="U517" s="41"/>
      <c r="V517" s="41">
        <f t="shared" si="860"/>
        <v>0</v>
      </c>
      <c r="W517" s="51"/>
      <c r="X517" s="51"/>
      <c r="Y517" s="41"/>
      <c r="Z517" s="40"/>
      <c r="AA517" s="54">
        <f t="shared" si="862"/>
        <v>0</v>
      </c>
      <c r="AB517" s="54"/>
      <c r="AC517" s="54"/>
      <c r="AD517" s="54">
        <f t="shared" si="864"/>
        <v>0</v>
      </c>
      <c r="AE517" s="54"/>
      <c r="AF517" s="54"/>
      <c r="AG517" s="54"/>
      <c r="AH517" s="42"/>
      <c r="AI517" s="56"/>
    </row>
    <row r="518" spans="1:35" x14ac:dyDescent="0.25">
      <c r="A518" s="31">
        <v>67</v>
      </c>
      <c r="B518" s="52">
        <v>422.6</v>
      </c>
      <c r="C518" s="33">
        <v>2.2999999999999998</v>
      </c>
      <c r="D518" s="33">
        <v>8.61</v>
      </c>
      <c r="E518" s="33">
        <v>2.63</v>
      </c>
      <c r="F518" s="35">
        <v>0.77</v>
      </c>
      <c r="G518" s="35"/>
      <c r="H518" s="171"/>
      <c r="I518" s="51">
        <v>6505.92</v>
      </c>
      <c r="J518" s="41">
        <f t="shared" si="854"/>
        <v>1430.4940000000001</v>
      </c>
      <c r="K518" s="41">
        <f t="shared" si="855"/>
        <v>3638.5859999999998</v>
      </c>
      <c r="L518" s="41">
        <f t="shared" si="856"/>
        <v>1111.4380000000001</v>
      </c>
      <c r="M518" s="41">
        <f t="shared" si="857"/>
        <v>325.40200000000004</v>
      </c>
      <c r="N518" s="41">
        <f t="shared" si="871"/>
        <v>0</v>
      </c>
      <c r="O518" s="41"/>
      <c r="P518" s="41">
        <f t="shared" ref="P518:P519" si="876">R518/I518</f>
        <v>0.73830449805715415</v>
      </c>
      <c r="Q518" s="40">
        <f t="shared" si="785"/>
        <v>6505.92</v>
      </c>
      <c r="R518" s="51">
        <v>4803.3500000000004</v>
      </c>
      <c r="S518" s="41">
        <f>R518-T518-U518-V518</f>
        <v>1056.140154643771</v>
      </c>
      <c r="T518" s="41">
        <f t="shared" ref="T518" si="877">P518*K518</f>
        <v>2686.384410367788</v>
      </c>
      <c r="U518" s="41">
        <f t="shared" ref="U518" si="878">L518*P518</f>
        <v>820.57967471164739</v>
      </c>
      <c r="V518" s="41">
        <f t="shared" si="860"/>
        <v>240.2457602767941</v>
      </c>
      <c r="W518" s="51"/>
      <c r="X518" s="51"/>
      <c r="Y518" s="41"/>
      <c r="Z518" s="40">
        <f>SUM(S518:Y518)</f>
        <v>4803.3500000000013</v>
      </c>
      <c r="AA518" s="54">
        <f t="shared" si="862"/>
        <v>970.98391492056589</v>
      </c>
      <c r="AB518" s="54">
        <f>T518</f>
        <v>2686.384410367788</v>
      </c>
      <c r="AC518" s="54">
        <f>U518</f>
        <v>820.57967471164739</v>
      </c>
      <c r="AD518" s="54">
        <f t="shared" si="864"/>
        <v>325.40200000000004</v>
      </c>
      <c r="AE518" s="54">
        <f>W518</f>
        <v>0</v>
      </c>
      <c r="AF518" s="54">
        <f>X518</f>
        <v>0</v>
      </c>
      <c r="AG518" s="54"/>
      <c r="AH518" s="42">
        <f t="shared" ref="AH518" si="879">SUM(AA518:AG518)</f>
        <v>4803.3500000000013</v>
      </c>
      <c r="AI518" s="56">
        <f>I518-Z518</f>
        <v>1702.5699999999988</v>
      </c>
    </row>
    <row r="519" spans="1:35" x14ac:dyDescent="0.25">
      <c r="A519" s="32" t="s">
        <v>37</v>
      </c>
      <c r="B519" s="136">
        <f>SUM(B507:B518)</f>
        <v>4138.9000000000005</v>
      </c>
      <c r="C519" s="173"/>
      <c r="D519" s="174"/>
      <c r="E519" s="174"/>
      <c r="F519" s="175"/>
      <c r="G519" s="175"/>
      <c r="H519" s="175"/>
      <c r="I519" s="177">
        <f>SUM(I507:I518)</f>
        <v>74982.81</v>
      </c>
      <c r="J519" s="177">
        <f t="shared" ref="J519:M519" si="880">SUM(J507:J518)</f>
        <v>15119.791999999999</v>
      </c>
      <c r="K519" s="177">
        <f t="shared" si="880"/>
        <v>34179.708000000006</v>
      </c>
      <c r="L519" s="177">
        <f t="shared" si="880"/>
        <v>12208.407000000001</v>
      </c>
      <c r="M519" s="177">
        <f t="shared" si="880"/>
        <v>3186.9530000000004</v>
      </c>
      <c r="N519" s="177">
        <f>SUM(N507:N518)+0.01</f>
        <v>10287.960000000001</v>
      </c>
      <c r="O519" s="177">
        <f t="shared" ref="O519" si="881">SUM(O507:O518)</f>
        <v>0</v>
      </c>
      <c r="P519" s="176">
        <f t="shared" si="876"/>
        <v>0.7016818921563488</v>
      </c>
      <c r="Q519" s="178">
        <f t="shared" si="785"/>
        <v>74982.81</v>
      </c>
      <c r="R519" s="177">
        <f>SUM(R507:R518)</f>
        <v>52614.079999999994</v>
      </c>
      <c r="S519" s="177">
        <f>SUM(S507:S518)</f>
        <v>8899.8691432209307</v>
      </c>
      <c r="T519" s="177">
        <f>SUM(T507:T518)</f>
        <v>25349.965141610322</v>
      </c>
      <c r="U519" s="177">
        <f>SUM(U507:U518)</f>
        <v>8018.9743587820585</v>
      </c>
      <c r="V519" s="177">
        <f>SUM(V507:V518)</f>
        <v>2380.2513563866901</v>
      </c>
      <c r="W519" s="177">
        <f t="shared" ref="W519:X519" si="882">SUM(W507:W518)</f>
        <v>0</v>
      </c>
      <c r="X519" s="177">
        <f t="shared" si="882"/>
        <v>7965.0199999999995</v>
      </c>
      <c r="Y519" s="176"/>
      <c r="Z519" s="40">
        <f t="shared" ref="Z519:AF519" si="883">SUM(Z507:Z518)</f>
        <v>52614.079999999994</v>
      </c>
      <c r="AA519" s="55">
        <f t="shared" si="883"/>
        <v>8093.1674996076235</v>
      </c>
      <c r="AB519" s="55">
        <f t="shared" si="883"/>
        <v>25349.965141610322</v>
      </c>
      <c r="AC519" s="55">
        <f t="shared" si="883"/>
        <v>8018.9743587820585</v>
      </c>
      <c r="AD519" s="55">
        <f t="shared" si="883"/>
        <v>3186.9530000000004</v>
      </c>
      <c r="AE519" s="55">
        <f t="shared" si="883"/>
        <v>0</v>
      </c>
      <c r="AF519" s="55">
        <f t="shared" si="883"/>
        <v>7965.0199999999995</v>
      </c>
      <c r="AG519" s="54"/>
      <c r="AH519" s="42">
        <f>SUM(AH507:AH518)</f>
        <v>52614.079999999994</v>
      </c>
      <c r="AI519" s="56">
        <f>SUM(AI507:AI518)</f>
        <v>22368.729999999996</v>
      </c>
    </row>
    <row r="520" spans="1:35" x14ac:dyDescent="0.25">
      <c r="A520" t="s">
        <v>60</v>
      </c>
      <c r="B520" s="74"/>
      <c r="H520" s="171"/>
      <c r="P520" s="41">
        <v>0</v>
      </c>
      <c r="Q520" s="40">
        <f t="shared" si="785"/>
        <v>0</v>
      </c>
    </row>
    <row r="521" spans="1:35" x14ac:dyDescent="0.25">
      <c r="A521" s="31">
        <v>1</v>
      </c>
      <c r="B521" s="52">
        <v>167.9</v>
      </c>
      <c r="C521" s="33">
        <v>2.2999999999999998</v>
      </c>
      <c r="D521" s="33">
        <v>9.5</v>
      </c>
      <c r="E521" s="33">
        <v>9.93</v>
      </c>
      <c r="F521" s="35">
        <v>0.77</v>
      </c>
      <c r="G521" s="35"/>
      <c r="H521" s="171"/>
      <c r="I521" s="51">
        <v>4663.6400000000003</v>
      </c>
      <c r="J521" s="41">
        <f>I521-K521-L521-M521-N521</f>
        <v>1272.06</v>
      </c>
      <c r="K521" s="41">
        <f>B521*D521</f>
        <v>1595.05</v>
      </c>
      <c r="L521" s="41">
        <f>E521*B521</f>
        <v>1667.2470000000001</v>
      </c>
      <c r="M521" s="41">
        <f>F521*B521</f>
        <v>129.28300000000002</v>
      </c>
      <c r="N521" s="41">
        <f>G521*B521</f>
        <v>0</v>
      </c>
      <c r="O521" s="41"/>
      <c r="P521" s="41">
        <f t="shared" ref="P521:P525" si="884">R521/I521</f>
        <v>4.5640315290202502E-2</v>
      </c>
      <c r="Q521" s="40">
        <f t="shared" si="785"/>
        <v>4663.6400000000003</v>
      </c>
      <c r="R521" s="51">
        <v>212.85</v>
      </c>
      <c r="S521" s="41">
        <f>R521-T521-U521-V521</f>
        <v>58.057219468054981</v>
      </c>
      <c r="T521" s="41">
        <f>P521*K521</f>
        <v>72.798584903637504</v>
      </c>
      <c r="U521" s="41">
        <f>L521*P521</f>
        <v>76.093678746644258</v>
      </c>
      <c r="V521" s="41">
        <f t="shared" ref="V521:V523" si="885">P521*M521</f>
        <v>5.9005168816632505</v>
      </c>
      <c r="W521" s="51"/>
      <c r="X521" s="51"/>
      <c r="Y521" s="41"/>
      <c r="Z521" s="40">
        <f>SUM(S521:Y521)</f>
        <v>212.85000000000002</v>
      </c>
      <c r="AA521" s="54">
        <f t="shared" ref="AA521:AF523" si="886">S521</f>
        <v>58.057219468054981</v>
      </c>
      <c r="AB521" s="54">
        <f t="shared" si="886"/>
        <v>72.798584903637504</v>
      </c>
      <c r="AC521" s="54">
        <f t="shared" si="886"/>
        <v>76.093678746644258</v>
      </c>
      <c r="AD521" s="54">
        <f t="shared" si="886"/>
        <v>5.9005168816632505</v>
      </c>
      <c r="AE521" s="54">
        <f t="shared" si="886"/>
        <v>0</v>
      </c>
      <c r="AF521" s="54">
        <f t="shared" si="886"/>
        <v>0</v>
      </c>
      <c r="AG521" s="54"/>
      <c r="AH521" s="42">
        <f>SUM(AA521:AG521)</f>
        <v>212.85000000000002</v>
      </c>
      <c r="AI521" s="56">
        <f>I521-Z521</f>
        <v>4450.79</v>
      </c>
    </row>
    <row r="522" spans="1:35" x14ac:dyDescent="0.25">
      <c r="A522" s="31">
        <v>2</v>
      </c>
      <c r="B522" s="52">
        <v>162.80000000000001</v>
      </c>
      <c r="C522" s="33">
        <v>2.2999999999999998</v>
      </c>
      <c r="D522" s="33">
        <v>9.33</v>
      </c>
      <c r="E522" s="33">
        <v>10.29</v>
      </c>
      <c r="F522" s="35">
        <v>0.77</v>
      </c>
      <c r="G522" s="35"/>
      <c r="H522" s="171"/>
      <c r="I522" s="51">
        <v>3910.25</v>
      </c>
      <c r="J522" s="41">
        <f>I522-K522-L522-M522-N522</f>
        <v>590.75800000000004</v>
      </c>
      <c r="K522" s="41">
        <f>B522*D522</f>
        <v>1518.9240000000002</v>
      </c>
      <c r="L522" s="41">
        <f>E522*B522</f>
        <v>1675.212</v>
      </c>
      <c r="M522" s="41">
        <f>F522*B522</f>
        <v>125.35600000000001</v>
      </c>
      <c r="N522" s="41">
        <f>G522*B522</f>
        <v>0</v>
      </c>
      <c r="O522" s="41"/>
      <c r="P522" s="41">
        <f t="shared" si="884"/>
        <v>6.4446007288536541E-2</v>
      </c>
      <c r="Q522" s="40">
        <f t="shared" si="785"/>
        <v>3910.25</v>
      </c>
      <c r="R522" s="51">
        <v>252</v>
      </c>
      <c r="S522" s="41">
        <f>R522-T522-U522-V522</f>
        <v>38.071994373761243</v>
      </c>
      <c r="T522" s="41">
        <f>P522*K522</f>
        <v>97.88858717473309</v>
      </c>
      <c r="U522" s="41">
        <f>L522*P522</f>
        <v>107.96072476184388</v>
      </c>
      <c r="V522" s="41">
        <f t="shared" si="885"/>
        <v>8.0786936896617867</v>
      </c>
      <c r="W522" s="51"/>
      <c r="X522" s="51"/>
      <c r="Y522" s="41"/>
      <c r="Z522" s="40">
        <f>SUM(S522:Y522)</f>
        <v>251.99999999999997</v>
      </c>
      <c r="AA522" s="54">
        <f t="shared" si="886"/>
        <v>38.071994373761243</v>
      </c>
      <c r="AB522" s="54">
        <f t="shared" si="886"/>
        <v>97.88858717473309</v>
      </c>
      <c r="AC522" s="54">
        <f t="shared" si="886"/>
        <v>107.96072476184388</v>
      </c>
      <c r="AD522" s="54">
        <f t="shared" si="886"/>
        <v>8.0786936896617867</v>
      </c>
      <c r="AE522" s="54">
        <f t="shared" si="886"/>
        <v>0</v>
      </c>
      <c r="AF522" s="54">
        <f t="shared" si="886"/>
        <v>0</v>
      </c>
      <c r="AG522" s="54"/>
      <c r="AH522" s="42">
        <f>SUM(AA522:AG522)</f>
        <v>251.99999999999997</v>
      </c>
      <c r="AI522" s="56">
        <f>I522-Z522</f>
        <v>3658.25</v>
      </c>
    </row>
    <row r="523" spans="1:35" x14ac:dyDescent="0.25">
      <c r="A523" s="31">
        <v>3</v>
      </c>
      <c r="B523" s="52">
        <v>197.8</v>
      </c>
      <c r="C523" s="33">
        <v>2.2999999999999998</v>
      </c>
      <c r="D523" s="33">
        <v>9.34</v>
      </c>
      <c r="E523" s="33">
        <v>9.9600000000000009</v>
      </c>
      <c r="F523" s="35">
        <v>0.77</v>
      </c>
      <c r="G523" s="35"/>
      <c r="H523" s="171"/>
      <c r="I523" s="51">
        <v>5621.48</v>
      </c>
      <c r="J523" s="41">
        <f>I523-K523-L523-M523-N523</f>
        <v>1651.6339999999991</v>
      </c>
      <c r="K523" s="41">
        <f>B523*D523</f>
        <v>1847.452</v>
      </c>
      <c r="L523" s="41">
        <f>E523*B523</f>
        <v>1970.0880000000002</v>
      </c>
      <c r="M523" s="41">
        <f>F523*B523</f>
        <v>152.30600000000001</v>
      </c>
      <c r="N523" s="41">
        <f>G523*B523</f>
        <v>0</v>
      </c>
      <c r="O523" s="41"/>
      <c r="P523" s="41">
        <f t="shared" si="884"/>
        <v>0</v>
      </c>
      <c r="Q523" s="40">
        <f t="shared" si="785"/>
        <v>5621.48</v>
      </c>
      <c r="R523" s="51"/>
      <c r="S523" s="41">
        <f>R523-T523-U523-V523-W523-X523</f>
        <v>0</v>
      </c>
      <c r="T523" s="41">
        <f>P523*K523</f>
        <v>0</v>
      </c>
      <c r="U523" s="41">
        <f>L523*P523</f>
        <v>0</v>
      </c>
      <c r="V523" s="41">
        <f t="shared" si="885"/>
        <v>0</v>
      </c>
      <c r="W523" s="51"/>
      <c r="X523" s="51"/>
      <c r="Y523" s="41"/>
      <c r="Z523" s="40">
        <f>SUM(S523:Y523)</f>
        <v>0</v>
      </c>
      <c r="AA523" s="54">
        <f t="shared" si="886"/>
        <v>0</v>
      </c>
      <c r="AB523" s="54">
        <f t="shared" si="886"/>
        <v>0</v>
      </c>
      <c r="AC523" s="54">
        <f t="shared" si="886"/>
        <v>0</v>
      </c>
      <c r="AD523" s="54">
        <f t="shared" si="886"/>
        <v>0</v>
      </c>
      <c r="AE523" s="54">
        <f t="shared" si="886"/>
        <v>0</v>
      </c>
      <c r="AF523" s="54">
        <f t="shared" si="886"/>
        <v>0</v>
      </c>
      <c r="AG523" s="54"/>
      <c r="AH523" s="42">
        <f>SUM(AA523:AG523)</f>
        <v>0</v>
      </c>
      <c r="AI523" s="56">
        <f>I523-Z523</f>
        <v>5621.48</v>
      </c>
    </row>
    <row r="524" spans="1:35" x14ac:dyDescent="0.25">
      <c r="A524" s="32" t="s">
        <v>37</v>
      </c>
      <c r="B524" s="136">
        <f>SUM(B520:B523)</f>
        <v>528.5</v>
      </c>
      <c r="C524" s="173"/>
      <c r="D524" s="174"/>
      <c r="E524" s="174"/>
      <c r="F524" s="175"/>
      <c r="G524" s="175"/>
      <c r="H524" s="175"/>
      <c r="I524" s="176">
        <f>I521+I522+I523</f>
        <v>14195.369999999999</v>
      </c>
      <c r="J524" s="177">
        <f t="shared" ref="J524:O524" si="887">SUM(J521:J523)</f>
        <v>3514.4519999999993</v>
      </c>
      <c r="K524" s="177">
        <f t="shared" si="887"/>
        <v>4961.4260000000004</v>
      </c>
      <c r="L524" s="177">
        <f t="shared" si="887"/>
        <v>5312.5470000000005</v>
      </c>
      <c r="M524" s="177">
        <f t="shared" si="887"/>
        <v>406.94500000000005</v>
      </c>
      <c r="N524" s="177">
        <f t="shared" si="887"/>
        <v>0</v>
      </c>
      <c r="O524" s="177">
        <f t="shared" si="887"/>
        <v>0</v>
      </c>
      <c r="P524" s="176">
        <f t="shared" si="884"/>
        <v>3.2746592727065239E-2</v>
      </c>
      <c r="Q524" s="178">
        <f t="shared" si="785"/>
        <v>14195.369999999999</v>
      </c>
      <c r="R524" s="177">
        <f>SUM(R521:R523)</f>
        <v>464.85</v>
      </c>
      <c r="S524" s="177">
        <f>SUM(S521:S523)</f>
        <v>96.129213841816224</v>
      </c>
      <c r="T524" s="177">
        <f>SUM(T521:T523)</f>
        <v>170.68717207837059</v>
      </c>
      <c r="U524" s="177">
        <f>SUM(U521:U523)</f>
        <v>184.05440350848812</v>
      </c>
      <c r="V524" s="177">
        <f>SUM(V521:V523)</f>
        <v>13.979210571325037</v>
      </c>
      <c r="W524" s="177"/>
      <c r="X524" s="177"/>
      <c r="Y524" s="176"/>
      <c r="Z524" s="40">
        <f>SUM(Z521:Z523)</f>
        <v>464.85</v>
      </c>
      <c r="AA524" s="55">
        <f>SUM(AA521:AA523)</f>
        <v>96.129213841816224</v>
      </c>
      <c r="AB524" s="55">
        <f>SUM(AB521:AB523)</f>
        <v>170.68717207837059</v>
      </c>
      <c r="AC524" s="55">
        <f>SUM(AC521:AC523)</f>
        <v>184.05440350848812</v>
      </c>
      <c r="AD524" s="55">
        <f>SUM(AD521:AD523)</f>
        <v>13.979210571325037</v>
      </c>
      <c r="AE524" s="55">
        <f>SUM(AE522:AE523)</f>
        <v>0</v>
      </c>
      <c r="AF524" s="55">
        <f>SUM(AF521:AF523)</f>
        <v>0</v>
      </c>
      <c r="AG524" s="54"/>
      <c r="AH524" s="42">
        <f>SUM(AH521:AH523)</f>
        <v>464.85</v>
      </c>
      <c r="AI524" s="56">
        <f>SUM(AI521:AI523)</f>
        <v>13730.52</v>
      </c>
    </row>
    <row r="525" spans="1:35" x14ac:dyDescent="0.25">
      <c r="A525" s="67" t="s">
        <v>61</v>
      </c>
      <c r="B525" s="68">
        <f>B473+B491+B499+B505+B519+B524</f>
        <v>11874.2</v>
      </c>
      <c r="C525" s="67"/>
      <c r="D525" s="67"/>
      <c r="E525" s="67"/>
      <c r="F525" s="67"/>
      <c r="G525" s="67"/>
      <c r="H525" s="67"/>
      <c r="I525" s="68">
        <f t="shared" ref="I525:O525" si="888">I473+I491+I499+I505+I519+I524</f>
        <v>200693.99</v>
      </c>
      <c r="J525" s="68">
        <f t="shared" si="888"/>
        <v>41606.502999999997</v>
      </c>
      <c r="K525" s="68">
        <f t="shared" si="888"/>
        <v>96828.74000000002</v>
      </c>
      <c r="L525" s="68">
        <f t="shared" si="888"/>
        <v>39717.726999999999</v>
      </c>
      <c r="M525" s="68">
        <f t="shared" si="888"/>
        <v>9049.8100000000013</v>
      </c>
      <c r="N525" s="68">
        <f t="shared" si="888"/>
        <v>11681.7</v>
      </c>
      <c r="O525" s="68">
        <f t="shared" si="888"/>
        <v>0</v>
      </c>
      <c r="P525" s="41">
        <f t="shared" si="884"/>
        <v>0.6295386324224258</v>
      </c>
      <c r="Q525" s="40">
        <f t="shared" si="785"/>
        <v>200693.99</v>
      </c>
      <c r="R525" s="68">
        <f>R473+R491+R499+R505+R519+R524</f>
        <v>126344.62</v>
      </c>
      <c r="S525" s="68">
        <f>S473+S491+S499+S505+S519+S524</f>
        <v>24338.015331846058</v>
      </c>
      <c r="T525" s="68">
        <f>T473+T491+T499+T505+T519+T524</f>
        <v>64130.117592811017</v>
      </c>
      <c r="U525" s="68">
        <f>U473+U491+U499+U505+U519+U524</f>
        <v>23693.994735992339</v>
      </c>
      <c r="V525" s="68">
        <f>V473+V491+V499+V505+V519+V524</f>
        <v>6057.3883393505921</v>
      </c>
      <c r="W525" s="68">
        <f t="shared" ref="W525:X525" si="889">W473+W491+W499+W505+W519+W524</f>
        <v>0</v>
      </c>
      <c r="X525" s="68">
        <f t="shared" si="889"/>
        <v>8125.0999999999995</v>
      </c>
      <c r="Y525" s="68"/>
      <c r="Z525" s="68">
        <f t="shared" ref="Z525:AI525" si="890">Z473+Z491+Z499+Z505+Z519+Z524</f>
        <v>126344.61600000001</v>
      </c>
      <c r="AA525" s="68">
        <f t="shared" si="890"/>
        <v>23476.93553006872</v>
      </c>
      <c r="AB525" s="68">
        <f t="shared" si="890"/>
        <v>63149.426327990528</v>
      </c>
      <c r="AC525" s="68">
        <f t="shared" si="890"/>
        <v>23276.341852322155</v>
      </c>
      <c r="AD525" s="68">
        <f t="shared" si="890"/>
        <v>8316.8122896186014</v>
      </c>
      <c r="AE525" s="68">
        <f t="shared" si="890"/>
        <v>0</v>
      </c>
      <c r="AF525" s="68">
        <f t="shared" si="890"/>
        <v>8125.0999999999995</v>
      </c>
      <c r="AG525" s="68">
        <f t="shared" si="890"/>
        <v>0</v>
      </c>
      <c r="AH525" s="68">
        <f t="shared" si="890"/>
        <v>126344.61600000001</v>
      </c>
      <c r="AI525" s="68">
        <f t="shared" si="890"/>
        <v>74350.373999999996</v>
      </c>
    </row>
    <row r="527" spans="1:35" ht="15.75" x14ac:dyDescent="0.25">
      <c r="R527" s="185">
        <v>126344.62</v>
      </c>
    </row>
    <row r="528" spans="1:35" x14ac:dyDescent="0.25">
      <c r="R528" s="78">
        <f>R525-R527</f>
        <v>0</v>
      </c>
    </row>
    <row r="530" spans="1:35" ht="18.75" x14ac:dyDescent="0.3">
      <c r="A530" s="8"/>
      <c r="B530" s="111" t="s">
        <v>84</v>
      </c>
      <c r="C530" s="9"/>
      <c r="D530" s="9"/>
      <c r="E530" s="10" t="s">
        <v>95</v>
      </c>
      <c r="F530" s="10"/>
      <c r="G530" s="10"/>
      <c r="H530" s="10"/>
      <c r="I530" s="10"/>
      <c r="J530" s="10"/>
      <c r="K530" s="10"/>
      <c r="L530" s="10"/>
      <c r="M530" s="11"/>
      <c r="N530" s="11"/>
      <c r="O530" s="11"/>
      <c r="P530" s="11"/>
      <c r="Q530" s="11"/>
      <c r="R530" s="12"/>
      <c r="S530" s="13"/>
      <c r="T530" s="13"/>
      <c r="U530" s="13"/>
      <c r="V530" s="13"/>
      <c r="W530" s="13"/>
      <c r="X530" s="13"/>
      <c r="Y530" s="13"/>
      <c r="Z530" s="120" t="s">
        <v>90</v>
      </c>
      <c r="AA530" s="12"/>
      <c r="AB530" s="12"/>
      <c r="AC530" s="12"/>
      <c r="AD530" s="12"/>
      <c r="AE530" s="12"/>
      <c r="AF530" s="12"/>
      <c r="AG530" s="12"/>
      <c r="AH530" s="11"/>
    </row>
    <row r="531" spans="1:35" ht="18.75" x14ac:dyDescent="0.3">
      <c r="A531" s="15"/>
      <c r="B531" s="16"/>
      <c r="C531" s="16"/>
      <c r="D531" s="16"/>
      <c r="E531" s="16"/>
      <c r="F531" s="16"/>
      <c r="G531" s="16"/>
      <c r="H531" s="16"/>
      <c r="I531" s="16"/>
      <c r="J531" s="16"/>
      <c r="K531" s="111" t="s">
        <v>84</v>
      </c>
      <c r="L531" s="17"/>
      <c r="M531" s="11" t="s">
        <v>52</v>
      </c>
      <c r="N531" s="11"/>
      <c r="O531" s="11"/>
      <c r="P531" s="11"/>
      <c r="Q531" s="11"/>
      <c r="R531" s="12"/>
      <c r="S531" s="13"/>
      <c r="T531" s="14" t="s">
        <v>53</v>
      </c>
      <c r="U531" s="159" t="s">
        <v>90</v>
      </c>
      <c r="V531" s="13"/>
      <c r="W531" s="13"/>
      <c r="X531" s="13"/>
      <c r="Y531" s="13"/>
      <c r="Z531" s="12"/>
      <c r="AA531" s="12"/>
      <c r="AB531" s="12"/>
      <c r="AC531" s="12"/>
      <c r="AD531" s="12"/>
      <c r="AE531" s="12"/>
      <c r="AF531" s="12"/>
      <c r="AG531" s="12"/>
      <c r="AH531" s="11"/>
    </row>
    <row r="532" spans="1:35" ht="21.75" customHeight="1" x14ac:dyDescent="0.25">
      <c r="A532" s="206" t="s">
        <v>1</v>
      </c>
      <c r="B532" s="206" t="s">
        <v>39</v>
      </c>
      <c r="C532" s="215" t="s">
        <v>2</v>
      </c>
      <c r="D532" s="216"/>
      <c r="E532" s="216"/>
      <c r="F532" s="216"/>
      <c r="G532" s="216"/>
      <c r="H532" s="217"/>
      <c r="I532" s="44" t="s">
        <v>51</v>
      </c>
      <c r="J532" s="44" t="s">
        <v>55</v>
      </c>
      <c r="K532" s="218" t="s">
        <v>46</v>
      </c>
      <c r="L532" s="211"/>
      <c r="M532" s="46" t="s">
        <v>47</v>
      </c>
      <c r="N532" s="46"/>
      <c r="O532" s="47"/>
      <c r="P532" s="231" t="s">
        <v>54</v>
      </c>
      <c r="Q532" s="212" t="s">
        <v>50</v>
      </c>
      <c r="R532" s="45" t="s">
        <v>103</v>
      </c>
      <c r="S532" s="169" t="s">
        <v>55</v>
      </c>
      <c r="T532" s="210" t="s">
        <v>46</v>
      </c>
      <c r="U532" s="211"/>
      <c r="V532" s="49" t="s">
        <v>47</v>
      </c>
      <c r="W532" s="49"/>
      <c r="X532" s="50" t="s">
        <v>49</v>
      </c>
      <c r="Y532" s="45"/>
      <c r="Z532" s="212" t="s">
        <v>42</v>
      </c>
      <c r="AA532" s="222" t="s">
        <v>3</v>
      </c>
      <c r="AB532" s="225"/>
      <c r="AC532" s="225"/>
      <c r="AD532" s="225"/>
      <c r="AE532" s="225"/>
      <c r="AF532" s="225"/>
      <c r="AG532" s="226"/>
      <c r="AH532" s="200" t="s">
        <v>44</v>
      </c>
      <c r="AI532" s="203" t="s">
        <v>43</v>
      </c>
    </row>
    <row r="533" spans="1:35" ht="15" customHeight="1" x14ac:dyDescent="0.25">
      <c r="A533" s="214"/>
      <c r="B533" s="214"/>
      <c r="C533" s="206" t="s">
        <v>4</v>
      </c>
      <c r="D533" s="206" t="s">
        <v>5</v>
      </c>
      <c r="E533" s="206" t="s">
        <v>6</v>
      </c>
      <c r="F533" s="206" t="s">
        <v>7</v>
      </c>
      <c r="G533" s="206"/>
      <c r="H533" s="206"/>
      <c r="I533" s="208"/>
      <c r="J533" s="208" t="s">
        <v>4</v>
      </c>
      <c r="K533" s="208" t="s">
        <v>5</v>
      </c>
      <c r="L533" s="208" t="s">
        <v>6</v>
      </c>
      <c r="M533" s="208" t="s">
        <v>7</v>
      </c>
      <c r="N533" s="208" t="s">
        <v>94</v>
      </c>
      <c r="O533" s="208"/>
      <c r="P533" s="232"/>
      <c r="Q533" s="212"/>
      <c r="R533" s="208"/>
      <c r="S533" s="208" t="s">
        <v>4</v>
      </c>
      <c r="T533" s="208" t="s">
        <v>5</v>
      </c>
      <c r="U533" s="208" t="s">
        <v>6</v>
      </c>
      <c r="V533" s="208" t="s">
        <v>7</v>
      </c>
      <c r="W533" s="208"/>
      <c r="X533" s="208" t="s">
        <v>94</v>
      </c>
      <c r="Y533" s="208"/>
      <c r="Z533" s="212"/>
      <c r="AA533" s="227"/>
      <c r="AB533" s="228"/>
      <c r="AC533" s="228"/>
      <c r="AD533" s="228"/>
      <c r="AE533" s="228"/>
      <c r="AF533" s="228"/>
      <c r="AG533" s="228"/>
      <c r="AH533" s="201"/>
      <c r="AI533" s="204"/>
    </row>
    <row r="534" spans="1:35" x14ac:dyDescent="0.25">
      <c r="A534" s="207"/>
      <c r="B534" s="207"/>
      <c r="C534" s="207"/>
      <c r="D534" s="207"/>
      <c r="E534" s="207"/>
      <c r="F534" s="207"/>
      <c r="G534" s="207"/>
      <c r="H534" s="207"/>
      <c r="I534" s="209"/>
      <c r="J534" s="209"/>
      <c r="K534" s="209"/>
      <c r="L534" s="209"/>
      <c r="M534" s="209"/>
      <c r="N534" s="209"/>
      <c r="O534" s="209"/>
      <c r="P534" s="233"/>
      <c r="Q534" s="212"/>
      <c r="R534" s="209"/>
      <c r="S534" s="209"/>
      <c r="T534" s="209"/>
      <c r="U534" s="209"/>
      <c r="V534" s="209"/>
      <c r="W534" s="209"/>
      <c r="X534" s="209"/>
      <c r="Y534" s="209"/>
      <c r="Z534" s="212"/>
      <c r="AA534" s="206" t="s">
        <v>4</v>
      </c>
      <c r="AB534" s="206" t="s">
        <v>5</v>
      </c>
      <c r="AC534" s="206" t="s">
        <v>6</v>
      </c>
      <c r="AD534" s="206" t="s">
        <v>7</v>
      </c>
      <c r="AE534" s="206"/>
      <c r="AF534" s="206"/>
      <c r="AG534" s="206"/>
      <c r="AH534" s="201"/>
      <c r="AI534" s="204"/>
    </row>
    <row r="535" spans="1:35" x14ac:dyDescent="0.25">
      <c r="A535" s="170" t="s">
        <v>11</v>
      </c>
      <c r="B535" s="170">
        <v>2</v>
      </c>
      <c r="C535" s="20">
        <v>3</v>
      </c>
      <c r="D535" s="21" t="s">
        <v>12</v>
      </c>
      <c r="E535" s="21" t="s">
        <v>13</v>
      </c>
      <c r="F535" s="21" t="s">
        <v>14</v>
      </c>
      <c r="G535" s="21" t="s">
        <v>15</v>
      </c>
      <c r="H535" s="21" t="s">
        <v>16</v>
      </c>
      <c r="I535" s="22" t="s">
        <v>17</v>
      </c>
      <c r="J535" s="22" t="s">
        <v>18</v>
      </c>
      <c r="K535" s="22" t="s">
        <v>19</v>
      </c>
      <c r="L535" s="22" t="s">
        <v>20</v>
      </c>
      <c r="M535" s="22" t="s">
        <v>21</v>
      </c>
      <c r="N535" s="22" t="s">
        <v>22</v>
      </c>
      <c r="O535" s="22" t="s">
        <v>23</v>
      </c>
      <c r="P535" s="22" t="s">
        <v>24</v>
      </c>
      <c r="Q535" s="23" t="s">
        <v>25</v>
      </c>
      <c r="R535" s="22" t="s">
        <v>26</v>
      </c>
      <c r="S535" s="22" t="s">
        <v>27</v>
      </c>
      <c r="T535" s="22" t="s">
        <v>28</v>
      </c>
      <c r="U535" s="22" t="s">
        <v>29</v>
      </c>
      <c r="V535" s="22" t="s">
        <v>30</v>
      </c>
      <c r="W535" s="22" t="s">
        <v>31</v>
      </c>
      <c r="X535" s="22" t="s">
        <v>32</v>
      </c>
      <c r="Y535" s="22" t="s">
        <v>33</v>
      </c>
      <c r="Z535" s="23" t="s">
        <v>34</v>
      </c>
      <c r="AA535" s="207"/>
      <c r="AB535" s="207"/>
      <c r="AC535" s="207"/>
      <c r="AD535" s="207"/>
      <c r="AE535" s="207"/>
      <c r="AF535" s="207"/>
      <c r="AG535" s="207"/>
      <c r="AH535" s="202"/>
      <c r="AI535" s="205"/>
    </row>
    <row r="536" spans="1:35" x14ac:dyDescent="0.25">
      <c r="A536" s="6" t="s">
        <v>35</v>
      </c>
      <c r="B536" s="37"/>
      <c r="C536" s="7"/>
      <c r="D536" s="24"/>
      <c r="E536" s="24"/>
      <c r="F536" s="24"/>
      <c r="G536" s="25"/>
      <c r="H536" s="25"/>
      <c r="I536" s="26"/>
      <c r="J536" s="26"/>
      <c r="K536" s="26"/>
      <c r="L536" s="26"/>
      <c r="M536" s="26"/>
      <c r="N536" s="26"/>
      <c r="O536" s="27"/>
      <c r="P536" s="27"/>
      <c r="Q536" s="28"/>
      <c r="R536" s="26"/>
      <c r="S536" s="26"/>
      <c r="T536" s="26"/>
      <c r="U536" s="26"/>
      <c r="V536" s="26"/>
      <c r="W536" s="26"/>
      <c r="X536" s="27"/>
      <c r="Y536" s="27"/>
      <c r="Z536" s="28"/>
      <c r="AA536" s="29"/>
      <c r="AB536" s="29"/>
      <c r="AC536" s="29"/>
      <c r="AD536" s="29"/>
      <c r="AE536" s="29"/>
      <c r="AF536" s="29"/>
      <c r="AG536" s="29"/>
      <c r="AH536" s="30"/>
      <c r="AI536" s="36"/>
    </row>
    <row r="537" spans="1:35" x14ac:dyDescent="0.25">
      <c r="A537" s="31">
        <v>1</v>
      </c>
      <c r="B537" s="52">
        <v>562</v>
      </c>
      <c r="C537" s="33">
        <v>2.2999999999999998</v>
      </c>
      <c r="D537" s="33">
        <v>8.81</v>
      </c>
      <c r="E537" s="33">
        <v>3.34</v>
      </c>
      <c r="F537" s="35">
        <v>0.77</v>
      </c>
      <c r="G537" s="35"/>
      <c r="H537" s="171"/>
      <c r="I537" s="51">
        <v>8952.66</v>
      </c>
      <c r="J537" s="41">
        <f>I537-K537-L537-M537-N537</f>
        <v>1691.6199999999997</v>
      </c>
      <c r="K537" s="41">
        <f t="shared" ref="K537:K540" si="891">B537*D537</f>
        <v>4951.22</v>
      </c>
      <c r="L537" s="41">
        <f t="shared" ref="L537:L540" si="892">E537*B537</f>
        <v>1877.08</v>
      </c>
      <c r="M537" s="41">
        <f t="shared" ref="M537:M540" si="893">F537*B537</f>
        <v>432.74</v>
      </c>
      <c r="N537" s="41">
        <f t="shared" ref="N537:N540" si="894">G537*B537</f>
        <v>0</v>
      </c>
      <c r="O537" s="41"/>
      <c r="P537" s="41">
        <f>R537/I537</f>
        <v>0.3364765332314642</v>
      </c>
      <c r="Q537" s="40">
        <f t="shared" ref="Q537:Q547" si="895">I537</f>
        <v>8952.66</v>
      </c>
      <c r="R537" s="51">
        <v>3012.36</v>
      </c>
      <c r="S537" s="41">
        <f t="shared" ref="S537:S542" si="896">R537-T537-U537-V537-W537-X537</f>
        <v>569.19043314500937</v>
      </c>
      <c r="T537" s="41">
        <f t="shared" ref="T537:T540" si="897">P537*K537</f>
        <v>1665.9693408662902</v>
      </c>
      <c r="U537" s="41">
        <f t="shared" ref="U537:U540" si="898">L537*P537</f>
        <v>631.59337099811682</v>
      </c>
      <c r="V537" s="41">
        <f>P537*M537</f>
        <v>145.60685499058383</v>
      </c>
      <c r="W537" s="51"/>
      <c r="X537" s="51"/>
      <c r="Y537" s="41"/>
      <c r="Z537" s="40">
        <f>SUM(S537:Y537)</f>
        <v>3012.36</v>
      </c>
      <c r="AA537" s="54">
        <f t="shared" ref="AA537:AA547" si="899">Z537-AB537-AC537-AD537-AE537-AF537</f>
        <v>282.05728813559313</v>
      </c>
      <c r="AB537" s="54">
        <f t="shared" ref="AB537:AC548" si="900">T537</f>
        <v>1665.9693408662902</v>
      </c>
      <c r="AC537" s="54">
        <f t="shared" si="900"/>
        <v>631.59337099811682</v>
      </c>
      <c r="AD537" s="54">
        <f t="shared" ref="AD537:AD548" si="901">M537</f>
        <v>432.74</v>
      </c>
      <c r="AE537" s="54">
        <f t="shared" ref="AE537:AF540" si="902">W537</f>
        <v>0</v>
      </c>
      <c r="AF537" s="54">
        <f t="shared" si="902"/>
        <v>0</v>
      </c>
      <c r="AG537" s="54"/>
      <c r="AH537" s="42">
        <f t="shared" ref="AH537:AH548" si="903">SUM(AA537:AG537)</f>
        <v>3012.3599999999997</v>
      </c>
      <c r="AI537" s="56">
        <f>I537-Z537</f>
        <v>5940.2999999999993</v>
      </c>
    </row>
    <row r="538" spans="1:35" x14ac:dyDescent="0.25">
      <c r="A538" s="31">
        <v>2</v>
      </c>
      <c r="B538" s="52">
        <v>401.9</v>
      </c>
      <c r="C538" s="33">
        <v>2.2999999999999998</v>
      </c>
      <c r="D538" s="33">
        <v>7.58</v>
      </c>
      <c r="E538" s="33">
        <v>3.42</v>
      </c>
      <c r="F538" s="35">
        <v>0.77</v>
      </c>
      <c r="G538" s="35"/>
      <c r="H538" s="171"/>
      <c r="I538" s="51">
        <v>6068.69</v>
      </c>
      <c r="J538" s="41">
        <f>I538-K538-L538-M538-N538</f>
        <v>1338.3269999999998</v>
      </c>
      <c r="K538" s="41">
        <f t="shared" si="891"/>
        <v>3046.402</v>
      </c>
      <c r="L538" s="41">
        <f t="shared" si="892"/>
        <v>1374.4979999999998</v>
      </c>
      <c r="M538" s="41">
        <f t="shared" si="893"/>
        <v>309.46299999999997</v>
      </c>
      <c r="N538" s="41">
        <f t="shared" si="894"/>
        <v>0</v>
      </c>
      <c r="O538" s="41"/>
      <c r="P538" s="41">
        <f t="shared" ref="P538:P540" si="904">R538/I538</f>
        <v>1</v>
      </c>
      <c r="Q538" s="40">
        <f t="shared" si="895"/>
        <v>6068.69</v>
      </c>
      <c r="R538" s="51">
        <v>6068.69</v>
      </c>
      <c r="S538" s="41">
        <f t="shared" si="896"/>
        <v>1338.3269999999998</v>
      </c>
      <c r="T538" s="41">
        <f t="shared" si="897"/>
        <v>3046.402</v>
      </c>
      <c r="U538" s="41">
        <f t="shared" si="898"/>
        <v>1374.4979999999998</v>
      </c>
      <c r="V538" s="41">
        <f t="shared" ref="V538:V547" si="905">P538*M538</f>
        <v>309.46299999999997</v>
      </c>
      <c r="W538" s="51"/>
      <c r="X538" s="51"/>
      <c r="Y538" s="41"/>
      <c r="Z538" s="40">
        <f>SUM(S538:Y538)</f>
        <v>6068.6899999999987</v>
      </c>
      <c r="AA538" s="54">
        <f t="shared" si="899"/>
        <v>1338.3269999999989</v>
      </c>
      <c r="AB538" s="54">
        <f t="shared" si="900"/>
        <v>3046.402</v>
      </c>
      <c r="AC538" s="54">
        <f t="shared" si="900"/>
        <v>1374.4979999999998</v>
      </c>
      <c r="AD538" s="54">
        <f t="shared" si="901"/>
        <v>309.46299999999997</v>
      </c>
      <c r="AE538" s="54">
        <f t="shared" si="902"/>
        <v>0</v>
      </c>
      <c r="AF538" s="54">
        <f t="shared" si="902"/>
        <v>0</v>
      </c>
      <c r="AG538" s="54"/>
      <c r="AH538" s="42">
        <f t="shared" si="903"/>
        <v>6068.6899999999987</v>
      </c>
      <c r="AI538" s="56">
        <f>I538-Z538</f>
        <v>0</v>
      </c>
    </row>
    <row r="539" spans="1:35" x14ac:dyDescent="0.25">
      <c r="A539" s="31">
        <v>5</v>
      </c>
      <c r="B539" s="52">
        <v>329.8</v>
      </c>
      <c r="C539" s="33">
        <v>2.2999999999999998</v>
      </c>
      <c r="D539" s="33">
        <v>8.16</v>
      </c>
      <c r="E539" s="33">
        <v>3</v>
      </c>
      <c r="F539" s="35">
        <v>0.77</v>
      </c>
      <c r="G539" s="35"/>
      <c r="H539" s="171"/>
      <c r="I539" s="51">
        <v>5006.3599999999997</v>
      </c>
      <c r="J539" s="41">
        <f>I539-K539-L539-M539-N539-O539</f>
        <v>1071.8459999999995</v>
      </c>
      <c r="K539" s="41">
        <f t="shared" si="891"/>
        <v>2691.1680000000001</v>
      </c>
      <c r="L539" s="41">
        <f t="shared" si="892"/>
        <v>989.40000000000009</v>
      </c>
      <c r="M539" s="41">
        <f t="shared" si="893"/>
        <v>253.94600000000003</v>
      </c>
      <c r="N539" s="41">
        <f t="shared" si="894"/>
        <v>0</v>
      </c>
      <c r="O539" s="41">
        <f>H539*B539</f>
        <v>0</v>
      </c>
      <c r="P539" s="41">
        <f t="shared" si="904"/>
        <v>0.4126750773016723</v>
      </c>
      <c r="Q539" s="40">
        <f t="shared" si="895"/>
        <v>5006.3599999999997</v>
      </c>
      <c r="R539" s="51">
        <v>2066</v>
      </c>
      <c r="S539" s="41">
        <f t="shared" si="896"/>
        <v>442.32413090548789</v>
      </c>
      <c r="T539" s="41">
        <f t="shared" si="897"/>
        <v>1110.577962431787</v>
      </c>
      <c r="U539" s="41">
        <f t="shared" si="898"/>
        <v>408.30072148227458</v>
      </c>
      <c r="V539" s="41">
        <f t="shared" si="905"/>
        <v>104.79718518045048</v>
      </c>
      <c r="W539" s="51"/>
      <c r="X539" s="51"/>
      <c r="Y539" s="41"/>
      <c r="Z539" s="40">
        <f>SUM(S539:Y539)</f>
        <v>2066</v>
      </c>
      <c r="AA539" s="54">
        <f t="shared" si="899"/>
        <v>293.17531608593833</v>
      </c>
      <c r="AB539" s="54">
        <f t="shared" si="900"/>
        <v>1110.577962431787</v>
      </c>
      <c r="AC539" s="54">
        <f t="shared" si="900"/>
        <v>408.30072148227458</v>
      </c>
      <c r="AD539" s="54">
        <f t="shared" si="901"/>
        <v>253.94600000000003</v>
      </c>
      <c r="AE539" s="54">
        <f t="shared" si="902"/>
        <v>0</v>
      </c>
      <c r="AF539" s="54">
        <f t="shared" si="902"/>
        <v>0</v>
      </c>
      <c r="AG539" s="54"/>
      <c r="AH539" s="42">
        <f t="shared" si="903"/>
        <v>2066</v>
      </c>
      <c r="AI539" s="56">
        <f>I539-Z539</f>
        <v>2940.3599999999997</v>
      </c>
    </row>
    <row r="540" spans="1:35" x14ac:dyDescent="0.25">
      <c r="A540" s="31">
        <v>7</v>
      </c>
      <c r="B540" s="52">
        <v>264.10000000000002</v>
      </c>
      <c r="C540" s="33">
        <v>2.2999999999999998</v>
      </c>
      <c r="D540" s="33">
        <v>8.26</v>
      </c>
      <c r="E540" s="33">
        <v>2.84</v>
      </c>
      <c r="F540" s="35">
        <v>0.77</v>
      </c>
      <c r="G540" s="35"/>
      <c r="H540" s="171"/>
      <c r="I540" s="51">
        <v>3998.47</v>
      </c>
      <c r="J540" s="41">
        <f>I540-K540-L540-M540-N540-O540</f>
        <v>863.60299999999961</v>
      </c>
      <c r="K540" s="41">
        <f t="shared" si="891"/>
        <v>2181.4660000000003</v>
      </c>
      <c r="L540" s="41">
        <f t="shared" si="892"/>
        <v>750.04399999999998</v>
      </c>
      <c r="M540" s="41">
        <f t="shared" si="893"/>
        <v>203.35700000000003</v>
      </c>
      <c r="N540" s="41">
        <f t="shared" si="894"/>
        <v>0</v>
      </c>
      <c r="O540" s="41">
        <f>H540*B540</f>
        <v>0</v>
      </c>
      <c r="P540" s="41">
        <f t="shared" si="904"/>
        <v>0.50094661207912028</v>
      </c>
      <c r="Q540" s="40">
        <f t="shared" si="895"/>
        <v>3998.47</v>
      </c>
      <c r="R540" s="51">
        <v>2003.02</v>
      </c>
      <c r="S540" s="41">
        <f t="shared" si="896"/>
        <v>432.6189970313643</v>
      </c>
      <c r="T540" s="41">
        <f t="shared" si="897"/>
        <v>1092.7980020657903</v>
      </c>
      <c r="U540" s="41">
        <f t="shared" si="898"/>
        <v>375.73200071027168</v>
      </c>
      <c r="V540" s="41">
        <f t="shared" si="905"/>
        <v>101.87100019257367</v>
      </c>
      <c r="W540" s="51"/>
      <c r="X540" s="51"/>
      <c r="Y540" s="41"/>
      <c r="Z540" s="40">
        <f>SUM(S540:Y540)</f>
        <v>2003.02</v>
      </c>
      <c r="AA540" s="54">
        <f t="shared" si="899"/>
        <v>331.13299722393793</v>
      </c>
      <c r="AB540" s="54">
        <f t="shared" si="900"/>
        <v>1092.7980020657903</v>
      </c>
      <c r="AC540" s="54">
        <f t="shared" si="900"/>
        <v>375.73200071027168</v>
      </c>
      <c r="AD540" s="54">
        <f t="shared" si="901"/>
        <v>203.35700000000003</v>
      </c>
      <c r="AE540" s="54">
        <f t="shared" si="902"/>
        <v>0</v>
      </c>
      <c r="AF540" s="54">
        <f t="shared" si="902"/>
        <v>0</v>
      </c>
      <c r="AG540" s="54"/>
      <c r="AH540" s="42">
        <f t="shared" si="903"/>
        <v>2003.02</v>
      </c>
      <c r="AI540" s="56">
        <f>I540-Z540</f>
        <v>1995.4499999999998</v>
      </c>
    </row>
    <row r="541" spans="1:35" x14ac:dyDescent="0.25">
      <c r="A541" s="31"/>
      <c r="B541" s="52"/>
      <c r="C541" s="33"/>
      <c r="D541" s="33"/>
      <c r="E541" s="33"/>
      <c r="F541" s="35"/>
      <c r="G541" s="35"/>
      <c r="H541" s="171"/>
      <c r="I541" s="51"/>
      <c r="J541" s="41"/>
      <c r="K541" s="41"/>
      <c r="L541" s="41"/>
      <c r="M541" s="41"/>
      <c r="N541" s="41"/>
      <c r="O541" s="41"/>
      <c r="P541" s="41">
        <v>0</v>
      </c>
      <c r="Q541" s="40">
        <f t="shared" si="895"/>
        <v>0</v>
      </c>
      <c r="R541" s="51"/>
      <c r="S541" s="41">
        <f t="shared" si="896"/>
        <v>0</v>
      </c>
      <c r="T541" s="41"/>
      <c r="U541" s="41"/>
      <c r="V541" s="41">
        <f t="shared" si="905"/>
        <v>0</v>
      </c>
      <c r="W541" s="51"/>
      <c r="X541" s="51"/>
      <c r="Y541" s="41"/>
      <c r="Z541" s="40"/>
      <c r="AA541" s="54">
        <f t="shared" si="899"/>
        <v>0</v>
      </c>
      <c r="AB541" s="54">
        <f t="shared" si="900"/>
        <v>0</v>
      </c>
      <c r="AC541" s="54">
        <f t="shared" si="900"/>
        <v>0</v>
      </c>
      <c r="AD541" s="54">
        <f t="shared" si="901"/>
        <v>0</v>
      </c>
      <c r="AE541" s="54"/>
      <c r="AF541" s="54"/>
      <c r="AG541" s="54"/>
      <c r="AH541" s="42">
        <f t="shared" si="903"/>
        <v>0</v>
      </c>
      <c r="AI541" s="56"/>
    </row>
    <row r="542" spans="1:35" x14ac:dyDescent="0.25">
      <c r="A542" s="31">
        <v>8</v>
      </c>
      <c r="B542" s="52">
        <v>320.39999999999998</v>
      </c>
      <c r="C542" s="33">
        <v>2.2999999999999998</v>
      </c>
      <c r="D542" s="33">
        <v>8.14</v>
      </c>
      <c r="E542" s="33">
        <v>2.54</v>
      </c>
      <c r="F542" s="35">
        <v>0.77</v>
      </c>
      <c r="G542" s="35"/>
      <c r="H542" s="171"/>
      <c r="I542" s="51">
        <v>4745.12</v>
      </c>
      <c r="J542" s="41">
        <f>I542-K542-L542-M542-N542-O542</f>
        <v>1076.54</v>
      </c>
      <c r="K542" s="41">
        <f t="shared" ref="K542" si="906">B542*D542</f>
        <v>2608.056</v>
      </c>
      <c r="L542" s="41">
        <f t="shared" ref="L542" si="907">E542*B542</f>
        <v>813.81599999999992</v>
      </c>
      <c r="M542" s="41">
        <f t="shared" ref="M542" si="908">F542*B542</f>
        <v>246.708</v>
      </c>
      <c r="N542" s="41">
        <f t="shared" ref="N542" si="909">G542*B542</f>
        <v>0</v>
      </c>
      <c r="O542" s="41">
        <f>H542*B542</f>
        <v>0</v>
      </c>
      <c r="P542" s="41">
        <f t="shared" ref="P542" si="910">R542/I542</f>
        <v>0.15199615605084804</v>
      </c>
      <c r="Q542" s="40">
        <f t="shared" si="895"/>
        <v>4745.12</v>
      </c>
      <c r="R542" s="51">
        <v>721.24</v>
      </c>
      <c r="S542" s="41">
        <f t="shared" si="896"/>
        <v>163.62994183497989</v>
      </c>
      <c r="T542" s="41">
        <f t="shared" ref="T542" si="911">P542*K542</f>
        <v>396.41448676535055</v>
      </c>
      <c r="U542" s="41">
        <f t="shared" ref="U542" si="912">L542*P542</f>
        <v>123.69690373267694</v>
      </c>
      <c r="V542" s="41">
        <f t="shared" si="905"/>
        <v>37.498667666992617</v>
      </c>
      <c r="W542" s="51"/>
      <c r="X542" s="51"/>
      <c r="Y542" s="41"/>
      <c r="Z542" s="40">
        <f>SUM(S542:Y542)</f>
        <v>721.24</v>
      </c>
      <c r="AA542" s="54">
        <v>0</v>
      </c>
      <c r="AB542" s="54">
        <f t="shared" si="900"/>
        <v>396.41448676535055</v>
      </c>
      <c r="AC542" s="54">
        <f t="shared" si="900"/>
        <v>123.69690373267694</v>
      </c>
      <c r="AD542" s="54">
        <v>201.13</v>
      </c>
      <c r="AE542" s="54">
        <f>W542</f>
        <v>0</v>
      </c>
      <c r="AF542" s="54">
        <f>X542</f>
        <v>0</v>
      </c>
      <c r="AG542" s="54"/>
      <c r="AH542" s="42">
        <f t="shared" si="903"/>
        <v>721.2413904980275</v>
      </c>
      <c r="AI542" s="56">
        <f>I542-Z542</f>
        <v>4023.88</v>
      </c>
    </row>
    <row r="543" spans="1:35" x14ac:dyDescent="0.25">
      <c r="A543" s="31"/>
      <c r="B543" s="52"/>
      <c r="C543" s="33"/>
      <c r="D543" s="33"/>
      <c r="E543" s="33"/>
      <c r="F543" s="35"/>
      <c r="G543" s="35"/>
      <c r="H543" s="171"/>
      <c r="I543" s="51"/>
      <c r="J543" s="41"/>
      <c r="K543" s="41"/>
      <c r="L543" s="41"/>
      <c r="M543" s="41"/>
      <c r="N543" s="41"/>
      <c r="O543" s="41"/>
      <c r="P543" s="41">
        <v>0</v>
      </c>
      <c r="Q543" s="40">
        <f t="shared" si="895"/>
        <v>0</v>
      </c>
      <c r="R543" s="51"/>
      <c r="S543" s="41"/>
      <c r="T543" s="41"/>
      <c r="U543" s="41"/>
      <c r="V543" s="41">
        <f t="shared" si="905"/>
        <v>0</v>
      </c>
      <c r="W543" s="51"/>
      <c r="X543" s="51"/>
      <c r="Y543" s="41"/>
      <c r="Z543" s="40"/>
      <c r="AA543" s="54">
        <f t="shared" si="899"/>
        <v>0</v>
      </c>
      <c r="AB543" s="54">
        <f t="shared" si="900"/>
        <v>0</v>
      </c>
      <c r="AC543" s="54">
        <f t="shared" si="900"/>
        <v>0</v>
      </c>
      <c r="AD543" s="54">
        <v>0</v>
      </c>
      <c r="AE543" s="54"/>
      <c r="AF543" s="54"/>
      <c r="AG543" s="54"/>
      <c r="AH543" s="42">
        <f t="shared" si="903"/>
        <v>0</v>
      </c>
      <c r="AI543" s="56"/>
    </row>
    <row r="544" spans="1:35" x14ac:dyDescent="0.25">
      <c r="A544" s="31"/>
      <c r="B544" s="52"/>
      <c r="C544" s="33"/>
      <c r="D544" s="33"/>
      <c r="E544" s="33"/>
      <c r="F544" s="35"/>
      <c r="G544" s="35"/>
      <c r="H544" s="171"/>
      <c r="I544" s="51"/>
      <c r="J544" s="41"/>
      <c r="K544" s="41"/>
      <c r="L544" s="41"/>
      <c r="M544" s="41"/>
      <c r="N544" s="41"/>
      <c r="O544" s="41"/>
      <c r="P544" s="41">
        <v>0</v>
      </c>
      <c r="Q544" s="40">
        <f t="shared" si="895"/>
        <v>0</v>
      </c>
      <c r="R544" s="51"/>
      <c r="S544" s="41"/>
      <c r="T544" s="41"/>
      <c r="U544" s="41"/>
      <c r="V544" s="41">
        <f t="shared" si="905"/>
        <v>0</v>
      </c>
      <c r="W544" s="51"/>
      <c r="X544" s="51"/>
      <c r="Y544" s="41"/>
      <c r="Z544" s="40"/>
      <c r="AA544" s="54">
        <f t="shared" si="899"/>
        <v>0</v>
      </c>
      <c r="AB544" s="54">
        <f t="shared" si="900"/>
        <v>0</v>
      </c>
      <c r="AC544" s="54">
        <f t="shared" si="900"/>
        <v>0</v>
      </c>
      <c r="AD544" s="54">
        <f t="shared" si="901"/>
        <v>0</v>
      </c>
      <c r="AE544" s="54"/>
      <c r="AF544" s="54"/>
      <c r="AG544" s="54"/>
      <c r="AH544" s="42">
        <f t="shared" si="903"/>
        <v>0</v>
      </c>
      <c r="AI544" s="56"/>
    </row>
    <row r="545" spans="1:35" x14ac:dyDescent="0.25">
      <c r="A545" s="31">
        <v>11</v>
      </c>
      <c r="B545" s="52">
        <v>27.6</v>
      </c>
      <c r="C545" s="33">
        <v>2.48</v>
      </c>
      <c r="D545" s="33">
        <v>7.92</v>
      </c>
      <c r="E545" s="33">
        <v>3.71</v>
      </c>
      <c r="F545" s="35">
        <v>0.77</v>
      </c>
      <c r="G545" s="35">
        <v>5.8</v>
      </c>
      <c r="H545" s="171"/>
      <c r="I545" s="51">
        <v>616.86</v>
      </c>
      <c r="J545" s="41">
        <f>I545-K545-L545-M545-N545</f>
        <v>114.53999999999999</v>
      </c>
      <c r="K545" s="41">
        <f t="shared" ref="K545:K547" si="913">B545*D545</f>
        <v>218.59200000000001</v>
      </c>
      <c r="L545" s="41">
        <f t="shared" ref="L545:L547" si="914">E545*B545</f>
        <v>102.396</v>
      </c>
      <c r="M545" s="41">
        <f t="shared" ref="M545:M547" si="915">F545*B545</f>
        <v>21.252000000000002</v>
      </c>
      <c r="N545" s="41">
        <f t="shared" ref="N545:N547" si="916">G545*B545</f>
        <v>160.08000000000001</v>
      </c>
      <c r="O545" s="41"/>
      <c r="P545" s="41">
        <f t="shared" ref="P545:P547" si="917">R545/I545</f>
        <v>1</v>
      </c>
      <c r="Q545" s="40">
        <f t="shared" si="895"/>
        <v>616.86</v>
      </c>
      <c r="R545" s="51">
        <v>616.86</v>
      </c>
      <c r="S545" s="41">
        <f>R545-T545-U545-V545-W545-X545</f>
        <v>274.62</v>
      </c>
      <c r="T545" s="41">
        <f t="shared" ref="T545:T547" si="918">P545*K545</f>
        <v>218.59200000000001</v>
      </c>
      <c r="U545" s="41">
        <f t="shared" ref="U545:U547" si="919">L545*P545</f>
        <v>102.396</v>
      </c>
      <c r="V545" s="41">
        <f t="shared" si="905"/>
        <v>21.252000000000002</v>
      </c>
      <c r="W545" s="51"/>
      <c r="X545" s="51"/>
      <c r="Y545" s="41"/>
      <c r="Z545" s="40">
        <f>SUM(S545:Y545)</f>
        <v>616.8599999999999</v>
      </c>
      <c r="AA545" s="54">
        <f t="shared" si="899"/>
        <v>274.61999999999989</v>
      </c>
      <c r="AB545" s="54">
        <f t="shared" si="900"/>
        <v>218.59200000000001</v>
      </c>
      <c r="AC545" s="54">
        <f t="shared" si="900"/>
        <v>102.396</v>
      </c>
      <c r="AD545" s="54">
        <f t="shared" si="901"/>
        <v>21.252000000000002</v>
      </c>
      <c r="AE545" s="54">
        <f>W545</f>
        <v>0</v>
      </c>
      <c r="AF545" s="54">
        <f>X545</f>
        <v>0</v>
      </c>
      <c r="AG545" s="54"/>
      <c r="AH545" s="42">
        <f t="shared" si="903"/>
        <v>616.85999999999979</v>
      </c>
      <c r="AI545" s="56">
        <f>I545-Z545</f>
        <v>0</v>
      </c>
    </row>
    <row r="546" spans="1:35" x14ac:dyDescent="0.25">
      <c r="A546" s="31">
        <v>12</v>
      </c>
      <c r="B546" s="52">
        <v>132.1</v>
      </c>
      <c r="C546" s="33">
        <v>2.2999999999999998</v>
      </c>
      <c r="D546" s="33">
        <v>7.42</v>
      </c>
      <c r="E546" s="33">
        <v>3.16</v>
      </c>
      <c r="F546" s="35">
        <v>0.77</v>
      </c>
      <c r="G546" s="35"/>
      <c r="H546" s="171"/>
      <c r="I546" s="51">
        <v>1924.7</v>
      </c>
      <c r="J546" s="41">
        <f>I546-K546-L546-M546-N546</f>
        <v>425.36500000000012</v>
      </c>
      <c r="K546" s="41">
        <f t="shared" si="913"/>
        <v>980.1819999999999</v>
      </c>
      <c r="L546" s="41">
        <f t="shared" si="914"/>
        <v>417.43599999999998</v>
      </c>
      <c r="M546" s="41">
        <f t="shared" si="915"/>
        <v>101.717</v>
      </c>
      <c r="N546" s="41">
        <f t="shared" si="916"/>
        <v>0</v>
      </c>
      <c r="O546" s="41"/>
      <c r="P546" s="41">
        <f t="shared" si="917"/>
        <v>0.99963630695692829</v>
      </c>
      <c r="Q546" s="40">
        <f t="shared" si="895"/>
        <v>1924.7</v>
      </c>
      <c r="R546" s="51">
        <v>1924</v>
      </c>
      <c r="S546" s="41">
        <f>R546-T546-U546-V546-W546-X546</f>
        <v>425.21029770873395</v>
      </c>
      <c r="T546" s="41">
        <f t="shared" si="918"/>
        <v>979.82551462565584</v>
      </c>
      <c r="U546" s="41">
        <f t="shared" si="919"/>
        <v>417.28418143087231</v>
      </c>
      <c r="V546" s="41">
        <f t="shared" si="905"/>
        <v>101.68000623473787</v>
      </c>
      <c r="W546" s="51"/>
      <c r="X546" s="51"/>
      <c r="Y546" s="41"/>
      <c r="Z546" s="40">
        <f>SUM(S546:Y546)</f>
        <v>1924</v>
      </c>
      <c r="AA546" s="54">
        <f t="shared" si="899"/>
        <v>425.17330394347186</v>
      </c>
      <c r="AB546" s="54">
        <f t="shared" si="900"/>
        <v>979.82551462565584</v>
      </c>
      <c r="AC546" s="54">
        <f t="shared" si="900"/>
        <v>417.28418143087231</v>
      </c>
      <c r="AD546" s="54">
        <f t="shared" si="901"/>
        <v>101.717</v>
      </c>
      <c r="AE546" s="54"/>
      <c r="AF546" s="54"/>
      <c r="AG546" s="54"/>
      <c r="AH546" s="42">
        <f t="shared" si="903"/>
        <v>1924</v>
      </c>
      <c r="AI546" s="56"/>
    </row>
    <row r="547" spans="1:35" x14ac:dyDescent="0.25">
      <c r="A547" s="31">
        <v>16</v>
      </c>
      <c r="B547" s="52">
        <v>116.9</v>
      </c>
      <c r="C547" s="33">
        <v>2.2999999999999998</v>
      </c>
      <c r="D547" s="33">
        <v>8.32</v>
      </c>
      <c r="E547" s="33">
        <v>3.14</v>
      </c>
      <c r="F547" s="35">
        <v>0.77</v>
      </c>
      <c r="G547" s="35"/>
      <c r="H547" s="171"/>
      <c r="I547" s="51">
        <v>1793.25</v>
      </c>
      <c r="J547" s="41">
        <f>I547-K547-L547-M547-N547</f>
        <v>363.56299999999987</v>
      </c>
      <c r="K547" s="41">
        <f t="shared" si="913"/>
        <v>972.60800000000006</v>
      </c>
      <c r="L547" s="41">
        <f t="shared" si="914"/>
        <v>367.06600000000003</v>
      </c>
      <c r="M547" s="41">
        <f t="shared" si="915"/>
        <v>90.013000000000005</v>
      </c>
      <c r="N547" s="41">
        <f t="shared" si="916"/>
        <v>0</v>
      </c>
      <c r="O547" s="41"/>
      <c r="P547" s="41">
        <f t="shared" si="917"/>
        <v>1</v>
      </c>
      <c r="Q547" s="40">
        <f t="shared" si="895"/>
        <v>1793.25</v>
      </c>
      <c r="R547" s="51">
        <v>1793.25</v>
      </c>
      <c r="S547" s="41">
        <f>R547-T547-U547-V547-W547-X547</f>
        <v>363.56299999999987</v>
      </c>
      <c r="T547" s="41">
        <f t="shared" si="918"/>
        <v>972.60800000000006</v>
      </c>
      <c r="U547" s="41">
        <f t="shared" si="919"/>
        <v>367.06600000000003</v>
      </c>
      <c r="V547" s="41">
        <f t="shared" si="905"/>
        <v>90.013000000000005</v>
      </c>
      <c r="W547" s="51"/>
      <c r="X547" s="51"/>
      <c r="Y547" s="41"/>
      <c r="Z547" s="40">
        <f>SUM(S547:Y547)</f>
        <v>1793.2499999999998</v>
      </c>
      <c r="AA547" s="54">
        <f t="shared" si="899"/>
        <v>363.56299999999965</v>
      </c>
      <c r="AB547" s="54">
        <f t="shared" si="900"/>
        <v>972.60800000000006</v>
      </c>
      <c r="AC547" s="54">
        <f t="shared" si="900"/>
        <v>367.06600000000003</v>
      </c>
      <c r="AD547" s="54">
        <f t="shared" si="901"/>
        <v>90.013000000000005</v>
      </c>
      <c r="AE547" s="54">
        <f>W547</f>
        <v>0</v>
      </c>
      <c r="AF547" s="54">
        <f>X547</f>
        <v>0</v>
      </c>
      <c r="AG547" s="54"/>
      <c r="AH547" s="42">
        <f t="shared" si="903"/>
        <v>1793.2499999999998</v>
      </c>
      <c r="AI547" s="56">
        <f>I547-Z547</f>
        <v>0</v>
      </c>
    </row>
    <row r="548" spans="1:35" x14ac:dyDescent="0.25">
      <c r="A548" s="31"/>
      <c r="B548" s="52"/>
      <c r="C548" s="33"/>
      <c r="D548" s="33"/>
      <c r="E548" s="33"/>
      <c r="F548" s="35"/>
      <c r="G548" s="35"/>
      <c r="H548" s="171"/>
      <c r="I548" s="51"/>
      <c r="J548" s="41"/>
      <c r="K548" s="41"/>
      <c r="L548" s="41"/>
      <c r="M548" s="41"/>
      <c r="N548" s="41"/>
      <c r="O548" s="41"/>
      <c r="P548" s="41"/>
      <c r="Q548" s="40"/>
      <c r="R548" s="51"/>
      <c r="S548" s="41"/>
      <c r="T548" s="41"/>
      <c r="U548" s="41"/>
      <c r="V548" s="41"/>
      <c r="W548" s="51"/>
      <c r="X548" s="51"/>
      <c r="Y548" s="41"/>
      <c r="Z548" s="40"/>
      <c r="AA548" s="54"/>
      <c r="AB548" s="54">
        <f t="shared" si="900"/>
        <v>0</v>
      </c>
      <c r="AC548" s="54">
        <f t="shared" si="900"/>
        <v>0</v>
      </c>
      <c r="AD548" s="54">
        <f t="shared" si="901"/>
        <v>0</v>
      </c>
      <c r="AE548" s="54"/>
      <c r="AF548" s="54"/>
      <c r="AG548" s="54"/>
      <c r="AH548" s="42">
        <f t="shared" si="903"/>
        <v>0</v>
      </c>
      <c r="AI548" s="56"/>
    </row>
    <row r="549" spans="1:35" x14ac:dyDescent="0.25">
      <c r="A549" s="70" t="s">
        <v>37</v>
      </c>
      <c r="B549" s="136">
        <f>SUM(B537:B548)</f>
        <v>2154.8000000000002</v>
      </c>
      <c r="C549" s="173"/>
      <c r="D549" s="174"/>
      <c r="E549" s="174"/>
      <c r="F549" s="175"/>
      <c r="G549" s="175"/>
      <c r="H549" s="175"/>
      <c r="I549" s="177">
        <f>SUM(I537:I547)</f>
        <v>33106.11</v>
      </c>
      <c r="J549" s="177">
        <f t="shared" ref="J549:O549" si="920">SUM(J537:J547)</f>
        <v>6945.4039999999986</v>
      </c>
      <c r="K549" s="177">
        <f t="shared" si="920"/>
        <v>17649.694000000003</v>
      </c>
      <c r="L549" s="177">
        <f t="shared" si="920"/>
        <v>6691.7359999999981</v>
      </c>
      <c r="M549" s="177">
        <f t="shared" si="920"/>
        <v>1659.1960000000001</v>
      </c>
      <c r="N549" s="177">
        <f t="shared" si="920"/>
        <v>160.08000000000001</v>
      </c>
      <c r="O549" s="177">
        <f t="shared" si="920"/>
        <v>0</v>
      </c>
      <c r="P549" s="176">
        <f t="shared" ref="P549" si="921">R549/I549</f>
        <v>0.54991117953755353</v>
      </c>
      <c r="Q549" s="178">
        <f t="shared" ref="Q549:Q601" si="922">I549</f>
        <v>33106.11</v>
      </c>
      <c r="R549" s="177">
        <f>SUM(R537:R547)</f>
        <v>18205.419999999998</v>
      </c>
      <c r="S549" s="177">
        <f>SUM(S537:S547)</f>
        <v>4009.483800625575</v>
      </c>
      <c r="T549" s="177">
        <f>SUM(T537:T547)</f>
        <v>9483.1873067548731</v>
      </c>
      <c r="U549" s="177">
        <f>SUM(U537:U547)</f>
        <v>3800.567178354212</v>
      </c>
      <c r="V549" s="177">
        <f>SUM(V537:V547)</f>
        <v>912.18171426533843</v>
      </c>
      <c r="W549" s="177"/>
      <c r="X549" s="177"/>
      <c r="Y549" s="176"/>
      <c r="Z549" s="40">
        <f>SUM(S549:Y549)</f>
        <v>18205.419999999998</v>
      </c>
      <c r="AA549" s="55">
        <f t="shared" ref="AA549:AF549" si="923">SUM(AA537:AA547)</f>
        <v>3308.0489053889391</v>
      </c>
      <c r="AB549" s="55">
        <f t="shared" si="923"/>
        <v>9483.1873067548731</v>
      </c>
      <c r="AC549" s="55">
        <f t="shared" si="923"/>
        <v>3800.567178354212</v>
      </c>
      <c r="AD549" s="55">
        <f t="shared" si="923"/>
        <v>1613.6179999999999</v>
      </c>
      <c r="AE549" s="55">
        <f t="shared" si="923"/>
        <v>0</v>
      </c>
      <c r="AF549" s="55">
        <f t="shared" si="923"/>
        <v>0</v>
      </c>
      <c r="AG549" s="54"/>
      <c r="AH549" s="42">
        <f>SUM(AH537:AH547)</f>
        <v>18205.421390498028</v>
      </c>
      <c r="AI549" s="56">
        <f>SUM(AI537:AI547)</f>
        <v>14899.990000000002</v>
      </c>
    </row>
    <row r="550" spans="1:35" x14ac:dyDescent="0.25">
      <c r="A550" s="6" t="s">
        <v>56</v>
      </c>
      <c r="B550" s="37"/>
      <c r="C550" s="7"/>
      <c r="D550" s="24"/>
      <c r="E550" s="24"/>
      <c r="F550" s="24"/>
      <c r="G550" s="25"/>
      <c r="H550" s="171"/>
      <c r="I550" s="26"/>
      <c r="J550" s="26"/>
      <c r="K550" s="26"/>
      <c r="L550" s="26"/>
      <c r="M550" s="26"/>
      <c r="N550" s="26"/>
      <c r="O550" s="27"/>
      <c r="P550" s="41">
        <v>0</v>
      </c>
      <c r="Q550" s="40">
        <f t="shared" si="922"/>
        <v>0</v>
      </c>
      <c r="R550" s="26"/>
      <c r="S550" s="26"/>
      <c r="T550" s="26"/>
      <c r="U550" s="26"/>
      <c r="V550" s="26"/>
      <c r="W550" s="26"/>
      <c r="X550" s="27"/>
      <c r="Y550" s="27"/>
      <c r="Z550" s="28"/>
      <c r="AA550" s="29"/>
      <c r="AB550" s="29"/>
      <c r="AC550" s="29"/>
      <c r="AD550" s="29"/>
      <c r="AE550" s="29"/>
      <c r="AF550" s="29"/>
      <c r="AG550" s="29"/>
      <c r="AH550" s="30"/>
      <c r="AI550" s="36"/>
    </row>
    <row r="551" spans="1:35" x14ac:dyDescent="0.25">
      <c r="A551" s="31">
        <v>1</v>
      </c>
      <c r="B551" s="52">
        <v>18.8</v>
      </c>
      <c r="C551" s="33">
        <v>2.2999999999999998</v>
      </c>
      <c r="D551" s="33">
        <v>8.6199999999999992</v>
      </c>
      <c r="E551" s="33">
        <v>9.98</v>
      </c>
      <c r="F551" s="35">
        <v>0.77</v>
      </c>
      <c r="G551" s="35"/>
      <c r="H551" s="171"/>
      <c r="I551" s="51">
        <v>433.72</v>
      </c>
      <c r="J551" s="41">
        <f>I551-K551-L551-M551-N551</f>
        <v>69.564000000000021</v>
      </c>
      <c r="K551" s="41">
        <f>B551*D551</f>
        <v>162.05599999999998</v>
      </c>
      <c r="L551" s="41">
        <f>E551*B551</f>
        <v>187.62400000000002</v>
      </c>
      <c r="M551" s="41">
        <f>F551*B551</f>
        <v>14.476000000000001</v>
      </c>
      <c r="N551" s="41">
        <f>G551*B551</f>
        <v>0</v>
      </c>
      <c r="O551" s="41"/>
      <c r="P551" s="41">
        <f t="shared" ref="P551" si="924">R551/I551</f>
        <v>1</v>
      </c>
      <c r="Q551" s="40">
        <f t="shared" si="922"/>
        <v>433.72</v>
      </c>
      <c r="R551" s="51">
        <v>433.72</v>
      </c>
      <c r="S551" s="41">
        <v>69.56</v>
      </c>
      <c r="T551" s="41">
        <f>P551*K551</f>
        <v>162.05599999999998</v>
      </c>
      <c r="U551" s="41">
        <f>L551*P551</f>
        <v>187.62400000000002</v>
      </c>
      <c r="V551" s="41">
        <f t="shared" ref="V551:V566" si="925">P551*M551</f>
        <v>14.476000000000001</v>
      </c>
      <c r="W551" s="51"/>
      <c r="X551" s="51"/>
      <c r="Y551" s="41"/>
      <c r="Z551" s="40">
        <f>SUM(S551:Y551)</f>
        <v>433.71600000000001</v>
      </c>
      <c r="AA551" s="54">
        <f t="shared" ref="AA551:AA566" si="926">Z551-AB551-AC551-AD551-AE551-AF551</f>
        <v>69.56</v>
      </c>
      <c r="AB551" s="54">
        <f>T551</f>
        <v>162.05599999999998</v>
      </c>
      <c r="AC551" s="54">
        <f>U551</f>
        <v>187.62400000000002</v>
      </c>
      <c r="AD551" s="54">
        <f t="shared" ref="AD551:AD566" si="927">M551</f>
        <v>14.476000000000001</v>
      </c>
      <c r="AE551" s="54">
        <f>W551</f>
        <v>0</v>
      </c>
      <c r="AF551" s="54">
        <f>X551</f>
        <v>0</v>
      </c>
      <c r="AG551" s="54"/>
      <c r="AH551" s="42">
        <f t="shared" ref="AH551:AH567" si="928">SUM(AA551:AG551)</f>
        <v>433.71600000000001</v>
      </c>
      <c r="AI551" s="56">
        <f>I551-Z551</f>
        <v>4.0000000000190994E-3</v>
      </c>
    </row>
    <row r="552" spans="1:35" x14ac:dyDescent="0.25">
      <c r="A552" s="31"/>
      <c r="B552" s="52"/>
      <c r="C552" s="33"/>
      <c r="D552" s="33"/>
      <c r="E552" s="33"/>
      <c r="F552" s="35"/>
      <c r="G552" s="35"/>
      <c r="H552" s="171"/>
      <c r="I552" s="51"/>
      <c r="J552" s="41"/>
      <c r="K552" s="41"/>
      <c r="L552" s="41"/>
      <c r="M552" s="41"/>
      <c r="N552" s="41"/>
      <c r="O552" s="41"/>
      <c r="P552" s="41">
        <v>0</v>
      </c>
      <c r="Q552" s="40">
        <f t="shared" si="922"/>
        <v>0</v>
      </c>
      <c r="R552" s="51"/>
      <c r="S552" s="41"/>
      <c r="T552" s="41"/>
      <c r="U552" s="41"/>
      <c r="V552" s="41">
        <f t="shared" si="925"/>
        <v>0</v>
      </c>
      <c r="W552" s="51"/>
      <c r="X552" s="51"/>
      <c r="Y552" s="41"/>
      <c r="Z552" s="40"/>
      <c r="AA552" s="54">
        <f t="shared" si="926"/>
        <v>0</v>
      </c>
      <c r="AB552" s="54"/>
      <c r="AC552" s="54"/>
      <c r="AD552" s="54">
        <f t="shared" si="927"/>
        <v>0</v>
      </c>
      <c r="AE552" s="54"/>
      <c r="AF552" s="54"/>
      <c r="AG552" s="54"/>
      <c r="AH552" s="42">
        <f t="shared" si="928"/>
        <v>0</v>
      </c>
      <c r="AI552" s="56"/>
    </row>
    <row r="553" spans="1:35" x14ac:dyDescent="0.25">
      <c r="A553" s="31"/>
      <c r="B553" s="52"/>
      <c r="C553" s="33"/>
      <c r="D553" s="33"/>
      <c r="E553" s="33"/>
      <c r="F553" s="35"/>
      <c r="G553" s="35"/>
      <c r="H553" s="171"/>
      <c r="I553" s="51"/>
      <c r="J553" s="41"/>
      <c r="K553" s="41"/>
      <c r="L553" s="41"/>
      <c r="M553" s="41"/>
      <c r="N553" s="41"/>
      <c r="O553" s="41"/>
      <c r="P553" s="41">
        <v>0</v>
      </c>
      <c r="Q553" s="40">
        <f t="shared" si="922"/>
        <v>0</v>
      </c>
      <c r="R553" s="51"/>
      <c r="S553" s="41"/>
      <c r="T553" s="41"/>
      <c r="U553" s="41"/>
      <c r="V553" s="41">
        <f t="shared" si="925"/>
        <v>0</v>
      </c>
      <c r="W553" s="51"/>
      <c r="X553" s="51"/>
      <c r="Y553" s="41"/>
      <c r="Z553" s="40"/>
      <c r="AA553" s="54">
        <f t="shared" si="926"/>
        <v>0</v>
      </c>
      <c r="AB553" s="54"/>
      <c r="AC553" s="54"/>
      <c r="AD553" s="54">
        <f t="shared" si="927"/>
        <v>0</v>
      </c>
      <c r="AE553" s="54"/>
      <c r="AF553" s="54"/>
      <c r="AG553" s="54"/>
      <c r="AH553" s="42">
        <f t="shared" si="928"/>
        <v>0</v>
      </c>
      <c r="AI553" s="56"/>
    </row>
    <row r="554" spans="1:35" x14ac:dyDescent="0.25">
      <c r="A554" s="31"/>
      <c r="B554" s="52"/>
      <c r="C554" s="33"/>
      <c r="D554" s="33"/>
      <c r="E554" s="33"/>
      <c r="F554" s="35"/>
      <c r="G554" s="35"/>
      <c r="H554" s="171"/>
      <c r="I554" s="51"/>
      <c r="J554" s="41"/>
      <c r="K554" s="41"/>
      <c r="L554" s="41"/>
      <c r="M554" s="41"/>
      <c r="N554" s="41"/>
      <c r="O554" s="41"/>
      <c r="P554" s="41">
        <v>0</v>
      </c>
      <c r="Q554" s="40">
        <f t="shared" si="922"/>
        <v>0</v>
      </c>
      <c r="R554" s="51"/>
      <c r="S554" s="41"/>
      <c r="T554" s="41"/>
      <c r="U554" s="41"/>
      <c r="V554" s="41">
        <f t="shared" si="925"/>
        <v>0</v>
      </c>
      <c r="W554" s="51"/>
      <c r="X554" s="51"/>
      <c r="Y554" s="41"/>
      <c r="Z554" s="40"/>
      <c r="AA554" s="54">
        <f t="shared" si="926"/>
        <v>0</v>
      </c>
      <c r="AB554" s="54"/>
      <c r="AC554" s="54"/>
      <c r="AD554" s="54">
        <f t="shared" si="927"/>
        <v>0</v>
      </c>
      <c r="AE554" s="54"/>
      <c r="AF554" s="54"/>
      <c r="AG554" s="54"/>
      <c r="AH554" s="42">
        <f t="shared" si="928"/>
        <v>0</v>
      </c>
      <c r="AI554" s="56"/>
    </row>
    <row r="555" spans="1:35" x14ac:dyDescent="0.25">
      <c r="A555" s="31">
        <v>5</v>
      </c>
      <c r="B555" s="52">
        <v>288</v>
      </c>
      <c r="C555" s="33">
        <v>2.2999999999999998</v>
      </c>
      <c r="D555" s="33">
        <v>7.94</v>
      </c>
      <c r="E555" s="33">
        <v>3.6</v>
      </c>
      <c r="F555" s="35">
        <v>0.77</v>
      </c>
      <c r="G555" s="35"/>
      <c r="H555" s="171"/>
      <c r="I555" s="51">
        <v>4423.68</v>
      </c>
      <c r="J555" s="41">
        <f>I555-K555-L555-M555-N555</f>
        <v>878.40000000000009</v>
      </c>
      <c r="K555" s="41">
        <f t="shared" ref="K555:K562" si="929">B555*D555</f>
        <v>2286.7200000000003</v>
      </c>
      <c r="L555" s="41">
        <f t="shared" ref="L555:L562" si="930">E555*B555</f>
        <v>1036.8</v>
      </c>
      <c r="M555" s="41">
        <f t="shared" ref="M555:M562" si="931">F555*B555</f>
        <v>221.76</v>
      </c>
      <c r="N555" s="41">
        <f t="shared" ref="N555:N564" si="932">G555*B555</f>
        <v>0</v>
      </c>
      <c r="O555" s="41"/>
      <c r="P555" s="41">
        <f t="shared" ref="P555:P562" si="933">R555/I555</f>
        <v>0</v>
      </c>
      <c r="Q555" s="40">
        <f t="shared" si="922"/>
        <v>4423.68</v>
      </c>
      <c r="R555" s="51"/>
      <c r="S555" s="41">
        <f t="shared" ref="S555:S566" si="934">R555-T555-U555-V555-W555-X555</f>
        <v>0</v>
      </c>
      <c r="T555" s="41">
        <f t="shared" ref="T555:T564" si="935">P555*K555</f>
        <v>0</v>
      </c>
      <c r="U555" s="41">
        <f t="shared" ref="U555:U564" si="936">L555*P555</f>
        <v>0</v>
      </c>
      <c r="V555" s="41">
        <f t="shared" si="925"/>
        <v>0</v>
      </c>
      <c r="W555" s="51"/>
      <c r="X555" s="51"/>
      <c r="Y555" s="41"/>
      <c r="Z555" s="40">
        <f t="shared" ref="Z555:Z564" si="937">SUM(S555:Y555)</f>
        <v>0</v>
      </c>
      <c r="AA555" s="54">
        <v>0</v>
      </c>
      <c r="AB555" s="54">
        <f t="shared" ref="AB555:AB564" si="938">T555</f>
        <v>0</v>
      </c>
      <c r="AC555" s="54">
        <f t="shared" ref="AC555:AC564" si="939">U555</f>
        <v>0</v>
      </c>
      <c r="AD555" s="54">
        <v>0</v>
      </c>
      <c r="AE555" s="54">
        <f t="shared" ref="AE555:AE564" si="940">W555</f>
        <v>0</v>
      </c>
      <c r="AF555" s="54">
        <f t="shared" ref="AF555:AF564" si="941">X555</f>
        <v>0</v>
      </c>
      <c r="AG555" s="54"/>
      <c r="AH555" s="42">
        <f t="shared" si="928"/>
        <v>0</v>
      </c>
      <c r="AI555" s="56">
        <f t="shared" ref="AI555:AI564" si="942">I555-Z555</f>
        <v>4423.68</v>
      </c>
    </row>
    <row r="556" spans="1:35" x14ac:dyDescent="0.25">
      <c r="A556" s="31">
        <v>6</v>
      </c>
      <c r="B556" s="52">
        <v>252.7</v>
      </c>
      <c r="C556" s="33">
        <v>2.2999999999999998</v>
      </c>
      <c r="D556" s="33">
        <v>8.17</v>
      </c>
      <c r="E556" s="33">
        <v>2.39</v>
      </c>
      <c r="F556" s="35">
        <v>0.77</v>
      </c>
      <c r="G556" s="35"/>
      <c r="H556" s="171"/>
      <c r="I556" s="51">
        <v>3638.88</v>
      </c>
      <c r="J556" s="41">
        <f>I556-K556-L556-M556-N556</f>
        <v>775.78900000000044</v>
      </c>
      <c r="K556" s="41">
        <f t="shared" si="929"/>
        <v>2064.5589999999997</v>
      </c>
      <c r="L556" s="41">
        <f t="shared" si="930"/>
        <v>603.95299999999997</v>
      </c>
      <c r="M556" s="41">
        <f t="shared" si="931"/>
        <v>194.57900000000001</v>
      </c>
      <c r="N556" s="41">
        <f t="shared" si="932"/>
        <v>0</v>
      </c>
      <c r="O556" s="41"/>
      <c r="P556" s="41">
        <f t="shared" si="933"/>
        <v>1.4914918876137711</v>
      </c>
      <c r="Q556" s="40">
        <f t="shared" si="922"/>
        <v>3638.88</v>
      </c>
      <c r="R556" s="51">
        <v>5427.36</v>
      </c>
      <c r="S556" s="41">
        <f t="shared" si="934"/>
        <v>1157.0830000000008</v>
      </c>
      <c r="T556" s="41">
        <f t="shared" si="935"/>
        <v>3079.2729999999992</v>
      </c>
      <c r="U556" s="41">
        <f t="shared" si="936"/>
        <v>900.79099999999983</v>
      </c>
      <c r="V556" s="41">
        <f t="shared" si="925"/>
        <v>290.21299999999997</v>
      </c>
      <c r="W556" s="51"/>
      <c r="X556" s="51"/>
      <c r="Y556" s="41"/>
      <c r="Z556" s="40">
        <f t="shared" si="937"/>
        <v>5427.36</v>
      </c>
      <c r="AA556" s="54">
        <f t="shared" si="926"/>
        <v>1252.7170000000008</v>
      </c>
      <c r="AB556" s="54">
        <f t="shared" si="938"/>
        <v>3079.2729999999992</v>
      </c>
      <c r="AC556" s="54">
        <f t="shared" si="939"/>
        <v>900.79099999999983</v>
      </c>
      <c r="AD556" s="54">
        <f t="shared" si="927"/>
        <v>194.57900000000001</v>
      </c>
      <c r="AE556" s="54">
        <f t="shared" si="940"/>
        <v>0</v>
      </c>
      <c r="AF556" s="54">
        <f t="shared" si="941"/>
        <v>0</v>
      </c>
      <c r="AG556" s="54"/>
      <c r="AH556" s="42">
        <f t="shared" si="928"/>
        <v>5427.36</v>
      </c>
      <c r="AI556" s="56">
        <f t="shared" si="942"/>
        <v>-1788.4799999999996</v>
      </c>
    </row>
    <row r="557" spans="1:35" x14ac:dyDescent="0.25">
      <c r="A557" s="31">
        <v>7</v>
      </c>
      <c r="B557" s="52">
        <v>121.7</v>
      </c>
      <c r="C557" s="33">
        <v>2.2999999999999998</v>
      </c>
      <c r="D557" s="33">
        <v>8.5399999999999991</v>
      </c>
      <c r="E557" s="33">
        <v>3.33</v>
      </c>
      <c r="F557" s="35">
        <v>0.77</v>
      </c>
      <c r="G557" s="35"/>
      <c r="H557" s="171"/>
      <c r="I557" s="51">
        <v>1945.98</v>
      </c>
      <c r="J557" s="41">
        <f>I557-K557-L557-M557-N557-O557</f>
        <v>407.69200000000001</v>
      </c>
      <c r="K557" s="41">
        <f t="shared" si="929"/>
        <v>1039.318</v>
      </c>
      <c r="L557" s="41">
        <f t="shared" si="930"/>
        <v>405.26100000000002</v>
      </c>
      <c r="M557" s="41">
        <f t="shared" si="931"/>
        <v>93.709000000000003</v>
      </c>
      <c r="N557" s="41">
        <f t="shared" si="932"/>
        <v>0</v>
      </c>
      <c r="O557" s="41">
        <f>H557*B557</f>
        <v>0</v>
      </c>
      <c r="P557" s="41">
        <f t="shared" si="933"/>
        <v>0</v>
      </c>
      <c r="Q557" s="40">
        <f t="shared" si="922"/>
        <v>1945.98</v>
      </c>
      <c r="R557" s="51"/>
      <c r="S557" s="41">
        <f t="shared" si="934"/>
        <v>0</v>
      </c>
      <c r="T557" s="41">
        <f t="shared" si="935"/>
        <v>0</v>
      </c>
      <c r="U557" s="41">
        <f t="shared" si="936"/>
        <v>0</v>
      </c>
      <c r="V557" s="41">
        <f t="shared" si="925"/>
        <v>0</v>
      </c>
      <c r="W557" s="51"/>
      <c r="X557" s="51"/>
      <c r="Y557" s="41"/>
      <c r="Z557" s="40">
        <f t="shared" si="937"/>
        <v>0</v>
      </c>
      <c r="AA557" s="54">
        <v>0</v>
      </c>
      <c r="AB557" s="54">
        <f t="shared" si="938"/>
        <v>0</v>
      </c>
      <c r="AC557" s="54">
        <f t="shared" si="939"/>
        <v>0</v>
      </c>
      <c r="AD557" s="54"/>
      <c r="AE557" s="54">
        <f t="shared" si="940"/>
        <v>0</v>
      </c>
      <c r="AF557" s="54">
        <f t="shared" si="941"/>
        <v>0</v>
      </c>
      <c r="AG557" s="54"/>
      <c r="AH557" s="42">
        <f t="shared" si="928"/>
        <v>0</v>
      </c>
      <c r="AI557" s="56">
        <f t="shared" si="942"/>
        <v>1945.98</v>
      </c>
    </row>
    <row r="558" spans="1:35" x14ac:dyDescent="0.25">
      <c r="A558" s="31">
        <v>8</v>
      </c>
      <c r="B558" s="52">
        <v>537</v>
      </c>
      <c r="C558" s="33">
        <v>2.2999999999999998</v>
      </c>
      <c r="D558" s="33">
        <v>7.92</v>
      </c>
      <c r="E558" s="33">
        <v>2.95</v>
      </c>
      <c r="F558" s="35">
        <v>0.77</v>
      </c>
      <c r="G558" s="35"/>
      <c r="H558" s="171"/>
      <c r="I558" s="51">
        <v>7936.86</v>
      </c>
      <c r="J558" s="41">
        <f>I558-K558-L558-M558-N558-O558</f>
        <v>1686.1799999999996</v>
      </c>
      <c r="K558" s="41">
        <f t="shared" si="929"/>
        <v>4253.04</v>
      </c>
      <c r="L558" s="41">
        <f t="shared" si="930"/>
        <v>1584.15</v>
      </c>
      <c r="M558" s="41">
        <f t="shared" si="931"/>
        <v>413.49</v>
      </c>
      <c r="N558" s="41">
        <f t="shared" si="932"/>
        <v>0</v>
      </c>
      <c r="O558" s="41">
        <f>H558*B558</f>
        <v>0</v>
      </c>
      <c r="P558" s="41">
        <f t="shared" si="933"/>
        <v>0</v>
      </c>
      <c r="Q558" s="40">
        <f t="shared" si="922"/>
        <v>7936.86</v>
      </c>
      <c r="R558" s="51"/>
      <c r="S558" s="41">
        <f t="shared" si="934"/>
        <v>0</v>
      </c>
      <c r="T558" s="41">
        <f t="shared" si="935"/>
        <v>0</v>
      </c>
      <c r="U558" s="41">
        <f t="shared" si="936"/>
        <v>0</v>
      </c>
      <c r="V558" s="41">
        <f t="shared" si="925"/>
        <v>0</v>
      </c>
      <c r="W558" s="51"/>
      <c r="X558" s="51"/>
      <c r="Y558" s="41"/>
      <c r="Z558" s="40">
        <f t="shared" si="937"/>
        <v>0</v>
      </c>
      <c r="AA558" s="54">
        <v>0</v>
      </c>
      <c r="AB558" s="54">
        <f t="shared" si="938"/>
        <v>0</v>
      </c>
      <c r="AC558" s="54">
        <f t="shared" si="939"/>
        <v>0</v>
      </c>
      <c r="AD558" s="54">
        <v>0</v>
      </c>
      <c r="AE558" s="54">
        <f t="shared" si="940"/>
        <v>0</v>
      </c>
      <c r="AF558" s="54">
        <f t="shared" si="941"/>
        <v>0</v>
      </c>
      <c r="AG558" s="54"/>
      <c r="AH558" s="42">
        <f t="shared" si="928"/>
        <v>0</v>
      </c>
      <c r="AI558" s="56">
        <f t="shared" si="942"/>
        <v>7936.86</v>
      </c>
    </row>
    <row r="559" spans="1:35" x14ac:dyDescent="0.25">
      <c r="A559" s="31">
        <v>9</v>
      </c>
      <c r="B559" s="52">
        <v>281.60000000000002</v>
      </c>
      <c r="C559" s="33">
        <v>2.2999999999999998</v>
      </c>
      <c r="D559" s="33">
        <v>8.1999999999999993</v>
      </c>
      <c r="E559" s="33">
        <v>3.14</v>
      </c>
      <c r="F559" s="35">
        <v>0.77</v>
      </c>
      <c r="G559" s="35"/>
      <c r="H559" s="171"/>
      <c r="I559" s="51">
        <v>4347.3500000000004</v>
      </c>
      <c r="J559" s="41">
        <f>I559-K559-L559-M559-N559-O559</f>
        <v>937.17400000000032</v>
      </c>
      <c r="K559" s="41">
        <f t="shared" si="929"/>
        <v>2309.12</v>
      </c>
      <c r="L559" s="41">
        <f t="shared" si="930"/>
        <v>884.22400000000016</v>
      </c>
      <c r="M559" s="41">
        <f t="shared" si="931"/>
        <v>216.83200000000002</v>
      </c>
      <c r="N559" s="41">
        <f t="shared" si="932"/>
        <v>0</v>
      </c>
      <c r="O559" s="41">
        <f>H559*B559</f>
        <v>0</v>
      </c>
      <c r="P559" s="41">
        <f t="shared" si="933"/>
        <v>0.5611671478026844</v>
      </c>
      <c r="Q559" s="40">
        <f t="shared" si="922"/>
        <v>4347.3500000000004</v>
      </c>
      <c r="R559" s="51">
        <v>2439.59</v>
      </c>
      <c r="S559" s="41">
        <f t="shared" si="934"/>
        <v>525.91126057483291</v>
      </c>
      <c r="T559" s="41">
        <f t="shared" si="935"/>
        <v>1295.8022843341346</v>
      </c>
      <c r="U559" s="41">
        <f t="shared" si="936"/>
        <v>496.19746009868089</v>
      </c>
      <c r="V559" s="41">
        <f t="shared" si="925"/>
        <v>121.67899499235168</v>
      </c>
      <c r="W559" s="51"/>
      <c r="X559" s="51"/>
      <c r="Y559" s="41"/>
      <c r="Z559" s="40">
        <f t="shared" si="937"/>
        <v>2439.59</v>
      </c>
      <c r="AA559" s="54">
        <f t="shared" si="926"/>
        <v>430.75825556718462</v>
      </c>
      <c r="AB559" s="54">
        <f t="shared" si="938"/>
        <v>1295.8022843341346</v>
      </c>
      <c r="AC559" s="54">
        <f t="shared" si="939"/>
        <v>496.19746009868089</v>
      </c>
      <c r="AD559" s="54">
        <f t="shared" si="927"/>
        <v>216.83200000000002</v>
      </c>
      <c r="AE559" s="54">
        <f t="shared" si="940"/>
        <v>0</v>
      </c>
      <c r="AF559" s="54">
        <f t="shared" si="941"/>
        <v>0</v>
      </c>
      <c r="AG559" s="54"/>
      <c r="AH559" s="42">
        <f t="shared" si="928"/>
        <v>2439.59</v>
      </c>
      <c r="AI559" s="56">
        <f t="shared" si="942"/>
        <v>1907.7600000000002</v>
      </c>
    </row>
    <row r="560" spans="1:35" x14ac:dyDescent="0.25">
      <c r="A560" s="31">
        <v>10</v>
      </c>
      <c r="B560" s="52">
        <v>387.7</v>
      </c>
      <c r="C560" s="33">
        <v>2.2999999999999998</v>
      </c>
      <c r="D560" s="33">
        <v>7.95</v>
      </c>
      <c r="E560" s="33">
        <v>3.85</v>
      </c>
      <c r="F560" s="35">
        <v>0.77</v>
      </c>
      <c r="G560" s="35"/>
      <c r="H560" s="171"/>
      <c r="I560" s="51">
        <v>6152.79</v>
      </c>
      <c r="J560" s="41">
        <f t="shared" ref="J560:J562" si="943">I560-K560-L560-M560-N560</f>
        <v>1279.4009999999998</v>
      </c>
      <c r="K560" s="41">
        <f t="shared" si="929"/>
        <v>3082.2150000000001</v>
      </c>
      <c r="L560" s="41">
        <f t="shared" si="930"/>
        <v>1492.645</v>
      </c>
      <c r="M560" s="41">
        <f t="shared" si="931"/>
        <v>298.529</v>
      </c>
      <c r="N560" s="41">
        <f t="shared" si="932"/>
        <v>0</v>
      </c>
      <c r="O560" s="41"/>
      <c r="P560" s="41">
        <f t="shared" si="933"/>
        <v>1.038639381483847</v>
      </c>
      <c r="Q560" s="40">
        <f t="shared" si="922"/>
        <v>6152.79</v>
      </c>
      <c r="R560" s="51">
        <v>6390.53</v>
      </c>
      <c r="S560" s="41">
        <f t="shared" si="934"/>
        <v>1328.8362633098159</v>
      </c>
      <c r="T560" s="41">
        <f t="shared" si="935"/>
        <v>3201.3098812002358</v>
      </c>
      <c r="U560" s="41">
        <f t="shared" si="936"/>
        <v>1550.3198795749568</v>
      </c>
      <c r="V560" s="41">
        <f t="shared" si="925"/>
        <v>310.06397591499137</v>
      </c>
      <c r="W560" s="51"/>
      <c r="X560" s="51"/>
      <c r="Y560" s="41"/>
      <c r="Z560" s="40">
        <f t="shared" si="937"/>
        <v>6390.5300000000007</v>
      </c>
      <c r="AA560" s="54">
        <f t="shared" si="926"/>
        <v>1340.3712392248081</v>
      </c>
      <c r="AB560" s="54">
        <f t="shared" si="938"/>
        <v>3201.3098812002358</v>
      </c>
      <c r="AC560" s="54">
        <f t="shared" si="939"/>
        <v>1550.3198795749568</v>
      </c>
      <c r="AD560" s="54">
        <f t="shared" si="927"/>
        <v>298.529</v>
      </c>
      <c r="AE560" s="54">
        <f t="shared" si="940"/>
        <v>0</v>
      </c>
      <c r="AF560" s="54">
        <f t="shared" si="941"/>
        <v>0</v>
      </c>
      <c r="AG560" s="54"/>
      <c r="AH560" s="42">
        <f t="shared" si="928"/>
        <v>6390.5300000000007</v>
      </c>
      <c r="AI560" s="56">
        <f t="shared" si="942"/>
        <v>-237.74000000000069</v>
      </c>
    </row>
    <row r="561" spans="1:35" x14ac:dyDescent="0.25">
      <c r="A561" s="31">
        <v>11</v>
      </c>
      <c r="B561" s="52">
        <v>495</v>
      </c>
      <c r="C561" s="33">
        <v>2.2999999999999998</v>
      </c>
      <c r="D561" s="33">
        <v>7.66</v>
      </c>
      <c r="E561" s="33">
        <v>3.18</v>
      </c>
      <c r="F561" s="35">
        <v>0.77</v>
      </c>
      <c r="G561" s="35"/>
      <c r="H561" s="171"/>
      <c r="I561" s="51">
        <v>7425</v>
      </c>
      <c r="J561" s="41">
        <f t="shared" si="943"/>
        <v>1678.0499999999997</v>
      </c>
      <c r="K561" s="41">
        <f t="shared" si="929"/>
        <v>3791.7000000000003</v>
      </c>
      <c r="L561" s="41">
        <f t="shared" si="930"/>
        <v>1574.1000000000001</v>
      </c>
      <c r="M561" s="41">
        <f t="shared" si="931"/>
        <v>381.15000000000003</v>
      </c>
      <c r="N561" s="41">
        <f t="shared" si="932"/>
        <v>0</v>
      </c>
      <c r="O561" s="41"/>
      <c r="P561" s="41">
        <f t="shared" si="933"/>
        <v>0.41239057239057236</v>
      </c>
      <c r="Q561" s="40">
        <f t="shared" si="922"/>
        <v>7425</v>
      </c>
      <c r="R561" s="51">
        <v>3062</v>
      </c>
      <c r="S561" s="41">
        <f t="shared" si="934"/>
        <v>531.93200000000002</v>
      </c>
      <c r="T561" s="41">
        <f t="shared" si="935"/>
        <v>1563.6613333333332</v>
      </c>
      <c r="U561" s="41">
        <f t="shared" si="936"/>
        <v>649.14400000000001</v>
      </c>
      <c r="V561" s="41">
        <f t="shared" si="925"/>
        <v>157.18266666666668</v>
      </c>
      <c r="W561" s="51"/>
      <c r="X561" s="51">
        <v>160.08000000000001</v>
      </c>
      <c r="Y561" s="41"/>
      <c r="Z561" s="40">
        <f t="shared" si="937"/>
        <v>3062</v>
      </c>
      <c r="AA561" s="54">
        <f t="shared" si="926"/>
        <v>307.96466666666674</v>
      </c>
      <c r="AB561" s="54">
        <f t="shared" si="938"/>
        <v>1563.6613333333332</v>
      </c>
      <c r="AC561" s="54">
        <f t="shared" si="939"/>
        <v>649.14400000000001</v>
      </c>
      <c r="AD561" s="54">
        <f t="shared" si="927"/>
        <v>381.15000000000003</v>
      </c>
      <c r="AE561" s="54">
        <f t="shared" si="940"/>
        <v>0</v>
      </c>
      <c r="AF561" s="54">
        <f t="shared" si="941"/>
        <v>160.08000000000001</v>
      </c>
      <c r="AG561" s="54"/>
      <c r="AH561" s="42">
        <f t="shared" si="928"/>
        <v>3062</v>
      </c>
      <c r="AI561" s="56">
        <f t="shared" si="942"/>
        <v>4363</v>
      </c>
    </row>
    <row r="562" spans="1:35" x14ac:dyDescent="0.25">
      <c r="A562" s="31">
        <v>12</v>
      </c>
      <c r="B562" s="52">
        <v>70.3</v>
      </c>
      <c r="C562" s="33">
        <v>2.2999999999999998</v>
      </c>
      <c r="D562" s="33">
        <v>8</v>
      </c>
      <c r="E562" s="33">
        <v>2.83</v>
      </c>
      <c r="F562" s="35">
        <v>0.77</v>
      </c>
      <c r="G562" s="35"/>
      <c r="H562" s="171"/>
      <c r="I562" s="51">
        <v>1055.2</v>
      </c>
      <c r="J562" s="41">
        <f t="shared" si="943"/>
        <v>239.72000000000011</v>
      </c>
      <c r="K562" s="41">
        <f t="shared" si="929"/>
        <v>562.4</v>
      </c>
      <c r="L562" s="41">
        <f t="shared" si="930"/>
        <v>198.94899999999998</v>
      </c>
      <c r="M562" s="41">
        <f t="shared" si="931"/>
        <v>54.131</v>
      </c>
      <c r="N562" s="41">
        <f t="shared" si="932"/>
        <v>0</v>
      </c>
      <c r="O562" s="41"/>
      <c r="P562" s="41">
        <f t="shared" si="933"/>
        <v>0</v>
      </c>
      <c r="Q562" s="40">
        <f t="shared" si="922"/>
        <v>1055.2</v>
      </c>
      <c r="R562" s="51"/>
      <c r="S562" s="41">
        <f t="shared" si="934"/>
        <v>0</v>
      </c>
      <c r="T562" s="41">
        <f t="shared" si="935"/>
        <v>0</v>
      </c>
      <c r="U562" s="41">
        <f t="shared" si="936"/>
        <v>0</v>
      </c>
      <c r="V562" s="41">
        <f t="shared" si="925"/>
        <v>0</v>
      </c>
      <c r="W562" s="51"/>
      <c r="X562" s="51"/>
      <c r="Y562" s="41"/>
      <c r="Z562" s="40">
        <f t="shared" si="937"/>
        <v>0</v>
      </c>
      <c r="AA562" s="54">
        <v>0</v>
      </c>
      <c r="AB562" s="54">
        <f t="shared" si="938"/>
        <v>0</v>
      </c>
      <c r="AC562" s="54">
        <f t="shared" si="939"/>
        <v>0</v>
      </c>
      <c r="AD562" s="54">
        <v>0</v>
      </c>
      <c r="AE562" s="54">
        <f t="shared" si="940"/>
        <v>0</v>
      </c>
      <c r="AF562" s="54">
        <f t="shared" si="941"/>
        <v>0</v>
      </c>
      <c r="AG562" s="54"/>
      <c r="AH562" s="42">
        <f t="shared" si="928"/>
        <v>0</v>
      </c>
      <c r="AI562" s="56">
        <f t="shared" si="942"/>
        <v>1055.2</v>
      </c>
    </row>
    <row r="563" spans="1:35" x14ac:dyDescent="0.25">
      <c r="A563" s="31">
        <v>13</v>
      </c>
      <c r="B563" s="52">
        <v>121.2</v>
      </c>
      <c r="C563" s="33">
        <v>2.2999999999999998</v>
      </c>
      <c r="D563" s="33">
        <v>8.1</v>
      </c>
      <c r="E563" s="33">
        <v>2.69</v>
      </c>
      <c r="F563" s="35">
        <v>0.77</v>
      </c>
      <c r="G563" s="35"/>
      <c r="H563" s="171"/>
      <c r="I563" s="51">
        <v>1809.52</v>
      </c>
      <c r="J563" s="41">
        <v>0</v>
      </c>
      <c r="K563" s="41">
        <v>0</v>
      </c>
      <c r="L563" s="41">
        <v>0</v>
      </c>
      <c r="M563" s="41">
        <v>0</v>
      </c>
      <c r="N563" s="41">
        <f t="shared" si="932"/>
        <v>0</v>
      </c>
      <c r="O563" s="41"/>
      <c r="P563" s="41">
        <v>0</v>
      </c>
      <c r="Q563" s="40">
        <f t="shared" si="922"/>
        <v>1809.52</v>
      </c>
      <c r="R563" s="51"/>
      <c r="S563" s="41">
        <f t="shared" si="934"/>
        <v>0</v>
      </c>
      <c r="T563" s="41">
        <f t="shared" si="935"/>
        <v>0</v>
      </c>
      <c r="U563" s="41">
        <f t="shared" si="936"/>
        <v>0</v>
      </c>
      <c r="V563" s="41">
        <f t="shared" si="925"/>
        <v>0</v>
      </c>
      <c r="W563" s="51"/>
      <c r="X563" s="51"/>
      <c r="Y563" s="41"/>
      <c r="Z563" s="40">
        <f t="shared" si="937"/>
        <v>0</v>
      </c>
      <c r="AA563" s="54">
        <f t="shared" si="926"/>
        <v>0</v>
      </c>
      <c r="AB563" s="54">
        <f t="shared" si="938"/>
        <v>0</v>
      </c>
      <c r="AC563" s="54">
        <f t="shared" si="939"/>
        <v>0</v>
      </c>
      <c r="AD563" s="54">
        <f t="shared" si="927"/>
        <v>0</v>
      </c>
      <c r="AE563" s="54">
        <f t="shared" si="940"/>
        <v>0</v>
      </c>
      <c r="AF563" s="54">
        <f t="shared" si="941"/>
        <v>0</v>
      </c>
      <c r="AG563" s="54"/>
      <c r="AH563" s="42">
        <f t="shared" si="928"/>
        <v>0</v>
      </c>
      <c r="AI563" s="56">
        <f t="shared" si="942"/>
        <v>1809.52</v>
      </c>
    </row>
    <row r="564" spans="1:35" x14ac:dyDescent="0.25">
      <c r="A564" s="31">
        <v>14</v>
      </c>
      <c r="B564" s="52">
        <v>369.4</v>
      </c>
      <c r="C564" s="33">
        <v>2.2999999999999998</v>
      </c>
      <c r="D564" s="33">
        <v>8.31</v>
      </c>
      <c r="E564" s="33">
        <v>2.7</v>
      </c>
      <c r="F564" s="35">
        <v>0.77</v>
      </c>
      <c r="G564" s="35"/>
      <c r="H564" s="171"/>
      <c r="I564" s="51">
        <v>5585.33</v>
      </c>
      <c r="J564" s="41">
        <f t="shared" ref="J564" si="944">I564-K564-L564-M564-N564</f>
        <v>1233.7979999999998</v>
      </c>
      <c r="K564" s="41">
        <f t="shared" ref="K564" si="945">B564*D564</f>
        <v>3069.7139999999999</v>
      </c>
      <c r="L564" s="41">
        <f t="shared" ref="L564" si="946">E564*B564</f>
        <v>997.38</v>
      </c>
      <c r="M564" s="41">
        <f t="shared" ref="M564" si="947">F564*B564</f>
        <v>284.43799999999999</v>
      </c>
      <c r="N564" s="41">
        <f t="shared" si="932"/>
        <v>0</v>
      </c>
      <c r="O564" s="41"/>
      <c r="P564" s="41">
        <f t="shared" ref="P564" si="948">R564/I564</f>
        <v>0.2445871595769632</v>
      </c>
      <c r="Q564" s="40">
        <f t="shared" si="922"/>
        <v>5585.33</v>
      </c>
      <c r="R564" s="51">
        <v>1366.1</v>
      </c>
      <c r="S564" s="41">
        <f t="shared" si="934"/>
        <v>301.7711483117381</v>
      </c>
      <c r="T564" s="41">
        <f t="shared" si="935"/>
        <v>750.81262797363797</v>
      </c>
      <c r="U564" s="41">
        <f t="shared" si="936"/>
        <v>243.94634121887157</v>
      </c>
      <c r="V564" s="41">
        <f t="shared" si="925"/>
        <v>69.569882495752253</v>
      </c>
      <c r="W564" s="51"/>
      <c r="X564" s="51"/>
      <c r="Y564" s="41"/>
      <c r="Z564" s="40">
        <f t="shared" si="937"/>
        <v>1366.1</v>
      </c>
      <c r="AA564" s="54">
        <f t="shared" si="926"/>
        <v>86.903030807490381</v>
      </c>
      <c r="AB564" s="54">
        <f t="shared" si="938"/>
        <v>750.81262797363797</v>
      </c>
      <c r="AC564" s="54">
        <f t="shared" si="939"/>
        <v>243.94634121887157</v>
      </c>
      <c r="AD564" s="54">
        <f t="shared" si="927"/>
        <v>284.43799999999999</v>
      </c>
      <c r="AE564" s="54">
        <f t="shared" si="940"/>
        <v>0</v>
      </c>
      <c r="AF564" s="54">
        <f t="shared" si="941"/>
        <v>0</v>
      </c>
      <c r="AG564" s="54"/>
      <c r="AH564" s="42">
        <f t="shared" si="928"/>
        <v>1366.1</v>
      </c>
      <c r="AI564" s="56">
        <f t="shared" si="942"/>
        <v>4219.2299999999996</v>
      </c>
    </row>
    <row r="565" spans="1:35" x14ac:dyDescent="0.25">
      <c r="A565" s="31"/>
      <c r="B565" s="52"/>
      <c r="C565" s="33"/>
      <c r="D565" s="33"/>
      <c r="E565" s="33"/>
      <c r="F565" s="35"/>
      <c r="G565" s="35"/>
      <c r="H565" s="171"/>
      <c r="I565" s="51"/>
      <c r="J565" s="41"/>
      <c r="K565" s="41"/>
      <c r="L565" s="41"/>
      <c r="M565" s="41"/>
      <c r="N565" s="41"/>
      <c r="O565" s="41"/>
      <c r="P565" s="41">
        <v>0</v>
      </c>
      <c r="Q565" s="40">
        <f t="shared" si="922"/>
        <v>0</v>
      </c>
      <c r="R565" s="51"/>
      <c r="S565" s="41">
        <f t="shared" si="934"/>
        <v>0</v>
      </c>
      <c r="T565" s="41"/>
      <c r="U565" s="41"/>
      <c r="V565" s="41">
        <f t="shared" si="925"/>
        <v>0</v>
      </c>
      <c r="W565" s="51"/>
      <c r="X565" s="51"/>
      <c r="Y565" s="41"/>
      <c r="Z565" s="40"/>
      <c r="AA565" s="54">
        <f t="shared" si="926"/>
        <v>0</v>
      </c>
      <c r="AB565" s="54"/>
      <c r="AC565" s="54"/>
      <c r="AD565" s="54">
        <f t="shared" si="927"/>
        <v>0</v>
      </c>
      <c r="AE565" s="54"/>
      <c r="AF565" s="54"/>
      <c r="AG565" s="54"/>
      <c r="AH565" s="42">
        <f t="shared" si="928"/>
        <v>0</v>
      </c>
      <c r="AI565" s="56"/>
    </row>
    <row r="566" spans="1:35" x14ac:dyDescent="0.25">
      <c r="A566" s="31">
        <v>32</v>
      </c>
      <c r="B566" s="52">
        <v>54.9</v>
      </c>
      <c r="C566" s="33">
        <v>2.2999999999999998</v>
      </c>
      <c r="D566" s="33">
        <v>8.06</v>
      </c>
      <c r="E566" s="33">
        <v>1.9</v>
      </c>
      <c r="F566" s="35">
        <v>0.77</v>
      </c>
      <c r="G566" s="35"/>
      <c r="H566" s="171"/>
      <c r="I566" s="51">
        <v>749.93</v>
      </c>
      <c r="J566" s="41">
        <f t="shared" ref="J566" si="949">I566-K566-L566-M566-N566</f>
        <v>160.85299999999992</v>
      </c>
      <c r="K566" s="41">
        <f t="shared" ref="K566" si="950">B566*D566</f>
        <v>442.49400000000003</v>
      </c>
      <c r="L566" s="41">
        <f t="shared" ref="L566" si="951">E566*B566</f>
        <v>104.30999999999999</v>
      </c>
      <c r="M566" s="41">
        <f t="shared" ref="M566" si="952">F566*B566</f>
        <v>42.273000000000003</v>
      </c>
      <c r="N566" s="41">
        <f t="shared" ref="N566" si="953">G566*B566</f>
        <v>0</v>
      </c>
      <c r="O566" s="41"/>
      <c r="P566" s="41">
        <f t="shared" ref="P566:P567" si="954">R566/I566</f>
        <v>1</v>
      </c>
      <c r="Q566" s="40">
        <f t="shared" si="922"/>
        <v>749.93</v>
      </c>
      <c r="R566" s="51">
        <v>749.93</v>
      </c>
      <c r="S566" s="41">
        <f t="shared" si="934"/>
        <v>160.85299999999992</v>
      </c>
      <c r="T566" s="41">
        <f t="shared" ref="T566" si="955">P566*K566</f>
        <v>442.49400000000003</v>
      </c>
      <c r="U566" s="41">
        <f t="shared" ref="U566" si="956">L566*P566</f>
        <v>104.30999999999999</v>
      </c>
      <c r="V566" s="41">
        <f t="shared" si="925"/>
        <v>42.273000000000003</v>
      </c>
      <c r="W566" s="51"/>
      <c r="X566" s="51"/>
      <c r="Y566" s="41"/>
      <c r="Z566" s="40">
        <f>SUM(S566:Y566)</f>
        <v>749.93</v>
      </c>
      <c r="AA566" s="54">
        <f t="shared" si="926"/>
        <v>160.85299999999992</v>
      </c>
      <c r="AB566" s="54">
        <f>T566</f>
        <v>442.49400000000003</v>
      </c>
      <c r="AC566" s="54">
        <f>U566</f>
        <v>104.30999999999999</v>
      </c>
      <c r="AD566" s="54">
        <f t="shared" si="927"/>
        <v>42.273000000000003</v>
      </c>
      <c r="AE566" s="54">
        <f>W566</f>
        <v>0</v>
      </c>
      <c r="AF566" s="54">
        <f>X566</f>
        <v>0</v>
      </c>
      <c r="AG566" s="54"/>
      <c r="AH566" s="42">
        <f t="shared" si="928"/>
        <v>749.93</v>
      </c>
      <c r="AI566" s="56">
        <f>I566-Z566</f>
        <v>0</v>
      </c>
    </row>
    <row r="567" spans="1:35" x14ac:dyDescent="0.25">
      <c r="A567" s="32" t="s">
        <v>37</v>
      </c>
      <c r="B567" s="136">
        <f>SUM(B551:B566)</f>
        <v>2998.3</v>
      </c>
      <c r="C567" s="173"/>
      <c r="D567" s="174"/>
      <c r="E567" s="174"/>
      <c r="F567" s="175"/>
      <c r="G567" s="175"/>
      <c r="H567" s="175"/>
      <c r="I567" s="177">
        <f t="shared" ref="I567" si="957">SUM(I551:I566)</f>
        <v>45504.24</v>
      </c>
      <c r="J567" s="177">
        <f t="shared" ref="J567:N567" si="958">SUM(J551:J566)</f>
        <v>9346.6209999999992</v>
      </c>
      <c r="K567" s="177">
        <f t="shared" si="958"/>
        <v>23063.335999999999</v>
      </c>
      <c r="L567" s="177">
        <f t="shared" si="958"/>
        <v>9069.3960000000006</v>
      </c>
      <c r="M567" s="177">
        <f t="shared" si="958"/>
        <v>2215.3670000000002</v>
      </c>
      <c r="N567" s="177">
        <f t="shared" si="958"/>
        <v>0</v>
      </c>
      <c r="O567" s="177">
        <f>SUM(O556:O566)</f>
        <v>0</v>
      </c>
      <c r="P567" s="176">
        <f t="shared" si="954"/>
        <v>0.43664568400658926</v>
      </c>
      <c r="Q567" s="178">
        <f t="shared" si="922"/>
        <v>45504.24</v>
      </c>
      <c r="R567" s="177">
        <f>SUM(R551:R566)</f>
        <v>19869.23</v>
      </c>
      <c r="S567" s="177">
        <f>SUM(S551:S566)</f>
        <v>4075.9466721963881</v>
      </c>
      <c r="T567" s="177">
        <f>SUM(T551:T566)</f>
        <v>10495.409126841341</v>
      </c>
      <c r="U567" s="177">
        <f>SUM(U551:U566)</f>
        <v>4132.3326808925094</v>
      </c>
      <c r="V567" s="177">
        <f>SUM(V551:V566)</f>
        <v>1005.457520069762</v>
      </c>
      <c r="W567" s="177"/>
      <c r="X567" s="177">
        <f>SUM(X556:X566)</f>
        <v>160.08000000000001</v>
      </c>
      <c r="Y567" s="176"/>
      <c r="Z567" s="40">
        <f t="shared" ref="Z567:AE567" si="959">SUM(Z551:Z566)</f>
        <v>19869.226000000002</v>
      </c>
      <c r="AA567" s="55">
        <f t="shared" si="959"/>
        <v>3649.1271922661504</v>
      </c>
      <c r="AB567" s="55">
        <f t="shared" si="959"/>
        <v>10495.409126841341</v>
      </c>
      <c r="AC567" s="55">
        <f t="shared" si="959"/>
        <v>4132.3326808925094</v>
      </c>
      <c r="AD567" s="55">
        <f t="shared" si="959"/>
        <v>1432.2769999999998</v>
      </c>
      <c r="AE567" s="55">
        <f t="shared" si="959"/>
        <v>0</v>
      </c>
      <c r="AF567" s="55">
        <f>SUM(AF556:AF566)</f>
        <v>160.08000000000001</v>
      </c>
      <c r="AG567" s="54"/>
      <c r="AH567" s="42">
        <f t="shared" si="928"/>
        <v>19869.226000000002</v>
      </c>
      <c r="AI567" s="56">
        <f>SUM(AI551:AI566)</f>
        <v>25635.014000000003</v>
      </c>
    </row>
    <row r="568" spans="1:35" x14ac:dyDescent="0.25">
      <c r="A568" s="6" t="s">
        <v>45</v>
      </c>
      <c r="B568" s="37"/>
      <c r="H568" s="171"/>
      <c r="P568" s="41">
        <v>0</v>
      </c>
      <c r="Q568" s="40">
        <f t="shared" si="922"/>
        <v>0</v>
      </c>
    </row>
    <row r="569" spans="1:35" x14ac:dyDescent="0.25">
      <c r="A569" s="31">
        <v>5</v>
      </c>
      <c r="B569" s="52">
        <v>212.7</v>
      </c>
      <c r="C569" s="33">
        <v>2.48</v>
      </c>
      <c r="D569" s="33">
        <v>8.0399999999999991</v>
      </c>
      <c r="E569" s="33">
        <v>3.88</v>
      </c>
      <c r="F569" s="35">
        <v>0.77</v>
      </c>
      <c r="G569" s="35">
        <v>5.8</v>
      </c>
      <c r="H569" s="171"/>
      <c r="I569" s="51">
        <v>4696.42</v>
      </c>
      <c r="J569" s="41">
        <f t="shared" ref="J569:J574" si="960">I569-K569-L569-M569-N569</f>
        <v>763.59700000000066</v>
      </c>
      <c r="K569" s="41">
        <f t="shared" ref="K569:K574" si="961">B569*D569</f>
        <v>1710.1079999999997</v>
      </c>
      <c r="L569" s="41">
        <f t="shared" ref="L569:L574" si="962">E569*B569</f>
        <v>825.27599999999995</v>
      </c>
      <c r="M569" s="41">
        <f t="shared" ref="M569:M574" si="963">F569*B569</f>
        <v>163.779</v>
      </c>
      <c r="N569" s="41">
        <f>G569*B569</f>
        <v>1233.6599999999999</v>
      </c>
      <c r="O569" s="41"/>
      <c r="P569" s="41">
        <f t="shared" ref="P569" si="964">R569/I569</f>
        <v>5.1044135745951174</v>
      </c>
      <c r="Q569" s="40">
        <f t="shared" si="922"/>
        <v>4696.42</v>
      </c>
      <c r="R569" s="51">
        <v>23972.47</v>
      </c>
      <c r="S569" s="41">
        <f t="shared" ref="S569:S574" si="965">R569-T569-U569-V569-W569-X569</f>
        <v>3835.7057427551235</v>
      </c>
      <c r="T569" s="41">
        <f t="shared" ref="T569:T574" si="966">P569*K569</f>
        <v>8729.0984892237047</v>
      </c>
      <c r="U569" s="41">
        <f t="shared" ref="U569:U574" si="967">L569*P569</f>
        <v>4212.5500171875601</v>
      </c>
      <c r="V569" s="41">
        <f t="shared" ref="V569:V574" si="968">P569*M569</f>
        <v>835.99575083361367</v>
      </c>
      <c r="W569" s="51"/>
      <c r="X569" s="51">
        <v>6359.12</v>
      </c>
      <c r="Y569" s="41"/>
      <c r="Z569" s="40">
        <f t="shared" ref="Z569:Z574" si="969">SUM(S569:Y569)</f>
        <v>23972.47</v>
      </c>
      <c r="AA569" s="54">
        <f t="shared" ref="AA569:AA574" si="970">Z569-AB569-AC569-AD569-AE569-AF569</f>
        <v>4507.9224935887369</v>
      </c>
      <c r="AB569" s="54">
        <f t="shared" ref="AB569:AC574" si="971">T569</f>
        <v>8729.0984892237047</v>
      </c>
      <c r="AC569" s="54">
        <f t="shared" si="971"/>
        <v>4212.5500171875601</v>
      </c>
      <c r="AD569" s="54">
        <f t="shared" ref="AD569:AD574" si="972">M569</f>
        <v>163.779</v>
      </c>
      <c r="AE569" s="54">
        <f t="shared" ref="AE569:AF574" si="973">W569</f>
        <v>0</v>
      </c>
      <c r="AF569" s="54">
        <f t="shared" si="973"/>
        <v>6359.12</v>
      </c>
      <c r="AG569" s="54"/>
      <c r="AH569" s="42">
        <f t="shared" ref="AH569:AH574" si="974">SUM(AA569:AG569)</f>
        <v>23972.47</v>
      </c>
      <c r="AI569" s="56">
        <f t="shared" ref="AI569:AI574" si="975">I569-Z569</f>
        <v>-19276.050000000003</v>
      </c>
    </row>
    <row r="570" spans="1:35" x14ac:dyDescent="0.25">
      <c r="A570" s="31">
        <v>13</v>
      </c>
      <c r="B570" s="52"/>
      <c r="C570" s="33"/>
      <c r="D570" s="33"/>
      <c r="E570" s="33"/>
      <c r="F570" s="35"/>
      <c r="G570" s="35"/>
      <c r="H570" s="171"/>
      <c r="I570" s="51"/>
      <c r="J570" s="41">
        <f t="shared" si="960"/>
        <v>0</v>
      </c>
      <c r="K570" s="41">
        <f t="shared" si="961"/>
        <v>0</v>
      </c>
      <c r="L570" s="41">
        <f t="shared" si="962"/>
        <v>0</v>
      </c>
      <c r="M570" s="41">
        <f t="shared" si="963"/>
        <v>0</v>
      </c>
      <c r="N570" s="41">
        <f t="shared" ref="N570:N571" si="976">G570*B570</f>
        <v>0</v>
      </c>
      <c r="O570" s="41"/>
      <c r="P570" s="41">
        <v>0</v>
      </c>
      <c r="Q570" s="40">
        <f t="shared" si="922"/>
        <v>0</v>
      </c>
      <c r="R570" s="51"/>
      <c r="S570" s="41">
        <f t="shared" si="965"/>
        <v>0</v>
      </c>
      <c r="T570" s="41">
        <f t="shared" si="966"/>
        <v>0</v>
      </c>
      <c r="U570" s="41">
        <f t="shared" si="967"/>
        <v>0</v>
      </c>
      <c r="V570" s="41">
        <f t="shared" si="968"/>
        <v>0</v>
      </c>
      <c r="W570" s="51"/>
      <c r="X570" s="51"/>
      <c r="Y570" s="41"/>
      <c r="Z570" s="40">
        <f t="shared" si="969"/>
        <v>0</v>
      </c>
      <c r="AA570" s="54">
        <f t="shared" si="970"/>
        <v>0</v>
      </c>
      <c r="AB570" s="54">
        <f t="shared" si="971"/>
        <v>0</v>
      </c>
      <c r="AC570" s="54">
        <f t="shared" si="971"/>
        <v>0</v>
      </c>
      <c r="AD570" s="54">
        <f t="shared" si="972"/>
        <v>0</v>
      </c>
      <c r="AE570" s="54">
        <f t="shared" si="973"/>
        <v>0</v>
      </c>
      <c r="AF570" s="54">
        <f t="shared" si="973"/>
        <v>0</v>
      </c>
      <c r="AG570" s="54"/>
      <c r="AH570" s="42">
        <f t="shared" si="974"/>
        <v>0</v>
      </c>
      <c r="AI570" s="56">
        <f t="shared" si="975"/>
        <v>0</v>
      </c>
    </row>
    <row r="571" spans="1:35" x14ac:dyDescent="0.25">
      <c r="A571" s="31">
        <v>15</v>
      </c>
      <c r="B571" s="52">
        <v>603.4</v>
      </c>
      <c r="C571" s="33">
        <v>2.2999999999999998</v>
      </c>
      <c r="D571" s="33">
        <v>8.09</v>
      </c>
      <c r="E571" s="33">
        <v>3.63</v>
      </c>
      <c r="F571" s="35">
        <v>0.77</v>
      </c>
      <c r="G571" s="35"/>
      <c r="H571" s="171"/>
      <c r="I571" s="51">
        <v>9491.48</v>
      </c>
      <c r="J571" s="41">
        <f t="shared" si="960"/>
        <v>1955.0140000000006</v>
      </c>
      <c r="K571" s="41">
        <f t="shared" si="961"/>
        <v>4881.5059999999994</v>
      </c>
      <c r="L571" s="41">
        <f t="shared" si="962"/>
        <v>2190.3419999999996</v>
      </c>
      <c r="M571" s="41">
        <f t="shared" si="963"/>
        <v>464.61799999999999</v>
      </c>
      <c r="N571" s="41">
        <f t="shared" si="976"/>
        <v>0</v>
      </c>
      <c r="O571" s="41"/>
      <c r="P571" s="41">
        <f t="shared" ref="P571:P575" si="977">R571/I571</f>
        <v>0.85950136332795302</v>
      </c>
      <c r="Q571" s="40">
        <f t="shared" si="922"/>
        <v>9491.48</v>
      </c>
      <c r="R571" s="51">
        <v>8157.94</v>
      </c>
      <c r="S571" s="41">
        <f t="shared" si="965"/>
        <v>1680.3371983252364</v>
      </c>
      <c r="T571" s="41">
        <f t="shared" si="966"/>
        <v>4195.6610620935817</v>
      </c>
      <c r="U571" s="41">
        <f t="shared" si="967"/>
        <v>1882.6019351544749</v>
      </c>
      <c r="V571" s="41">
        <f t="shared" si="968"/>
        <v>399.33980442670685</v>
      </c>
      <c r="W571" s="51"/>
      <c r="X571" s="51"/>
      <c r="Y571" s="41"/>
      <c r="Z571" s="40">
        <f t="shared" si="969"/>
        <v>8157.94</v>
      </c>
      <c r="AA571" s="54">
        <f t="shared" si="970"/>
        <v>1615.0590027519434</v>
      </c>
      <c r="AB571" s="54">
        <f t="shared" si="971"/>
        <v>4195.6610620935817</v>
      </c>
      <c r="AC571" s="54">
        <f t="shared" si="971"/>
        <v>1882.6019351544749</v>
      </c>
      <c r="AD571" s="54">
        <f t="shared" si="972"/>
        <v>464.61799999999999</v>
      </c>
      <c r="AE571" s="54">
        <f t="shared" si="973"/>
        <v>0</v>
      </c>
      <c r="AF571" s="54">
        <f t="shared" si="973"/>
        <v>0</v>
      </c>
      <c r="AG571" s="54"/>
      <c r="AH571" s="42">
        <f t="shared" si="974"/>
        <v>8157.9400000000005</v>
      </c>
      <c r="AI571" s="56">
        <f t="shared" si="975"/>
        <v>1333.54</v>
      </c>
    </row>
    <row r="572" spans="1:35" x14ac:dyDescent="0.25">
      <c r="A572" s="31">
        <v>16</v>
      </c>
      <c r="B572" s="52">
        <v>127.5</v>
      </c>
      <c r="C572" s="33">
        <v>2.2999999999999998</v>
      </c>
      <c r="D572" s="33">
        <v>8.0500000000000007</v>
      </c>
      <c r="E572" s="33">
        <v>2.88</v>
      </c>
      <c r="F572" s="35">
        <v>0.77</v>
      </c>
      <c r="G572" s="35"/>
      <c r="H572" s="171"/>
      <c r="I572" s="51">
        <v>1934.17</v>
      </c>
      <c r="J572" s="41">
        <f t="shared" si="960"/>
        <v>442.42</v>
      </c>
      <c r="K572" s="41">
        <f t="shared" si="961"/>
        <v>1026.375</v>
      </c>
      <c r="L572" s="41">
        <f t="shared" si="962"/>
        <v>367.2</v>
      </c>
      <c r="M572" s="41">
        <f t="shared" si="963"/>
        <v>98.174999999999997</v>
      </c>
      <c r="N572" s="41">
        <f>G572*B572</f>
        <v>0</v>
      </c>
      <c r="O572" s="41"/>
      <c r="P572" s="41">
        <f t="shared" si="977"/>
        <v>2.3458796279541092</v>
      </c>
      <c r="Q572" s="40">
        <f t="shared" si="922"/>
        <v>1934.17</v>
      </c>
      <c r="R572" s="51">
        <v>4537.33</v>
      </c>
      <c r="S572" s="41">
        <f t="shared" si="965"/>
        <v>1037.8640649994577</v>
      </c>
      <c r="T572" s="41">
        <f t="shared" si="966"/>
        <v>2407.7522031413987</v>
      </c>
      <c r="U572" s="41">
        <f t="shared" si="967"/>
        <v>861.40699938474893</v>
      </c>
      <c r="V572" s="41">
        <f t="shared" si="968"/>
        <v>230.30673247439466</v>
      </c>
      <c r="W572" s="51"/>
      <c r="X572" s="51"/>
      <c r="Y572" s="41"/>
      <c r="Z572" s="40">
        <f t="shared" si="969"/>
        <v>4537.33</v>
      </c>
      <c r="AA572" s="54">
        <f t="shared" si="970"/>
        <v>1169.9957974738525</v>
      </c>
      <c r="AB572" s="54">
        <f t="shared" si="971"/>
        <v>2407.7522031413987</v>
      </c>
      <c r="AC572" s="54">
        <f t="shared" si="971"/>
        <v>861.40699938474893</v>
      </c>
      <c r="AD572" s="54">
        <f t="shared" si="972"/>
        <v>98.174999999999997</v>
      </c>
      <c r="AE572" s="54">
        <f t="shared" si="973"/>
        <v>0</v>
      </c>
      <c r="AF572" s="54">
        <f t="shared" si="973"/>
        <v>0</v>
      </c>
      <c r="AG572" s="54"/>
      <c r="AH572" s="42">
        <f t="shared" si="974"/>
        <v>4537.33</v>
      </c>
      <c r="AI572" s="56">
        <f t="shared" si="975"/>
        <v>-2603.16</v>
      </c>
    </row>
    <row r="573" spans="1:35" x14ac:dyDescent="0.25">
      <c r="A573" s="31">
        <v>17</v>
      </c>
      <c r="B573" s="52">
        <v>130</v>
      </c>
      <c r="C573" s="33">
        <v>2.2999999999999998</v>
      </c>
      <c r="D573" s="33">
        <v>8.4</v>
      </c>
      <c r="E573" s="33">
        <v>3.13</v>
      </c>
      <c r="F573" s="35">
        <v>0.77</v>
      </c>
      <c r="G573" s="35"/>
      <c r="H573" s="171"/>
      <c r="I573" s="51">
        <v>2020.2</v>
      </c>
      <c r="J573" s="41">
        <f t="shared" si="960"/>
        <v>421.20000000000005</v>
      </c>
      <c r="K573" s="41">
        <f t="shared" si="961"/>
        <v>1092</v>
      </c>
      <c r="L573" s="41">
        <f t="shared" si="962"/>
        <v>406.9</v>
      </c>
      <c r="M573" s="41">
        <f t="shared" si="963"/>
        <v>100.10000000000001</v>
      </c>
      <c r="N573" s="41">
        <f>G573*B573</f>
        <v>0</v>
      </c>
      <c r="O573" s="41"/>
      <c r="P573" s="41">
        <f t="shared" si="977"/>
        <v>1</v>
      </c>
      <c r="Q573" s="40">
        <f t="shared" si="922"/>
        <v>2020.2</v>
      </c>
      <c r="R573" s="51">
        <v>2020.2</v>
      </c>
      <c r="S573" s="41">
        <f t="shared" si="965"/>
        <v>421.20000000000005</v>
      </c>
      <c r="T573" s="41">
        <f t="shared" si="966"/>
        <v>1092</v>
      </c>
      <c r="U573" s="41">
        <f t="shared" si="967"/>
        <v>406.9</v>
      </c>
      <c r="V573" s="41">
        <f t="shared" si="968"/>
        <v>100.10000000000001</v>
      </c>
      <c r="W573" s="51"/>
      <c r="X573" s="51"/>
      <c r="Y573" s="41"/>
      <c r="Z573" s="40">
        <f t="shared" si="969"/>
        <v>2020.1999999999998</v>
      </c>
      <c r="AA573" s="54">
        <f t="shared" si="970"/>
        <v>421.19999999999982</v>
      </c>
      <c r="AB573" s="54">
        <f t="shared" si="971"/>
        <v>1092</v>
      </c>
      <c r="AC573" s="54">
        <f t="shared" si="971"/>
        <v>406.9</v>
      </c>
      <c r="AD573" s="54">
        <f t="shared" si="972"/>
        <v>100.10000000000001</v>
      </c>
      <c r="AE573" s="54">
        <f t="shared" si="973"/>
        <v>0</v>
      </c>
      <c r="AF573" s="54">
        <f t="shared" si="973"/>
        <v>0</v>
      </c>
      <c r="AG573" s="54"/>
      <c r="AH573" s="42">
        <f t="shared" si="974"/>
        <v>2020.1999999999998</v>
      </c>
      <c r="AI573" s="56">
        <f t="shared" si="975"/>
        <v>0</v>
      </c>
    </row>
    <row r="574" spans="1:35" x14ac:dyDescent="0.25">
      <c r="A574" s="31" t="s">
        <v>38</v>
      </c>
      <c r="B574" s="52">
        <v>160.30000000000001</v>
      </c>
      <c r="C574" s="33">
        <v>2.2999999999999998</v>
      </c>
      <c r="D574" s="33">
        <v>8.9499999999999993</v>
      </c>
      <c r="E574" s="33">
        <v>1.39</v>
      </c>
      <c r="F574" s="35">
        <v>0.77</v>
      </c>
      <c r="G574" s="35"/>
      <c r="H574" s="171"/>
      <c r="I574" s="51">
        <v>2277.86</v>
      </c>
      <c r="J574" s="41">
        <f t="shared" si="960"/>
        <v>496.92700000000013</v>
      </c>
      <c r="K574" s="41">
        <f t="shared" si="961"/>
        <v>1434.6849999999999</v>
      </c>
      <c r="L574" s="41">
        <f t="shared" si="962"/>
        <v>222.81700000000001</v>
      </c>
      <c r="M574" s="41">
        <f t="shared" si="963"/>
        <v>123.43100000000001</v>
      </c>
      <c r="N574" s="41">
        <f>G574*B574</f>
        <v>0</v>
      </c>
      <c r="O574" s="41"/>
      <c r="P574" s="41">
        <f t="shared" si="977"/>
        <v>1.6112623251648477</v>
      </c>
      <c r="Q574" s="40">
        <f t="shared" si="922"/>
        <v>2277.86</v>
      </c>
      <c r="R574" s="51">
        <v>3670.23</v>
      </c>
      <c r="S574" s="41">
        <f t="shared" si="965"/>
        <v>800.67975345719231</v>
      </c>
      <c r="T574" s="41">
        <f t="shared" si="966"/>
        <v>2311.6538889791295</v>
      </c>
      <c r="U574" s="41">
        <f t="shared" si="967"/>
        <v>359.0166375062559</v>
      </c>
      <c r="V574" s="41">
        <f t="shared" si="968"/>
        <v>198.87972005742233</v>
      </c>
      <c r="W574" s="51"/>
      <c r="X574" s="51"/>
      <c r="Y574" s="41"/>
      <c r="Z574" s="40">
        <f t="shared" si="969"/>
        <v>3670.23</v>
      </c>
      <c r="AA574" s="54">
        <f t="shared" si="970"/>
        <v>876.1284735146146</v>
      </c>
      <c r="AB574" s="54">
        <f t="shared" si="971"/>
        <v>2311.6538889791295</v>
      </c>
      <c r="AC574" s="54">
        <f t="shared" si="971"/>
        <v>359.0166375062559</v>
      </c>
      <c r="AD574" s="54">
        <f t="shared" si="972"/>
        <v>123.43100000000001</v>
      </c>
      <c r="AE574" s="54">
        <f t="shared" si="973"/>
        <v>0</v>
      </c>
      <c r="AF574" s="54">
        <f t="shared" si="973"/>
        <v>0</v>
      </c>
      <c r="AG574" s="54"/>
      <c r="AH574" s="42">
        <f t="shared" si="974"/>
        <v>3670.23</v>
      </c>
      <c r="AI574" s="56">
        <f t="shared" si="975"/>
        <v>-1392.37</v>
      </c>
    </row>
    <row r="575" spans="1:35" x14ac:dyDescent="0.25">
      <c r="A575" s="32" t="s">
        <v>37</v>
      </c>
      <c r="B575" s="136">
        <f>SUM(B569:B574)</f>
        <v>1233.8999999999999</v>
      </c>
      <c r="C575" s="173"/>
      <c r="D575" s="174"/>
      <c r="E575" s="174"/>
      <c r="F575" s="175"/>
      <c r="G575" s="175"/>
      <c r="H575" s="175"/>
      <c r="I575" s="177">
        <f t="shared" ref="I575" si="978">SUM(I569:I574)</f>
        <v>20420.13</v>
      </c>
      <c r="J575" s="177">
        <f t="shared" ref="J575:O575" si="979">SUM(J569:J574)</f>
        <v>4079.1580000000017</v>
      </c>
      <c r="K575" s="177">
        <f t="shared" si="979"/>
        <v>10144.673999999999</v>
      </c>
      <c r="L575" s="177">
        <f t="shared" si="979"/>
        <v>4012.5349999999994</v>
      </c>
      <c r="M575" s="177">
        <f t="shared" si="979"/>
        <v>950.10299999999995</v>
      </c>
      <c r="N575" s="177">
        <f t="shared" si="979"/>
        <v>1233.6599999999999</v>
      </c>
      <c r="O575" s="177">
        <f t="shared" si="979"/>
        <v>0</v>
      </c>
      <c r="P575" s="176">
        <f t="shared" si="977"/>
        <v>2.074334002770795</v>
      </c>
      <c r="Q575" s="178">
        <f t="shared" si="922"/>
        <v>20420.13</v>
      </c>
      <c r="R575" s="177">
        <f>SUM(R569:R574)</f>
        <v>42358.17</v>
      </c>
      <c r="S575" s="177">
        <f t="shared" ref="S575:X575" si="980">SUM(S569:S574)</f>
        <v>7775.7867595370099</v>
      </c>
      <c r="T575" s="177">
        <f t="shared" si="980"/>
        <v>18736.165643437813</v>
      </c>
      <c r="U575" s="177">
        <f t="shared" si="980"/>
        <v>7722.4755892330395</v>
      </c>
      <c r="V575" s="177">
        <f t="shared" si="980"/>
        <v>1764.6220077921375</v>
      </c>
      <c r="W575" s="177">
        <f t="shared" si="980"/>
        <v>0</v>
      </c>
      <c r="X575" s="177">
        <f t="shared" si="980"/>
        <v>6359.12</v>
      </c>
      <c r="Y575" s="176"/>
      <c r="Z575" s="40">
        <f t="shared" ref="Z575:AF575" si="981">SUM(Z569:Z574)</f>
        <v>42358.17</v>
      </c>
      <c r="AA575" s="55">
        <f t="shared" si="981"/>
        <v>8590.3057673291478</v>
      </c>
      <c r="AB575" s="55">
        <f t="shared" si="981"/>
        <v>18736.165643437813</v>
      </c>
      <c r="AC575" s="55">
        <f t="shared" si="981"/>
        <v>7722.4755892330395</v>
      </c>
      <c r="AD575" s="55">
        <f t="shared" si="981"/>
        <v>950.10299999999995</v>
      </c>
      <c r="AE575" s="55">
        <f t="shared" si="981"/>
        <v>0</v>
      </c>
      <c r="AF575" s="55">
        <f t="shared" si="981"/>
        <v>6359.12</v>
      </c>
      <c r="AG575" s="54"/>
      <c r="AH575" s="42">
        <f>SUM(AH569:AH574)</f>
        <v>42358.170000000006</v>
      </c>
      <c r="AI575" s="56">
        <f>SUM(AI569:AI574)</f>
        <v>-21938.04</v>
      </c>
    </row>
    <row r="576" spans="1:35" x14ac:dyDescent="0.25">
      <c r="A576" t="s">
        <v>40</v>
      </c>
      <c r="G576" s="65"/>
      <c r="H576" s="171"/>
      <c r="J576" s="51"/>
      <c r="K576" s="51"/>
      <c r="L576" s="51"/>
      <c r="M576" s="41"/>
      <c r="N576" s="51"/>
      <c r="P576" s="41"/>
      <c r="Q576" s="40">
        <f t="shared" si="922"/>
        <v>0</v>
      </c>
      <c r="S576" s="132"/>
      <c r="V576" s="132"/>
    </row>
    <row r="577" spans="1:35" x14ac:dyDescent="0.25">
      <c r="A577" s="31">
        <v>2</v>
      </c>
      <c r="B577" s="52">
        <v>418.2</v>
      </c>
      <c r="C577" s="33">
        <v>2.2999999999999998</v>
      </c>
      <c r="D577" s="33">
        <v>8.2100000000000009</v>
      </c>
      <c r="E577" s="33">
        <v>3.03</v>
      </c>
      <c r="F577" s="35">
        <v>0.77</v>
      </c>
      <c r="G577" s="35"/>
      <c r="H577" s="171"/>
      <c r="I577" s="51">
        <v>6390.1</v>
      </c>
      <c r="J577" s="41">
        <f>I577-K577-L577-M577-N577</f>
        <v>1367.518</v>
      </c>
      <c r="K577" s="41">
        <f>B577*D577</f>
        <v>3433.4220000000005</v>
      </c>
      <c r="L577" s="41">
        <f>E577*B577</f>
        <v>1267.146</v>
      </c>
      <c r="M577" s="41">
        <f t="shared" ref="M577" si="982">F577*B577</f>
        <v>322.01400000000001</v>
      </c>
      <c r="N577" s="41">
        <v>0</v>
      </c>
      <c r="O577" s="41"/>
      <c r="P577" s="41">
        <f t="shared" ref="P577:P579" si="983">R577/I577</f>
        <v>0.69153534373483971</v>
      </c>
      <c r="Q577" s="40">
        <f t="shared" si="922"/>
        <v>6390.1</v>
      </c>
      <c r="R577" s="51">
        <v>4418.9799999999996</v>
      </c>
      <c r="S577" s="41">
        <f>R577-T577-U577-V577-W577-X577</f>
        <v>945.68703019358031</v>
      </c>
      <c r="T577" s="41">
        <f>P577*K577</f>
        <v>2374.3326629567614</v>
      </c>
      <c r="U577" s="41">
        <f>L577*P577</f>
        <v>876.27624467222722</v>
      </c>
      <c r="V577" s="41">
        <f t="shared" ref="V577" si="984">P577*M577</f>
        <v>222.68406217743069</v>
      </c>
      <c r="W577" s="51"/>
      <c r="X577" s="51"/>
      <c r="Y577" s="41"/>
      <c r="Z577" s="40">
        <f>SUM(S577:Y577)</f>
        <v>4418.9799999999996</v>
      </c>
      <c r="AA577" s="54">
        <f t="shared" ref="AA577:AF580" si="985">S577</f>
        <v>945.68703019358031</v>
      </c>
      <c r="AB577" s="54">
        <f t="shared" si="985"/>
        <v>2374.3326629567614</v>
      </c>
      <c r="AC577" s="54">
        <f t="shared" si="985"/>
        <v>876.27624467222722</v>
      </c>
      <c r="AD577" s="54">
        <f t="shared" si="985"/>
        <v>222.68406217743069</v>
      </c>
      <c r="AE577" s="54">
        <f t="shared" si="985"/>
        <v>0</v>
      </c>
      <c r="AF577" s="54">
        <f t="shared" si="985"/>
        <v>0</v>
      </c>
      <c r="AG577" s="54"/>
      <c r="AH577" s="42">
        <f>SUM(AA577:AG577)</f>
        <v>4418.9799999999996</v>
      </c>
      <c r="AI577" s="56">
        <f>I577-Z577</f>
        <v>1971.1200000000008</v>
      </c>
    </row>
    <row r="578" spans="1:35" x14ac:dyDescent="0.25">
      <c r="A578" s="31">
        <v>6</v>
      </c>
      <c r="B578" s="52">
        <v>124</v>
      </c>
      <c r="C578" s="33">
        <v>2.2999999999999998</v>
      </c>
      <c r="D578" s="33">
        <v>8.25</v>
      </c>
      <c r="E578" s="33">
        <v>2.83</v>
      </c>
      <c r="F578" s="35">
        <v>0.77</v>
      </c>
      <c r="G578" s="35"/>
      <c r="H578" s="171"/>
      <c r="I578" s="51">
        <v>1856.28</v>
      </c>
      <c r="J578" s="41">
        <f>I578-K578-L578-M578-N578</f>
        <v>386.87999999999994</v>
      </c>
      <c r="K578" s="41">
        <f>B578*D578</f>
        <v>1023</v>
      </c>
      <c r="L578" s="41">
        <f>E578*B578</f>
        <v>350.92</v>
      </c>
      <c r="M578" s="41">
        <f>F578*B578</f>
        <v>95.48</v>
      </c>
      <c r="N578" s="41">
        <f>G578*B578</f>
        <v>0</v>
      </c>
      <c r="O578" s="41"/>
      <c r="P578" s="41">
        <f t="shared" si="983"/>
        <v>1</v>
      </c>
      <c r="Q578" s="40">
        <f t="shared" si="922"/>
        <v>1856.28</v>
      </c>
      <c r="R578" s="51">
        <v>1856.28</v>
      </c>
      <c r="S578" s="41">
        <f>R578-T578-U578-V578-W578-X578</f>
        <v>386.87999999999994</v>
      </c>
      <c r="T578" s="41">
        <f>P578*K578</f>
        <v>1023</v>
      </c>
      <c r="U578" s="41">
        <f>L578*P578</f>
        <v>350.92</v>
      </c>
      <c r="V578" s="41">
        <f>P578*M578</f>
        <v>95.48</v>
      </c>
      <c r="W578" s="51"/>
      <c r="X578" s="51"/>
      <c r="Y578" s="41"/>
      <c r="Z578" s="40">
        <f>SUM(S578:Y578)</f>
        <v>1856.28</v>
      </c>
      <c r="AA578" s="54">
        <f t="shared" si="985"/>
        <v>386.87999999999994</v>
      </c>
      <c r="AB578" s="54">
        <f t="shared" si="985"/>
        <v>1023</v>
      </c>
      <c r="AC578" s="54">
        <f t="shared" si="985"/>
        <v>350.92</v>
      </c>
      <c r="AD578" s="54">
        <f t="shared" si="985"/>
        <v>95.48</v>
      </c>
      <c r="AE578" s="54">
        <f t="shared" si="985"/>
        <v>0</v>
      </c>
      <c r="AF578" s="54">
        <f t="shared" si="985"/>
        <v>0</v>
      </c>
      <c r="AG578" s="54"/>
      <c r="AH578" s="42">
        <f>SUM(AA578:AG578)</f>
        <v>1856.28</v>
      </c>
      <c r="AI578" s="56">
        <f>I578-Z578</f>
        <v>0</v>
      </c>
    </row>
    <row r="579" spans="1:35" x14ac:dyDescent="0.25">
      <c r="A579" s="31">
        <v>14</v>
      </c>
      <c r="B579" s="52">
        <v>277.60000000000002</v>
      </c>
      <c r="C579" s="33">
        <v>2.2999999999999998</v>
      </c>
      <c r="D579" s="33">
        <v>8.5500000000000007</v>
      </c>
      <c r="E579" s="33">
        <v>2.9</v>
      </c>
      <c r="F579" s="35">
        <v>0.77</v>
      </c>
      <c r="G579" s="35"/>
      <c r="H579" s="171"/>
      <c r="I579" s="51">
        <v>4238.95</v>
      </c>
      <c r="J579" s="41">
        <f>I579-K579-L579-M579-N579</f>
        <v>846.67799999999943</v>
      </c>
      <c r="K579" s="41">
        <f>B579*D579</f>
        <v>2373.4800000000005</v>
      </c>
      <c r="L579" s="41">
        <f>E579*B579</f>
        <v>805.04000000000008</v>
      </c>
      <c r="M579" s="41">
        <f>F579*B579</f>
        <v>213.75200000000001</v>
      </c>
      <c r="N579" s="41">
        <f>G579*B579</f>
        <v>0</v>
      </c>
      <c r="O579" s="41"/>
      <c r="P579" s="41">
        <f t="shared" si="983"/>
        <v>1.6318451503320399</v>
      </c>
      <c r="Q579" s="40">
        <f t="shared" si="922"/>
        <v>4238.95</v>
      </c>
      <c r="R579" s="51">
        <v>6917.31</v>
      </c>
      <c r="S579" s="41">
        <f>R579-T579-U579-V579-W579-X579</f>
        <v>1381.6473881928298</v>
      </c>
      <c r="T579" s="41">
        <f>P579*K579</f>
        <v>3873.1518274100908</v>
      </c>
      <c r="U579" s="41">
        <f>L579*P579</f>
        <v>1313.7006198233055</v>
      </c>
      <c r="V579" s="41">
        <f>P579*M579</f>
        <v>348.81016457377422</v>
      </c>
      <c r="W579" s="51"/>
      <c r="X579" s="51"/>
      <c r="Y579" s="41"/>
      <c r="Z579" s="40">
        <f>SUM(S579:Y579)</f>
        <v>6917.31</v>
      </c>
      <c r="AA579" s="54">
        <f t="shared" si="985"/>
        <v>1381.6473881928298</v>
      </c>
      <c r="AB579" s="54">
        <f t="shared" si="985"/>
        <v>3873.1518274100908</v>
      </c>
      <c r="AC579" s="54">
        <f t="shared" si="985"/>
        <v>1313.7006198233055</v>
      </c>
      <c r="AD579" s="54">
        <f t="shared" si="985"/>
        <v>348.81016457377422</v>
      </c>
      <c r="AE579" s="54">
        <f t="shared" si="985"/>
        <v>0</v>
      </c>
      <c r="AF579" s="54">
        <f t="shared" si="985"/>
        <v>0</v>
      </c>
      <c r="AG579" s="54"/>
      <c r="AH579" s="42">
        <f>SUM(AA579:AG579)</f>
        <v>6917.31</v>
      </c>
      <c r="AI579" s="56">
        <f>I579-Z579</f>
        <v>-2678.3600000000006</v>
      </c>
    </row>
    <row r="580" spans="1:35" x14ac:dyDescent="0.25">
      <c r="A580" s="31">
        <v>24</v>
      </c>
      <c r="B580" s="52"/>
      <c r="C580" s="33"/>
      <c r="D580" s="33"/>
      <c r="E580" s="33"/>
      <c r="F580" s="35"/>
      <c r="G580" s="35"/>
      <c r="H580" s="171"/>
      <c r="I580" s="51"/>
      <c r="J580" s="41">
        <f>I580-K580-L580-M580-N580</f>
        <v>0</v>
      </c>
      <c r="K580" s="41">
        <f>B580*D580</f>
        <v>0</v>
      </c>
      <c r="L580" s="41">
        <f>E580*B580</f>
        <v>0</v>
      </c>
      <c r="M580" s="41">
        <f>F580*B580</f>
        <v>0</v>
      </c>
      <c r="N580" s="41">
        <f>G580*B580</f>
        <v>0</v>
      </c>
      <c r="O580" s="41"/>
      <c r="P580" s="41"/>
      <c r="Q580" s="40">
        <f t="shared" si="922"/>
        <v>0</v>
      </c>
      <c r="R580" s="51"/>
      <c r="S580" s="41">
        <f>R580-T580-U580-V580-W580-X580</f>
        <v>0</v>
      </c>
      <c r="T580" s="41">
        <f>P580*K580</f>
        <v>0</v>
      </c>
      <c r="U580" s="41">
        <f>L580*P580</f>
        <v>0</v>
      </c>
      <c r="V580" s="41">
        <f>M580</f>
        <v>0</v>
      </c>
      <c r="W580" s="51"/>
      <c r="X580" s="51"/>
      <c r="Y580" s="41"/>
      <c r="Z580" s="40">
        <f>SUM(S580:Y580)</f>
        <v>0</v>
      </c>
      <c r="AA580" s="54">
        <f t="shared" si="985"/>
        <v>0</v>
      </c>
      <c r="AB580" s="54">
        <f t="shared" si="985"/>
        <v>0</v>
      </c>
      <c r="AC580" s="54">
        <f t="shared" si="985"/>
        <v>0</v>
      </c>
      <c r="AD580" s="54">
        <f t="shared" si="985"/>
        <v>0</v>
      </c>
      <c r="AE580" s="54">
        <f t="shared" si="985"/>
        <v>0</v>
      </c>
      <c r="AF580" s="54">
        <f t="shared" si="985"/>
        <v>0</v>
      </c>
      <c r="AG580" s="54"/>
      <c r="AH580" s="42">
        <f>SUM(AA580:AG580)</f>
        <v>0</v>
      </c>
      <c r="AI580" s="56">
        <f>I580-Z580</f>
        <v>0</v>
      </c>
    </row>
    <row r="581" spans="1:35" x14ac:dyDescent="0.25">
      <c r="A581" s="32" t="s">
        <v>37</v>
      </c>
      <c r="B581" s="136">
        <f>SUM(B577:B580)</f>
        <v>819.80000000000007</v>
      </c>
      <c r="C581" s="173"/>
      <c r="D581" s="174"/>
      <c r="E581" s="174"/>
      <c r="F581" s="175"/>
      <c r="G581" s="175"/>
      <c r="H581" s="175"/>
      <c r="I581" s="177">
        <f t="shared" ref="I581" si="986">SUM(I577:I580)</f>
        <v>12485.330000000002</v>
      </c>
      <c r="J581" s="177">
        <f t="shared" ref="J581:O581" si="987">SUM(J577:J580)</f>
        <v>2601.0759999999991</v>
      </c>
      <c r="K581" s="177">
        <f t="shared" si="987"/>
        <v>6829.902000000001</v>
      </c>
      <c r="L581" s="177">
        <f t="shared" si="987"/>
        <v>2423.1060000000002</v>
      </c>
      <c r="M581" s="177">
        <f t="shared" si="987"/>
        <v>631.24600000000009</v>
      </c>
      <c r="N581" s="177">
        <f t="shared" si="987"/>
        <v>0</v>
      </c>
      <c r="O581" s="177">
        <f t="shared" si="987"/>
        <v>0</v>
      </c>
      <c r="P581" s="176">
        <f t="shared" ref="P581" si="988">R581/I581</f>
        <v>1.0566456793693078</v>
      </c>
      <c r="Q581" s="178">
        <f t="shared" si="922"/>
        <v>12485.330000000002</v>
      </c>
      <c r="R581" s="177">
        <f>SUM(R577:R580)</f>
        <v>13192.57</v>
      </c>
      <c r="S581" s="177">
        <f t="shared" ref="S581:V581" si="989">SUM(S577:S580)</f>
        <v>2714.2144183864102</v>
      </c>
      <c r="T581" s="177">
        <f t="shared" si="989"/>
        <v>7270.4844903668527</v>
      </c>
      <c r="U581" s="177">
        <f t="shared" si="989"/>
        <v>2540.896864495533</v>
      </c>
      <c r="V581" s="177">
        <f t="shared" si="989"/>
        <v>666.97422675120492</v>
      </c>
      <c r="W581" s="177"/>
      <c r="X581" s="177"/>
      <c r="Y581" s="176"/>
      <c r="Z581" s="40">
        <f>SUM(Z577:Z580)</f>
        <v>13192.57</v>
      </c>
      <c r="AA581" s="55">
        <f>SUM(AA577:AA580)</f>
        <v>2714.2144183864102</v>
      </c>
      <c r="AB581" s="55">
        <f>SUM(AB577:AB580)</f>
        <v>7270.4844903668527</v>
      </c>
      <c r="AC581" s="55">
        <f>SUM(AC577:AC580)</f>
        <v>2540.896864495533</v>
      </c>
      <c r="AD581" s="55">
        <f>SUM(AD577:AD580)</f>
        <v>666.97422675120492</v>
      </c>
      <c r="AE581" s="55">
        <f>SUM(AE579:AE580)</f>
        <v>0</v>
      </c>
      <c r="AF581" s="55">
        <f>SUM(AF577:AF580)</f>
        <v>0</v>
      </c>
      <c r="AG581" s="54"/>
      <c r="AH581" s="42">
        <f>SUM(AH577:AH580)</f>
        <v>13192.57</v>
      </c>
      <c r="AI581" s="56">
        <f>SUM(AI577:AI580)</f>
        <v>-707.23999999999978</v>
      </c>
    </row>
    <row r="582" spans="1:35" x14ac:dyDescent="0.25">
      <c r="A582" t="s">
        <v>41</v>
      </c>
      <c r="B582" s="74"/>
      <c r="G582" s="65"/>
      <c r="H582" s="171"/>
      <c r="I582" t="s">
        <v>59</v>
      </c>
      <c r="P582" s="41">
        <v>0</v>
      </c>
      <c r="Q582" s="40" t="str">
        <f t="shared" si="922"/>
        <v xml:space="preserve"> </v>
      </c>
      <c r="S582" s="51"/>
    </row>
    <row r="583" spans="1:35" x14ac:dyDescent="0.25">
      <c r="A583" s="31">
        <v>15</v>
      </c>
      <c r="B583" s="52">
        <v>61.8</v>
      </c>
      <c r="C583" s="33">
        <v>2.2999999999999998</v>
      </c>
      <c r="D583" s="33">
        <v>9.0500000000000007</v>
      </c>
      <c r="E583" s="33">
        <v>9.8800000000000008</v>
      </c>
      <c r="F583" s="35">
        <v>0.77</v>
      </c>
      <c r="G583" s="35"/>
      <c r="H583" s="171"/>
      <c r="I583" s="51">
        <v>1452.92</v>
      </c>
      <c r="J583" s="41">
        <f t="shared" ref="J583:J594" si="990">I583-K583-L583-M583-N583</f>
        <v>235.46000000000004</v>
      </c>
      <c r="K583" s="41">
        <f t="shared" ref="K583:K594" si="991">B583*D583</f>
        <v>559.29</v>
      </c>
      <c r="L583" s="41">
        <f t="shared" ref="L583:L594" si="992">E583*B583</f>
        <v>610.58400000000006</v>
      </c>
      <c r="M583" s="41">
        <f t="shared" ref="M583:M594" si="993">F583*B583</f>
        <v>47.585999999999999</v>
      </c>
      <c r="N583" s="41">
        <f>G583*B583</f>
        <v>0</v>
      </c>
      <c r="O583" s="41"/>
      <c r="P583" s="41">
        <f t="shared" ref="P583:P588" si="994">R583/I583</f>
        <v>0</v>
      </c>
      <c r="Q583" s="40">
        <f t="shared" si="922"/>
        <v>1452.92</v>
      </c>
      <c r="R583" s="51"/>
      <c r="S583" s="41">
        <f t="shared" ref="S583:S590" si="995">R583-T583-U583-V583-W583-X583</f>
        <v>0</v>
      </c>
      <c r="T583" s="41">
        <f>P583*K583</f>
        <v>0</v>
      </c>
      <c r="U583" s="41">
        <f>L583*P583</f>
        <v>0</v>
      </c>
      <c r="V583" s="41">
        <f t="shared" ref="V583:V594" si="996">P583*M583</f>
        <v>0</v>
      </c>
      <c r="W583" s="51"/>
      <c r="X583" s="51"/>
      <c r="Y583" s="41"/>
      <c r="Z583" s="40">
        <f t="shared" ref="Z583:Z588" si="997">SUM(S583:Y583)</f>
        <v>0</v>
      </c>
      <c r="AA583" s="54">
        <v>0</v>
      </c>
      <c r="AB583" s="54">
        <f t="shared" ref="AB583:AC588" si="998">T583</f>
        <v>0</v>
      </c>
      <c r="AC583" s="54">
        <f t="shared" si="998"/>
        <v>0</v>
      </c>
      <c r="AD583" s="54">
        <v>0</v>
      </c>
      <c r="AE583" s="54">
        <f t="shared" ref="AE583:AF588" si="999">W583</f>
        <v>0</v>
      </c>
      <c r="AF583" s="54">
        <f t="shared" si="999"/>
        <v>0</v>
      </c>
      <c r="AG583" s="54"/>
      <c r="AH583" s="42">
        <f t="shared" ref="AH583:AH600" si="1000">SUM(AA583:AG583)</f>
        <v>0</v>
      </c>
      <c r="AI583" s="56">
        <f t="shared" ref="AI583:AI588" si="1001">I583-Z583</f>
        <v>1452.92</v>
      </c>
    </row>
    <row r="584" spans="1:35" x14ac:dyDescent="0.25">
      <c r="A584" s="31">
        <v>17</v>
      </c>
      <c r="B584" s="52">
        <v>806</v>
      </c>
      <c r="C584" s="33">
        <v>2.2999999999999998</v>
      </c>
      <c r="D584" s="33">
        <v>8.51</v>
      </c>
      <c r="E584" s="33"/>
      <c r="F584" s="35">
        <v>0.77</v>
      </c>
      <c r="G584" s="35"/>
      <c r="H584" s="171"/>
      <c r="I584" s="51">
        <v>10469.94</v>
      </c>
      <c r="J584" s="41">
        <f t="shared" si="990"/>
        <v>2990.2600000000011</v>
      </c>
      <c r="K584" s="41">
        <f t="shared" si="991"/>
        <v>6859.0599999999995</v>
      </c>
      <c r="L584" s="41">
        <f t="shared" si="992"/>
        <v>0</v>
      </c>
      <c r="M584" s="41">
        <f t="shared" si="993"/>
        <v>620.62</v>
      </c>
      <c r="N584" s="41">
        <f t="shared" ref="N584:N586" si="1002">G584*B584</f>
        <v>0</v>
      </c>
      <c r="O584" s="41"/>
      <c r="P584" s="41">
        <f t="shared" si="994"/>
        <v>1</v>
      </c>
      <c r="Q584" s="40">
        <f t="shared" si="922"/>
        <v>10469.94</v>
      </c>
      <c r="R584" s="51">
        <v>10469.94</v>
      </c>
      <c r="S584" s="41">
        <f t="shared" si="995"/>
        <v>2990.2600000000011</v>
      </c>
      <c r="T584" s="41">
        <f t="shared" ref="T584:T588" si="1003">P584*K584</f>
        <v>6859.0599999999995</v>
      </c>
      <c r="U584" s="41">
        <f t="shared" ref="U584:U588" si="1004">L584*P584</f>
        <v>0</v>
      </c>
      <c r="V584" s="41">
        <f t="shared" si="996"/>
        <v>620.62</v>
      </c>
      <c r="W584" s="51"/>
      <c r="X584" s="51"/>
      <c r="Y584" s="41"/>
      <c r="Z584" s="40">
        <f t="shared" si="997"/>
        <v>10469.94</v>
      </c>
      <c r="AA584" s="54">
        <f t="shared" ref="AA584:AA594" si="1005">Z584-AB584-AC584-AD584-AE584-AF584</f>
        <v>2990.2600000000011</v>
      </c>
      <c r="AB584" s="54">
        <f t="shared" si="998"/>
        <v>6859.0599999999995</v>
      </c>
      <c r="AC584" s="54">
        <f t="shared" si="998"/>
        <v>0</v>
      </c>
      <c r="AD584" s="54">
        <f t="shared" ref="AD584:AD594" si="1006">M584</f>
        <v>620.62</v>
      </c>
      <c r="AE584" s="54">
        <f t="shared" si="999"/>
        <v>0</v>
      </c>
      <c r="AF584" s="54">
        <f t="shared" si="999"/>
        <v>0</v>
      </c>
      <c r="AG584" s="54"/>
      <c r="AH584" s="42">
        <f t="shared" si="1000"/>
        <v>10469.94</v>
      </c>
      <c r="AI584" s="56">
        <f t="shared" si="1001"/>
        <v>0</v>
      </c>
    </row>
    <row r="585" spans="1:35" x14ac:dyDescent="0.25">
      <c r="A585" s="31">
        <v>18</v>
      </c>
      <c r="B585" s="52">
        <v>512.5</v>
      </c>
      <c r="C585" s="33">
        <v>2.48</v>
      </c>
      <c r="D585" s="33">
        <v>7.7</v>
      </c>
      <c r="E585" s="33">
        <v>3.18</v>
      </c>
      <c r="F585" s="35">
        <v>0.77</v>
      </c>
      <c r="G585" s="35">
        <v>5.8</v>
      </c>
      <c r="H585" s="171"/>
      <c r="I585" s="51">
        <v>10941.88</v>
      </c>
      <c r="J585" s="41">
        <f t="shared" si="990"/>
        <v>1998.7549999999992</v>
      </c>
      <c r="K585" s="41">
        <f t="shared" si="991"/>
        <v>3946.25</v>
      </c>
      <c r="L585" s="41">
        <f t="shared" si="992"/>
        <v>1629.75</v>
      </c>
      <c r="M585" s="41">
        <f t="shared" si="993"/>
        <v>394.625</v>
      </c>
      <c r="N585" s="41">
        <f t="shared" si="1002"/>
        <v>2972.5</v>
      </c>
      <c r="O585" s="41"/>
      <c r="P585" s="41">
        <f t="shared" si="994"/>
        <v>1</v>
      </c>
      <c r="Q585" s="40">
        <f t="shared" si="922"/>
        <v>10941.88</v>
      </c>
      <c r="R585" s="51">
        <v>10941.88</v>
      </c>
      <c r="S585" s="41">
        <f t="shared" si="995"/>
        <v>1998.7549999999992</v>
      </c>
      <c r="T585" s="41">
        <f t="shared" si="1003"/>
        <v>3946.25</v>
      </c>
      <c r="U585" s="41">
        <f t="shared" si="1004"/>
        <v>1629.75</v>
      </c>
      <c r="V585" s="41">
        <f t="shared" si="996"/>
        <v>394.625</v>
      </c>
      <c r="W585" s="51"/>
      <c r="X585" s="51">
        <v>2972.5</v>
      </c>
      <c r="Y585" s="41"/>
      <c r="Z585" s="40">
        <f t="shared" si="997"/>
        <v>10941.88</v>
      </c>
      <c r="AA585" s="54">
        <f t="shared" si="1005"/>
        <v>1998.7549999999992</v>
      </c>
      <c r="AB585" s="54">
        <f t="shared" si="998"/>
        <v>3946.25</v>
      </c>
      <c r="AC585" s="54">
        <f t="shared" si="998"/>
        <v>1629.75</v>
      </c>
      <c r="AD585" s="54">
        <f t="shared" si="1006"/>
        <v>394.625</v>
      </c>
      <c r="AE585" s="54">
        <f t="shared" si="999"/>
        <v>0</v>
      </c>
      <c r="AF585" s="54">
        <f t="shared" si="999"/>
        <v>2972.5</v>
      </c>
      <c r="AG585" s="54"/>
      <c r="AH585" s="42">
        <f t="shared" si="1000"/>
        <v>10941.88</v>
      </c>
      <c r="AI585" s="56">
        <f t="shared" si="1001"/>
        <v>0</v>
      </c>
    </row>
    <row r="586" spans="1:35" x14ac:dyDescent="0.25">
      <c r="A586" s="31">
        <v>19</v>
      </c>
      <c r="B586" s="52">
        <v>490.5</v>
      </c>
      <c r="C586" s="33">
        <v>2.48</v>
      </c>
      <c r="D586" s="33">
        <v>8.65</v>
      </c>
      <c r="E586" s="33">
        <v>3.93</v>
      </c>
      <c r="F586" s="35">
        <v>0.77</v>
      </c>
      <c r="G586" s="35">
        <v>5.8</v>
      </c>
      <c r="H586" s="171"/>
      <c r="I586" s="51">
        <v>11299.95</v>
      </c>
      <c r="J586" s="41">
        <f t="shared" si="990"/>
        <v>1906.8750000000005</v>
      </c>
      <c r="K586" s="41">
        <f t="shared" si="991"/>
        <v>4242.8249999999998</v>
      </c>
      <c r="L586" s="41">
        <f t="shared" si="992"/>
        <v>1927.6650000000002</v>
      </c>
      <c r="M586" s="41">
        <f t="shared" si="993"/>
        <v>377.685</v>
      </c>
      <c r="N586" s="41">
        <f t="shared" si="1002"/>
        <v>2844.9</v>
      </c>
      <c r="O586" s="41"/>
      <c r="P586" s="41">
        <f t="shared" si="994"/>
        <v>0.83465236571843238</v>
      </c>
      <c r="Q586" s="40">
        <f t="shared" si="922"/>
        <v>11299.95</v>
      </c>
      <c r="R586" s="51">
        <v>9431.5300000000007</v>
      </c>
      <c r="S586" s="41">
        <f t="shared" si="995"/>
        <v>1644.9202451117053</v>
      </c>
      <c r="T586" s="41">
        <f t="shared" si="1003"/>
        <v>3541.2839235793076</v>
      </c>
      <c r="U586" s="41">
        <f t="shared" si="1004"/>
        <v>1608.9301525626222</v>
      </c>
      <c r="V586" s="41">
        <f t="shared" si="996"/>
        <v>315.23567874636615</v>
      </c>
      <c r="W586" s="51"/>
      <c r="X586" s="51">
        <v>2321.16</v>
      </c>
      <c r="Y586" s="41"/>
      <c r="Z586" s="40">
        <f t="shared" si="997"/>
        <v>9431.5300000000007</v>
      </c>
      <c r="AA586" s="54">
        <f t="shared" si="1005"/>
        <v>1582.4709238580713</v>
      </c>
      <c r="AB586" s="54">
        <f t="shared" si="998"/>
        <v>3541.2839235793076</v>
      </c>
      <c r="AC586" s="54">
        <f t="shared" si="998"/>
        <v>1608.9301525626222</v>
      </c>
      <c r="AD586" s="54">
        <f t="shared" si="1006"/>
        <v>377.685</v>
      </c>
      <c r="AE586" s="54">
        <f t="shared" si="999"/>
        <v>0</v>
      </c>
      <c r="AF586" s="54">
        <v>2321.16</v>
      </c>
      <c r="AG586" s="54"/>
      <c r="AH586" s="42">
        <f t="shared" si="1000"/>
        <v>9431.5300000000025</v>
      </c>
      <c r="AI586" s="56">
        <f t="shared" si="1001"/>
        <v>1868.42</v>
      </c>
    </row>
    <row r="587" spans="1:35" x14ac:dyDescent="0.25">
      <c r="A587" s="31">
        <v>20</v>
      </c>
      <c r="B587" s="52">
        <v>714.5</v>
      </c>
      <c r="C587" s="33">
        <v>2.48</v>
      </c>
      <c r="D587" s="33">
        <v>8.1</v>
      </c>
      <c r="E587" s="33">
        <v>2.95</v>
      </c>
      <c r="F587" s="35">
        <v>0.77</v>
      </c>
      <c r="G587" s="35">
        <v>5.8</v>
      </c>
      <c r="H587" s="171"/>
      <c r="I587" s="51">
        <v>15288.57</v>
      </c>
      <c r="J587" s="41">
        <f t="shared" si="990"/>
        <v>2873.1699999999992</v>
      </c>
      <c r="K587" s="41">
        <f t="shared" si="991"/>
        <v>5787.45</v>
      </c>
      <c r="L587" s="41">
        <f t="shared" si="992"/>
        <v>2107.7750000000001</v>
      </c>
      <c r="M587" s="41">
        <f t="shared" si="993"/>
        <v>550.16499999999996</v>
      </c>
      <c r="N587" s="41">
        <v>3970.01</v>
      </c>
      <c r="O587" s="41"/>
      <c r="P587" s="41">
        <f t="shared" si="994"/>
        <v>0.66887354409208977</v>
      </c>
      <c r="Q587" s="40">
        <f t="shared" si="922"/>
        <v>15288.57</v>
      </c>
      <c r="R587" s="51">
        <v>10226.120000000001</v>
      </c>
      <c r="S587" s="41">
        <f t="shared" si="995"/>
        <v>1710.2820594601076</v>
      </c>
      <c r="T587" s="41">
        <f t="shared" si="1003"/>
        <v>3871.0721927557647</v>
      </c>
      <c r="U587" s="41">
        <f t="shared" si="1004"/>
        <v>1409.8349343987045</v>
      </c>
      <c r="V587" s="41">
        <f t="shared" si="996"/>
        <v>367.99081338542453</v>
      </c>
      <c r="W587" s="51"/>
      <c r="X587" s="51">
        <v>2866.94</v>
      </c>
      <c r="Y587" s="41"/>
      <c r="Z587" s="40">
        <f t="shared" si="997"/>
        <v>10226.120000000001</v>
      </c>
      <c r="AA587" s="54">
        <f t="shared" si="1005"/>
        <v>1528.1078728455318</v>
      </c>
      <c r="AB587" s="54">
        <f t="shared" si="998"/>
        <v>3871.0721927557647</v>
      </c>
      <c r="AC587" s="54">
        <f t="shared" si="998"/>
        <v>1409.8349343987045</v>
      </c>
      <c r="AD587" s="54">
        <f t="shared" si="1006"/>
        <v>550.16499999999996</v>
      </c>
      <c r="AE587" s="54">
        <f t="shared" si="999"/>
        <v>0</v>
      </c>
      <c r="AF587" s="54">
        <f t="shared" si="999"/>
        <v>2866.94</v>
      </c>
      <c r="AG587" s="54"/>
      <c r="AH587" s="42">
        <f t="shared" si="1000"/>
        <v>10226.120000000001</v>
      </c>
      <c r="AI587" s="56">
        <f t="shared" si="1001"/>
        <v>5062.4499999999989</v>
      </c>
    </row>
    <row r="588" spans="1:35" x14ac:dyDescent="0.25">
      <c r="A588" s="31">
        <v>42</v>
      </c>
      <c r="B588" s="52">
        <v>86.3</v>
      </c>
      <c r="C588" s="33">
        <v>2.48</v>
      </c>
      <c r="D588" s="33">
        <v>8.17</v>
      </c>
      <c r="E588" s="33">
        <v>3.57</v>
      </c>
      <c r="F588" s="35">
        <v>0.77</v>
      </c>
      <c r="G588" s="35">
        <v>5.8</v>
      </c>
      <c r="H588" s="171"/>
      <c r="I588" s="51">
        <v>1921.9</v>
      </c>
      <c r="J588" s="41">
        <f t="shared" si="990"/>
        <v>341.7470000000003</v>
      </c>
      <c r="K588" s="41">
        <f t="shared" si="991"/>
        <v>705.07100000000003</v>
      </c>
      <c r="L588" s="41">
        <f t="shared" si="992"/>
        <v>308.09099999999995</v>
      </c>
      <c r="M588" s="41">
        <f t="shared" si="993"/>
        <v>66.450999999999993</v>
      </c>
      <c r="N588" s="41">
        <f t="shared" ref="N588:N594" si="1007">G588*B588</f>
        <v>500.53999999999996</v>
      </c>
      <c r="O588" s="41"/>
      <c r="P588" s="41">
        <f t="shared" si="994"/>
        <v>0</v>
      </c>
      <c r="Q588" s="40">
        <f t="shared" si="922"/>
        <v>1921.9</v>
      </c>
      <c r="R588" s="51"/>
      <c r="S588" s="41">
        <f t="shared" si="995"/>
        <v>0</v>
      </c>
      <c r="T588" s="41">
        <f t="shared" si="1003"/>
        <v>0</v>
      </c>
      <c r="U588" s="41">
        <f t="shared" si="1004"/>
        <v>0</v>
      </c>
      <c r="V588" s="41">
        <f t="shared" si="996"/>
        <v>0</v>
      </c>
      <c r="W588" s="51"/>
      <c r="X588" s="51"/>
      <c r="Y588" s="41"/>
      <c r="Z588" s="40">
        <f t="shared" si="997"/>
        <v>0</v>
      </c>
      <c r="AA588" s="54">
        <v>0</v>
      </c>
      <c r="AB588" s="54">
        <f t="shared" si="998"/>
        <v>0</v>
      </c>
      <c r="AC588" s="54">
        <f t="shared" si="998"/>
        <v>0</v>
      </c>
      <c r="AD588" s="54">
        <v>0</v>
      </c>
      <c r="AE588" s="54">
        <f t="shared" si="999"/>
        <v>0</v>
      </c>
      <c r="AF588" s="54">
        <f t="shared" si="999"/>
        <v>0</v>
      </c>
      <c r="AG588" s="54"/>
      <c r="AH588" s="42">
        <f t="shared" si="1000"/>
        <v>0</v>
      </c>
      <c r="AI588" s="56">
        <f t="shared" si="1001"/>
        <v>1921.9</v>
      </c>
    </row>
    <row r="589" spans="1:35" x14ac:dyDescent="0.25">
      <c r="A589" s="31"/>
      <c r="B589" s="52"/>
      <c r="C589" s="33"/>
      <c r="D589" s="33"/>
      <c r="E589" s="33"/>
      <c r="F589" s="35"/>
      <c r="G589" s="35"/>
      <c r="H589" s="171"/>
      <c r="I589" s="51"/>
      <c r="J589" s="41">
        <f t="shared" si="990"/>
        <v>0</v>
      </c>
      <c r="K589" s="41">
        <f t="shared" si="991"/>
        <v>0</v>
      </c>
      <c r="L589" s="41">
        <f t="shared" si="992"/>
        <v>0</v>
      </c>
      <c r="M589" s="41">
        <f t="shared" si="993"/>
        <v>0</v>
      </c>
      <c r="N589" s="41">
        <f t="shared" si="1007"/>
        <v>0</v>
      </c>
      <c r="O589" s="41"/>
      <c r="P589" s="41"/>
      <c r="Q589" s="40">
        <f t="shared" si="922"/>
        <v>0</v>
      </c>
      <c r="R589" s="51"/>
      <c r="S589" s="41">
        <f t="shared" si="995"/>
        <v>0</v>
      </c>
      <c r="T589" s="41"/>
      <c r="U589" s="41"/>
      <c r="V589" s="41">
        <f t="shared" si="996"/>
        <v>0</v>
      </c>
      <c r="W589" s="51"/>
      <c r="X589" s="51"/>
      <c r="Y589" s="41"/>
      <c r="Z589" s="40"/>
      <c r="AA589" s="54">
        <f t="shared" si="1005"/>
        <v>0</v>
      </c>
      <c r="AB589" s="54"/>
      <c r="AC589" s="54"/>
      <c r="AD589" s="54">
        <f t="shared" si="1006"/>
        <v>0</v>
      </c>
      <c r="AE589" s="54"/>
      <c r="AF589" s="54"/>
      <c r="AG589" s="54"/>
      <c r="AH589" s="42">
        <f t="shared" si="1000"/>
        <v>0</v>
      </c>
      <c r="AI589" s="56"/>
    </row>
    <row r="590" spans="1:35" x14ac:dyDescent="0.25">
      <c r="A590" s="31"/>
      <c r="B590" s="52"/>
      <c r="C590" s="33"/>
      <c r="D590" s="33"/>
      <c r="E590" s="33"/>
      <c r="F590" s="35"/>
      <c r="G590" s="35"/>
      <c r="H590" s="171"/>
      <c r="I590" s="51"/>
      <c r="J590" s="41">
        <f t="shared" si="990"/>
        <v>0</v>
      </c>
      <c r="K590" s="41">
        <f t="shared" si="991"/>
        <v>0</v>
      </c>
      <c r="L590" s="41">
        <f t="shared" si="992"/>
        <v>0</v>
      </c>
      <c r="M590" s="41">
        <f t="shared" si="993"/>
        <v>0</v>
      </c>
      <c r="N590" s="41">
        <f t="shared" si="1007"/>
        <v>0</v>
      </c>
      <c r="O590" s="41"/>
      <c r="P590" s="41"/>
      <c r="Q590" s="40">
        <f t="shared" si="922"/>
        <v>0</v>
      </c>
      <c r="R590" s="51"/>
      <c r="S590" s="41">
        <f t="shared" si="995"/>
        <v>0</v>
      </c>
      <c r="T590" s="41"/>
      <c r="U590" s="41"/>
      <c r="V590" s="41">
        <f t="shared" si="996"/>
        <v>0</v>
      </c>
      <c r="W590" s="51"/>
      <c r="X590" s="51"/>
      <c r="Y590" s="41"/>
      <c r="Z590" s="40"/>
      <c r="AA590" s="54">
        <f t="shared" si="1005"/>
        <v>0</v>
      </c>
      <c r="AB590" s="54"/>
      <c r="AC590" s="54"/>
      <c r="AD590" s="54">
        <f t="shared" si="1006"/>
        <v>0</v>
      </c>
      <c r="AE590" s="54"/>
      <c r="AF590" s="54"/>
      <c r="AG590" s="54"/>
      <c r="AH590" s="42">
        <f t="shared" si="1000"/>
        <v>0</v>
      </c>
      <c r="AI590" s="56"/>
    </row>
    <row r="591" spans="1:35" x14ac:dyDescent="0.25">
      <c r="A591" s="31">
        <v>65</v>
      </c>
      <c r="B591" s="52">
        <v>1044.7</v>
      </c>
      <c r="C591" s="33">
        <v>2.2999999999999998</v>
      </c>
      <c r="D591" s="33">
        <v>8.08</v>
      </c>
      <c r="E591" s="33">
        <v>4.32</v>
      </c>
      <c r="F591" s="35">
        <v>0.77</v>
      </c>
      <c r="G591" s="35"/>
      <c r="H591" s="171"/>
      <c r="I591" s="51">
        <v>17101.73</v>
      </c>
      <c r="J591" s="41">
        <f t="shared" si="990"/>
        <v>3343.0309999999981</v>
      </c>
      <c r="K591" s="41">
        <f t="shared" si="991"/>
        <v>8441.1760000000013</v>
      </c>
      <c r="L591" s="41">
        <f t="shared" si="992"/>
        <v>4513.1040000000003</v>
      </c>
      <c r="M591" s="41">
        <f t="shared" si="993"/>
        <v>804.4190000000001</v>
      </c>
      <c r="N591" s="41">
        <f t="shared" si="1007"/>
        <v>0</v>
      </c>
      <c r="O591" s="41"/>
      <c r="P591" s="41">
        <f t="shared" ref="P591" si="1008">R591/I591</f>
        <v>0.87516643053071241</v>
      </c>
      <c r="Q591" s="40">
        <f t="shared" si="922"/>
        <v>17101.73</v>
      </c>
      <c r="R591" s="51">
        <v>14966.86</v>
      </c>
      <c r="S591" s="41">
        <f>R591-T591-U591-V591</f>
        <v>2925.7085074235169</v>
      </c>
      <c r="T591" s="41">
        <f t="shared" ref="T591" si="1009">P591*K591</f>
        <v>7387.4338694015178</v>
      </c>
      <c r="U591" s="41">
        <f t="shared" ref="U591" si="1010">L591*P591</f>
        <v>3949.7171182938805</v>
      </c>
      <c r="V591" s="41">
        <f t="shared" si="996"/>
        <v>704.00050488108525</v>
      </c>
      <c r="W591" s="51"/>
      <c r="X591" s="51"/>
      <c r="Y591" s="41"/>
      <c r="Z591" s="40">
        <f>SUM(S591:Y591)</f>
        <v>14966.86</v>
      </c>
      <c r="AA591" s="54">
        <f t="shared" si="1005"/>
        <v>2825.290012304602</v>
      </c>
      <c r="AB591" s="54">
        <f>T591</f>
        <v>7387.4338694015178</v>
      </c>
      <c r="AC591" s="54">
        <f>U591</f>
        <v>3949.7171182938805</v>
      </c>
      <c r="AD591" s="54">
        <f t="shared" si="1006"/>
        <v>804.4190000000001</v>
      </c>
      <c r="AE591" s="54">
        <f>W591</f>
        <v>0</v>
      </c>
      <c r="AF591" s="54">
        <f>X591</f>
        <v>0</v>
      </c>
      <c r="AG591" s="54"/>
      <c r="AH591" s="42">
        <f t="shared" si="1000"/>
        <v>14966.859999999999</v>
      </c>
      <c r="AI591" s="56">
        <f>I591-Z591</f>
        <v>2134.869999999999</v>
      </c>
    </row>
    <row r="592" spans="1:35" x14ac:dyDescent="0.25">
      <c r="A592" s="31"/>
      <c r="B592" s="52"/>
      <c r="C592" s="33"/>
      <c r="D592" s="33"/>
      <c r="E592" s="33"/>
      <c r="F592" s="35"/>
      <c r="G592" s="35"/>
      <c r="H592" s="171"/>
      <c r="I592" s="51"/>
      <c r="J592" s="41">
        <f t="shared" si="990"/>
        <v>0</v>
      </c>
      <c r="K592" s="41">
        <f t="shared" si="991"/>
        <v>0</v>
      </c>
      <c r="L592" s="41">
        <f t="shared" si="992"/>
        <v>0</v>
      </c>
      <c r="M592" s="41">
        <f t="shared" si="993"/>
        <v>0</v>
      </c>
      <c r="N592" s="41">
        <f t="shared" si="1007"/>
        <v>0</v>
      </c>
      <c r="O592" s="41"/>
      <c r="P592" s="41"/>
      <c r="Q592" s="40">
        <f t="shared" si="922"/>
        <v>0</v>
      </c>
      <c r="R592" s="51"/>
      <c r="S592" s="41"/>
      <c r="T592" s="41"/>
      <c r="U592" s="41"/>
      <c r="V592" s="41">
        <f t="shared" si="996"/>
        <v>0</v>
      </c>
      <c r="W592" s="51"/>
      <c r="X592" s="51"/>
      <c r="Y592" s="41"/>
      <c r="Z592" s="40"/>
      <c r="AA592" s="54">
        <f t="shared" si="1005"/>
        <v>0</v>
      </c>
      <c r="AB592" s="54"/>
      <c r="AC592" s="54"/>
      <c r="AD592" s="54">
        <f t="shared" si="1006"/>
        <v>0</v>
      </c>
      <c r="AE592" s="54"/>
      <c r="AF592" s="54"/>
      <c r="AG592" s="54"/>
      <c r="AH592" s="42">
        <f t="shared" si="1000"/>
        <v>0</v>
      </c>
      <c r="AI592" s="56"/>
    </row>
    <row r="593" spans="1:35" x14ac:dyDescent="0.25">
      <c r="A593" s="31"/>
      <c r="B593" s="52"/>
      <c r="C593" s="33"/>
      <c r="D593" s="33"/>
      <c r="E593" s="33"/>
      <c r="F593" s="35"/>
      <c r="G593" s="35"/>
      <c r="H593" s="171"/>
      <c r="I593" s="51"/>
      <c r="J593" s="41">
        <f t="shared" si="990"/>
        <v>0</v>
      </c>
      <c r="K593" s="41">
        <f t="shared" si="991"/>
        <v>0</v>
      </c>
      <c r="L593" s="41">
        <f t="shared" si="992"/>
        <v>0</v>
      </c>
      <c r="M593" s="41">
        <f t="shared" si="993"/>
        <v>0</v>
      </c>
      <c r="N593" s="41">
        <f t="shared" si="1007"/>
        <v>0</v>
      </c>
      <c r="O593" s="41"/>
      <c r="P593" s="41"/>
      <c r="Q593" s="40">
        <f t="shared" si="922"/>
        <v>0</v>
      </c>
      <c r="R593" s="51"/>
      <c r="S593" s="41"/>
      <c r="T593" s="41"/>
      <c r="U593" s="41"/>
      <c r="V593" s="41">
        <f t="shared" si="996"/>
        <v>0</v>
      </c>
      <c r="W593" s="51"/>
      <c r="X593" s="51"/>
      <c r="Y593" s="41"/>
      <c r="Z593" s="40"/>
      <c r="AA593" s="54">
        <f t="shared" si="1005"/>
        <v>0</v>
      </c>
      <c r="AB593" s="54"/>
      <c r="AC593" s="54"/>
      <c r="AD593" s="54">
        <f t="shared" si="1006"/>
        <v>0</v>
      </c>
      <c r="AE593" s="54"/>
      <c r="AF593" s="54"/>
      <c r="AG593" s="54"/>
      <c r="AH593" s="42">
        <f t="shared" si="1000"/>
        <v>0</v>
      </c>
      <c r="AI593" s="56"/>
    </row>
    <row r="594" spans="1:35" x14ac:dyDescent="0.25">
      <c r="A594" s="31">
        <v>67</v>
      </c>
      <c r="B594" s="52">
        <v>422.6</v>
      </c>
      <c r="C594" s="33">
        <v>2.2999999999999998</v>
      </c>
      <c r="D594" s="33">
        <v>8.61</v>
      </c>
      <c r="E594" s="33">
        <v>2.63</v>
      </c>
      <c r="F594" s="35">
        <v>0.77</v>
      </c>
      <c r="G594" s="35"/>
      <c r="H594" s="171"/>
      <c r="I594" s="51">
        <v>6505.92</v>
      </c>
      <c r="J594" s="41">
        <f t="shared" si="990"/>
        <v>1430.4940000000001</v>
      </c>
      <c r="K594" s="41">
        <f t="shared" si="991"/>
        <v>3638.5859999999998</v>
      </c>
      <c r="L594" s="41">
        <f t="shared" si="992"/>
        <v>1111.4380000000001</v>
      </c>
      <c r="M594" s="41">
        <f t="shared" si="993"/>
        <v>325.40200000000004</v>
      </c>
      <c r="N594" s="41">
        <f t="shared" si="1007"/>
        <v>0</v>
      </c>
      <c r="O594" s="41"/>
      <c r="P594" s="41">
        <f t="shared" ref="P594:P595" si="1011">R594/I594</f>
        <v>0.73830449805715415</v>
      </c>
      <c r="Q594" s="40">
        <f t="shared" si="922"/>
        <v>6505.92</v>
      </c>
      <c r="R594" s="51">
        <v>4803.3500000000004</v>
      </c>
      <c r="S594" s="41">
        <f>R594-T594-U594-V594</f>
        <v>1056.140154643771</v>
      </c>
      <c r="T594" s="41">
        <f t="shared" ref="T594" si="1012">P594*K594</f>
        <v>2686.384410367788</v>
      </c>
      <c r="U594" s="41">
        <f t="shared" ref="U594" si="1013">L594*P594</f>
        <v>820.57967471164739</v>
      </c>
      <c r="V594" s="41">
        <f t="shared" si="996"/>
        <v>240.2457602767941</v>
      </c>
      <c r="W594" s="51"/>
      <c r="X594" s="51"/>
      <c r="Y594" s="41"/>
      <c r="Z594" s="40">
        <f>SUM(S594:Y594)</f>
        <v>4803.3500000000013</v>
      </c>
      <c r="AA594" s="54">
        <f t="shared" si="1005"/>
        <v>970.98391492056589</v>
      </c>
      <c r="AB594" s="54">
        <f>T594</f>
        <v>2686.384410367788</v>
      </c>
      <c r="AC594" s="54">
        <f>U594</f>
        <v>820.57967471164739</v>
      </c>
      <c r="AD594" s="54">
        <f t="shared" si="1006"/>
        <v>325.40200000000004</v>
      </c>
      <c r="AE594" s="54">
        <f>W594</f>
        <v>0</v>
      </c>
      <c r="AF594" s="54">
        <f>X594</f>
        <v>0</v>
      </c>
      <c r="AG594" s="54"/>
      <c r="AH594" s="42">
        <f t="shared" si="1000"/>
        <v>4803.3500000000013</v>
      </c>
      <c r="AI594" s="56">
        <f>I594-Z594</f>
        <v>1702.5699999999988</v>
      </c>
    </row>
    <row r="595" spans="1:35" x14ac:dyDescent="0.25">
      <c r="A595" s="32" t="s">
        <v>37</v>
      </c>
      <c r="B595" s="136">
        <f>SUM(B583:B594)</f>
        <v>4138.9000000000005</v>
      </c>
      <c r="C595" s="173"/>
      <c r="D595" s="174"/>
      <c r="E595" s="174"/>
      <c r="F595" s="175"/>
      <c r="G595" s="175"/>
      <c r="H595" s="175"/>
      <c r="I595" s="177">
        <f>SUM(I583:I594)</f>
        <v>74982.81</v>
      </c>
      <c r="J595" s="177">
        <f t="shared" ref="J595:M595" si="1014">SUM(J583:J594)</f>
        <v>15119.791999999999</v>
      </c>
      <c r="K595" s="177">
        <f t="shared" si="1014"/>
        <v>34179.708000000006</v>
      </c>
      <c r="L595" s="177">
        <f t="shared" si="1014"/>
        <v>12208.407000000001</v>
      </c>
      <c r="M595" s="177">
        <f t="shared" si="1014"/>
        <v>3186.9530000000004</v>
      </c>
      <c r="N595" s="177">
        <f>SUM(N583:N594)+0.01</f>
        <v>10287.960000000001</v>
      </c>
      <c r="O595" s="177">
        <f t="shared" ref="O595" si="1015">SUM(O583:O594)</f>
        <v>0</v>
      </c>
      <c r="P595" s="176">
        <f t="shared" si="1011"/>
        <v>0.81138170201943627</v>
      </c>
      <c r="Q595" s="178">
        <f t="shared" si="922"/>
        <v>74982.81</v>
      </c>
      <c r="R595" s="177">
        <f>SUM(R583:R594)</f>
        <v>60839.68</v>
      </c>
      <c r="S595" s="177">
        <f>SUM(S583:S594)</f>
        <v>12326.0659666391</v>
      </c>
      <c r="T595" s="177">
        <f>SUM(T583:T594)</f>
        <v>28291.484396104377</v>
      </c>
      <c r="U595" s="177">
        <f>SUM(U583:U594)</f>
        <v>9418.8118799668555</v>
      </c>
      <c r="V595" s="177">
        <f>SUM(V583:V594)</f>
        <v>2642.7177572896703</v>
      </c>
      <c r="W595" s="177">
        <f t="shared" ref="W595:X595" si="1016">SUM(W583:W594)</f>
        <v>0</v>
      </c>
      <c r="X595" s="177">
        <f t="shared" si="1016"/>
        <v>8160.6</v>
      </c>
      <c r="Y595" s="176"/>
      <c r="Z595" s="40">
        <f t="shared" ref="Z595:AF595" si="1017">SUM(Z583:Z594)</f>
        <v>60839.68</v>
      </c>
      <c r="AA595" s="55">
        <f t="shared" si="1017"/>
        <v>11895.867723928772</v>
      </c>
      <c r="AB595" s="55">
        <f t="shared" si="1017"/>
        <v>28291.484396104377</v>
      </c>
      <c r="AC595" s="55">
        <f t="shared" si="1017"/>
        <v>9418.8118799668555</v>
      </c>
      <c r="AD595" s="55">
        <f t="shared" si="1017"/>
        <v>3072.9160000000002</v>
      </c>
      <c r="AE595" s="55">
        <f t="shared" si="1017"/>
        <v>0</v>
      </c>
      <c r="AF595" s="55">
        <f t="shared" si="1017"/>
        <v>8160.6</v>
      </c>
      <c r="AG595" s="54"/>
      <c r="AH595" s="42">
        <f t="shared" si="1000"/>
        <v>60839.68</v>
      </c>
      <c r="AI595" s="56">
        <f>SUM(AI583:AI594)</f>
        <v>14143.129999999997</v>
      </c>
    </row>
    <row r="596" spans="1:35" x14ac:dyDescent="0.25">
      <c r="A596" t="s">
        <v>60</v>
      </c>
      <c r="B596" s="74"/>
      <c r="H596" s="171"/>
      <c r="P596" s="41">
        <v>0</v>
      </c>
      <c r="Q596" s="40">
        <f t="shared" si="922"/>
        <v>0</v>
      </c>
      <c r="AH596" s="42">
        <f t="shared" si="1000"/>
        <v>0</v>
      </c>
    </row>
    <row r="597" spans="1:35" x14ac:dyDescent="0.25">
      <c r="A597" s="31">
        <v>1</v>
      </c>
      <c r="B597" s="52">
        <v>167.9</v>
      </c>
      <c r="C597" s="33">
        <v>2.2999999999999998</v>
      </c>
      <c r="D597" s="33">
        <v>9.5</v>
      </c>
      <c r="E597" s="33">
        <v>9.93</v>
      </c>
      <c r="F597" s="35">
        <v>0.77</v>
      </c>
      <c r="G597" s="35"/>
      <c r="H597" s="171"/>
      <c r="I597" s="51">
        <v>4663.6400000000003</v>
      </c>
      <c r="J597" s="41">
        <f>I597-K597-L597-M597-N597</f>
        <v>1272.06</v>
      </c>
      <c r="K597" s="41">
        <f>B597*D597</f>
        <v>1595.05</v>
      </c>
      <c r="L597" s="41">
        <f>E597*B597</f>
        <v>1667.2470000000001</v>
      </c>
      <c r="M597" s="41">
        <f>F597*B597</f>
        <v>129.28300000000002</v>
      </c>
      <c r="N597" s="41">
        <f>G597*B597</f>
        <v>0</v>
      </c>
      <c r="O597" s="41"/>
      <c r="P597" s="41">
        <f t="shared" ref="P597:P601" si="1018">R597/I597</f>
        <v>0</v>
      </c>
      <c r="Q597" s="40">
        <f t="shared" si="922"/>
        <v>4663.6400000000003</v>
      </c>
      <c r="R597" s="51"/>
      <c r="S597" s="41">
        <f>R597-T597-U597-V597</f>
        <v>0</v>
      </c>
      <c r="T597" s="41">
        <f>P597*K597</f>
        <v>0</v>
      </c>
      <c r="U597" s="41">
        <f>L597*P597</f>
        <v>0</v>
      </c>
      <c r="V597" s="41">
        <f t="shared" ref="V597:V599" si="1019">P597*M597</f>
        <v>0</v>
      </c>
      <c r="W597" s="51"/>
      <c r="X597" s="51"/>
      <c r="Y597" s="41"/>
      <c r="Z597" s="40">
        <f>SUM(S597:Y597)</f>
        <v>0</v>
      </c>
      <c r="AA597" s="54">
        <f t="shared" ref="AA597:AF599" si="1020">S597</f>
        <v>0</v>
      </c>
      <c r="AB597" s="54">
        <f t="shared" si="1020"/>
        <v>0</v>
      </c>
      <c r="AC597" s="54">
        <f t="shared" si="1020"/>
        <v>0</v>
      </c>
      <c r="AD597" s="54">
        <f t="shared" si="1020"/>
        <v>0</v>
      </c>
      <c r="AE597" s="54">
        <f t="shared" si="1020"/>
        <v>0</v>
      </c>
      <c r="AF597" s="54">
        <f t="shared" si="1020"/>
        <v>0</v>
      </c>
      <c r="AG597" s="54"/>
      <c r="AH597" s="42">
        <f t="shared" si="1000"/>
        <v>0</v>
      </c>
      <c r="AI597" s="56">
        <f>I597-Z597</f>
        <v>4663.6400000000003</v>
      </c>
    </row>
    <row r="598" spans="1:35" x14ac:dyDescent="0.25">
      <c r="A598" s="31">
        <v>2</v>
      </c>
      <c r="B598" s="52">
        <v>162.80000000000001</v>
      </c>
      <c r="C598" s="33">
        <v>2.2999999999999998</v>
      </c>
      <c r="D598" s="33">
        <v>9.33</v>
      </c>
      <c r="E598" s="33">
        <v>10.29</v>
      </c>
      <c r="F598" s="35">
        <v>0.77</v>
      </c>
      <c r="G598" s="35"/>
      <c r="H598" s="171"/>
      <c r="I598" s="51">
        <v>3910.25</v>
      </c>
      <c r="J598" s="41">
        <f>I598-K598-L598-M598-N598</f>
        <v>590.75800000000004</v>
      </c>
      <c r="K598" s="41">
        <f>B598*D598</f>
        <v>1518.9240000000002</v>
      </c>
      <c r="L598" s="41">
        <f>E598*B598</f>
        <v>1675.212</v>
      </c>
      <c r="M598" s="41">
        <f>F598*B598</f>
        <v>125.35600000000001</v>
      </c>
      <c r="N598" s="41">
        <f>G598*B598</f>
        <v>0</v>
      </c>
      <c r="O598" s="41"/>
      <c r="P598" s="41">
        <f t="shared" si="1018"/>
        <v>6.4446007288536541E-2</v>
      </c>
      <c r="Q598" s="40">
        <f t="shared" si="922"/>
        <v>3910.25</v>
      </c>
      <c r="R598" s="51">
        <v>252</v>
      </c>
      <c r="S598" s="41">
        <f>R598-T598-U598-V598</f>
        <v>38.071994373761243</v>
      </c>
      <c r="T598" s="41">
        <f>P598*K598</f>
        <v>97.88858717473309</v>
      </c>
      <c r="U598" s="41">
        <f>L598*P598</f>
        <v>107.96072476184388</v>
      </c>
      <c r="V598" s="41">
        <f t="shared" si="1019"/>
        <v>8.0786936896617867</v>
      </c>
      <c r="W598" s="51"/>
      <c r="X598" s="51"/>
      <c r="Y598" s="41"/>
      <c r="Z598" s="40">
        <f>SUM(S598:Y598)</f>
        <v>251.99999999999997</v>
      </c>
      <c r="AA598" s="54">
        <f t="shared" si="1020"/>
        <v>38.071994373761243</v>
      </c>
      <c r="AB598" s="54">
        <f t="shared" si="1020"/>
        <v>97.88858717473309</v>
      </c>
      <c r="AC598" s="54">
        <f t="shared" si="1020"/>
        <v>107.96072476184388</v>
      </c>
      <c r="AD598" s="54">
        <f t="shared" si="1020"/>
        <v>8.0786936896617867</v>
      </c>
      <c r="AE598" s="54">
        <f t="shared" si="1020"/>
        <v>0</v>
      </c>
      <c r="AF598" s="54">
        <f t="shared" si="1020"/>
        <v>0</v>
      </c>
      <c r="AG598" s="54"/>
      <c r="AH598" s="42">
        <f t="shared" si="1000"/>
        <v>251.99999999999997</v>
      </c>
      <c r="AI598" s="56">
        <f>I598-Z598</f>
        <v>3658.25</v>
      </c>
    </row>
    <row r="599" spans="1:35" x14ac:dyDescent="0.25">
      <c r="A599" s="31">
        <v>3</v>
      </c>
      <c r="B599" s="52">
        <v>197.8</v>
      </c>
      <c r="C599" s="33">
        <v>2.2999999999999998</v>
      </c>
      <c r="D599" s="33">
        <v>9.34</v>
      </c>
      <c r="E599" s="33">
        <v>9.9600000000000009</v>
      </c>
      <c r="F599" s="35">
        <v>0.77</v>
      </c>
      <c r="G599" s="35"/>
      <c r="H599" s="171"/>
      <c r="I599" s="51">
        <v>5621.48</v>
      </c>
      <c r="J599" s="41">
        <f>I599-K599-L599-M599-N599</f>
        <v>1651.6339999999991</v>
      </c>
      <c r="K599" s="41">
        <f>B599*D599</f>
        <v>1847.452</v>
      </c>
      <c r="L599" s="41">
        <f>E599*B599</f>
        <v>1970.0880000000002</v>
      </c>
      <c r="M599" s="41">
        <f>F599*B599</f>
        <v>152.30600000000001</v>
      </c>
      <c r="N599" s="41">
        <f>G599*B599</f>
        <v>0</v>
      </c>
      <c r="O599" s="41"/>
      <c r="P599" s="41">
        <f t="shared" si="1018"/>
        <v>0</v>
      </c>
      <c r="Q599" s="40">
        <f t="shared" si="922"/>
        <v>5621.48</v>
      </c>
      <c r="R599" s="51"/>
      <c r="S599" s="41">
        <f>R599-T599-U599-V599-W599-X599</f>
        <v>0</v>
      </c>
      <c r="T599" s="41">
        <f>P599*K599</f>
        <v>0</v>
      </c>
      <c r="U599" s="41">
        <f>L599*P599</f>
        <v>0</v>
      </c>
      <c r="V599" s="41">
        <f t="shared" si="1019"/>
        <v>0</v>
      </c>
      <c r="W599" s="51"/>
      <c r="X599" s="51"/>
      <c r="Y599" s="41"/>
      <c r="Z599" s="40">
        <f>SUM(S599:Y599)</f>
        <v>0</v>
      </c>
      <c r="AA599" s="54">
        <f t="shared" si="1020"/>
        <v>0</v>
      </c>
      <c r="AB599" s="54">
        <f t="shared" si="1020"/>
        <v>0</v>
      </c>
      <c r="AC599" s="54">
        <f t="shared" si="1020"/>
        <v>0</v>
      </c>
      <c r="AD599" s="54">
        <f t="shared" si="1020"/>
        <v>0</v>
      </c>
      <c r="AE599" s="54">
        <f t="shared" si="1020"/>
        <v>0</v>
      </c>
      <c r="AF599" s="54">
        <f t="shared" si="1020"/>
        <v>0</v>
      </c>
      <c r="AG599" s="54"/>
      <c r="AH599" s="42">
        <f t="shared" si="1000"/>
        <v>0</v>
      </c>
      <c r="AI599" s="56">
        <f>I599-Z599</f>
        <v>5621.48</v>
      </c>
    </row>
    <row r="600" spans="1:35" x14ac:dyDescent="0.25">
      <c r="A600" s="32" t="s">
        <v>37</v>
      </c>
      <c r="B600" s="136">
        <f>SUM(B596:B599)</f>
        <v>528.5</v>
      </c>
      <c r="C600" s="173"/>
      <c r="D600" s="174"/>
      <c r="E600" s="174"/>
      <c r="F600" s="175"/>
      <c r="G600" s="175"/>
      <c r="H600" s="175"/>
      <c r="I600" s="176">
        <f>I597+I598+I599</f>
        <v>14195.369999999999</v>
      </c>
      <c r="J600" s="177">
        <f t="shared" ref="J600:O600" si="1021">SUM(J597:J599)</f>
        <v>3514.4519999999993</v>
      </c>
      <c r="K600" s="177">
        <f t="shared" si="1021"/>
        <v>4961.4260000000004</v>
      </c>
      <c r="L600" s="177">
        <f t="shared" si="1021"/>
        <v>5312.5470000000005</v>
      </c>
      <c r="M600" s="177">
        <f t="shared" si="1021"/>
        <v>406.94500000000005</v>
      </c>
      <c r="N600" s="177">
        <f t="shared" si="1021"/>
        <v>0</v>
      </c>
      <c r="O600" s="177">
        <f t="shared" si="1021"/>
        <v>0</v>
      </c>
      <c r="P600" s="176">
        <f t="shared" si="1018"/>
        <v>1.7752267112445819E-2</v>
      </c>
      <c r="Q600" s="178">
        <f t="shared" si="922"/>
        <v>14195.369999999999</v>
      </c>
      <c r="R600" s="177">
        <f>SUM(R597:R599)</f>
        <v>252</v>
      </c>
      <c r="S600" s="177">
        <f>SUM(S597:S599)</f>
        <v>38.071994373761243</v>
      </c>
      <c r="T600" s="177">
        <f>SUM(T597:T599)</f>
        <v>97.88858717473309</v>
      </c>
      <c r="U600" s="177">
        <f>SUM(U597:U599)</f>
        <v>107.96072476184388</v>
      </c>
      <c r="V600" s="177">
        <f>SUM(V597:V599)</f>
        <v>8.0786936896617867</v>
      </c>
      <c r="W600" s="177"/>
      <c r="X600" s="177"/>
      <c r="Y600" s="176"/>
      <c r="Z600" s="40">
        <f>SUM(Z597:Z599)</f>
        <v>251.99999999999997</v>
      </c>
      <c r="AA600" s="55">
        <f>SUM(AA597:AA599)</f>
        <v>38.071994373761243</v>
      </c>
      <c r="AB600" s="55">
        <f>SUM(AB597:AB599)</f>
        <v>97.88858717473309</v>
      </c>
      <c r="AC600" s="55">
        <f>SUM(AC597:AC599)</f>
        <v>107.96072476184388</v>
      </c>
      <c r="AD600" s="55">
        <f>SUM(AD597:AD599)</f>
        <v>8.0786936896617867</v>
      </c>
      <c r="AE600" s="55">
        <f>SUM(AE598:AE599)</f>
        <v>0</v>
      </c>
      <c r="AF600" s="55">
        <f>SUM(AF597:AF599)</f>
        <v>0</v>
      </c>
      <c r="AG600" s="54"/>
      <c r="AH600" s="42">
        <f t="shared" si="1000"/>
        <v>251.99999999999997</v>
      </c>
      <c r="AI600" s="56">
        <f>SUM(AI597:AI599)</f>
        <v>13943.369999999999</v>
      </c>
    </row>
    <row r="601" spans="1:35" x14ac:dyDescent="0.25">
      <c r="A601" s="67" t="s">
        <v>61</v>
      </c>
      <c r="B601" s="68">
        <f>B549+B567+B575+B581+B595+B600</f>
        <v>11874.2</v>
      </c>
      <c r="C601" s="67"/>
      <c r="D601" s="67"/>
      <c r="E601" s="67"/>
      <c r="F601" s="67"/>
      <c r="G601" s="67"/>
      <c r="H601" s="67"/>
      <c r="I601" s="68">
        <f t="shared" ref="I601:O601" si="1022">I549+I567+I575+I581+I595+I600</f>
        <v>200693.99</v>
      </c>
      <c r="J601" s="68">
        <f t="shared" si="1022"/>
        <v>41606.502999999997</v>
      </c>
      <c r="K601" s="68">
        <f t="shared" si="1022"/>
        <v>96828.74000000002</v>
      </c>
      <c r="L601" s="68">
        <f t="shared" si="1022"/>
        <v>39717.726999999999</v>
      </c>
      <c r="M601" s="68">
        <f t="shared" si="1022"/>
        <v>9049.8100000000013</v>
      </c>
      <c r="N601" s="68">
        <f t="shared" si="1022"/>
        <v>11681.7</v>
      </c>
      <c r="O601" s="68">
        <f t="shared" si="1022"/>
        <v>0</v>
      </c>
      <c r="P601" s="41">
        <f t="shared" si="1018"/>
        <v>0.77091032970145235</v>
      </c>
      <c r="Q601" s="40">
        <f t="shared" si="922"/>
        <v>200693.99</v>
      </c>
      <c r="R601" s="68">
        <f>R549+R567+R575+R581+R595+R600</f>
        <v>154717.06999999998</v>
      </c>
      <c r="S601" s="68">
        <f>S549+S567+S575+S581+S595+S600</f>
        <v>30939.569611758245</v>
      </c>
      <c r="T601" s="68">
        <f>T549+T567+T575+T581+T595+T600</f>
        <v>74374.61955068</v>
      </c>
      <c r="U601" s="68">
        <f>U549+U567+U575+U581+U595+U600</f>
        <v>27723.044917703992</v>
      </c>
      <c r="V601" s="68">
        <f>V549+V567+V575+V581+V595+V600</f>
        <v>7000.0319198577745</v>
      </c>
      <c r="W601" s="68">
        <f t="shared" ref="W601:X601" si="1023">W549+W567+W575+W581+W595+W600</f>
        <v>0</v>
      </c>
      <c r="X601" s="68">
        <f t="shared" si="1023"/>
        <v>14679.8</v>
      </c>
      <c r="Y601" s="68"/>
      <c r="Z601" s="68">
        <f t="shared" ref="Z601:AI601" si="1024">Z549+Z567+Z575+Z581+Z595+Z600</f>
        <v>154717.06599999999</v>
      </c>
      <c r="AA601" s="68">
        <f t="shared" si="1024"/>
        <v>30195.636001673181</v>
      </c>
      <c r="AB601" s="68">
        <f t="shared" si="1024"/>
        <v>74374.61955068</v>
      </c>
      <c r="AC601" s="68">
        <f t="shared" si="1024"/>
        <v>27723.044917703992</v>
      </c>
      <c r="AD601" s="68">
        <f t="shared" si="1024"/>
        <v>7743.9669204408665</v>
      </c>
      <c r="AE601" s="68">
        <f t="shared" si="1024"/>
        <v>0</v>
      </c>
      <c r="AF601" s="68">
        <f t="shared" si="1024"/>
        <v>14679.8</v>
      </c>
      <c r="AG601" s="68">
        <f t="shared" si="1024"/>
        <v>0</v>
      </c>
      <c r="AH601" s="68">
        <f>AH549+AH567+AH575+AH581+AH595+AH600</f>
        <v>154717.06739049804</v>
      </c>
      <c r="AI601" s="68">
        <f t="shared" si="1024"/>
        <v>45976.224000000002</v>
      </c>
    </row>
    <row r="603" spans="1:35" x14ac:dyDescent="0.25">
      <c r="R603" t="s">
        <v>103</v>
      </c>
      <c r="X603" t="s">
        <v>104</v>
      </c>
    </row>
    <row r="607" spans="1:35" ht="18.75" x14ac:dyDescent="0.3">
      <c r="A607" s="8"/>
      <c r="B607" s="111" t="s">
        <v>85</v>
      </c>
      <c r="C607" s="9"/>
      <c r="D607" s="9"/>
      <c r="E607" s="10" t="s">
        <v>95</v>
      </c>
      <c r="F607" s="10"/>
      <c r="G607" s="10"/>
      <c r="H607" s="10"/>
      <c r="I607" s="10"/>
      <c r="J607" s="10"/>
      <c r="K607" s="10"/>
      <c r="L607" s="10"/>
      <c r="M607" s="11"/>
      <c r="N607" s="11"/>
      <c r="O607" s="11"/>
      <c r="P607" s="11"/>
      <c r="Q607" s="11"/>
      <c r="R607" s="12"/>
      <c r="S607" s="13"/>
      <c r="T607" s="13"/>
      <c r="U607" s="13"/>
      <c r="V607" s="13"/>
      <c r="W607" s="13"/>
      <c r="X607" s="13"/>
      <c r="Y607" s="13"/>
      <c r="Z607" s="12"/>
      <c r="AA607" s="12"/>
      <c r="AB607" s="12"/>
      <c r="AC607" s="12"/>
      <c r="AD607" s="12"/>
      <c r="AE607" s="12"/>
      <c r="AF607" s="12"/>
      <c r="AG607" s="12"/>
      <c r="AH607" s="11"/>
    </row>
    <row r="608" spans="1:35" ht="18.75" x14ac:dyDescent="0.3">
      <c r="A608" s="15"/>
      <c r="B608" s="16"/>
      <c r="C608" s="16"/>
      <c r="D608" s="16"/>
      <c r="E608" s="16"/>
      <c r="F608" s="16"/>
      <c r="G608" s="16"/>
      <c r="H608" s="16"/>
      <c r="I608" s="16"/>
      <c r="J608" s="16"/>
      <c r="K608" s="111" t="s">
        <v>85</v>
      </c>
      <c r="L608" s="17"/>
      <c r="M608" s="11" t="s">
        <v>52</v>
      </c>
      <c r="N608" s="11"/>
      <c r="O608" s="11"/>
      <c r="P608" s="11"/>
      <c r="Q608" s="11"/>
      <c r="R608" s="12"/>
      <c r="S608" s="13"/>
      <c r="T608" s="14" t="s">
        <v>53</v>
      </c>
      <c r="U608" s="13"/>
      <c r="V608" s="13"/>
      <c r="W608" s="13"/>
      <c r="X608" s="13"/>
      <c r="Y608" s="13"/>
      <c r="Z608" s="12"/>
      <c r="AA608" s="12"/>
      <c r="AB608" s="12"/>
      <c r="AC608" s="12"/>
      <c r="AD608" s="12"/>
      <c r="AE608" s="12"/>
      <c r="AF608" s="12"/>
      <c r="AG608" s="12"/>
      <c r="AH608" s="11"/>
    </row>
    <row r="609" spans="1:35" ht="21.75" customHeight="1" x14ac:dyDescent="0.25">
      <c r="A609" s="206" t="s">
        <v>1</v>
      </c>
      <c r="B609" s="206" t="s">
        <v>39</v>
      </c>
      <c r="C609" s="215" t="s">
        <v>2</v>
      </c>
      <c r="D609" s="216"/>
      <c r="E609" s="216"/>
      <c r="F609" s="216"/>
      <c r="G609" s="216"/>
      <c r="H609" s="217"/>
      <c r="I609" s="44" t="s">
        <v>51</v>
      </c>
      <c r="J609" s="44" t="s">
        <v>55</v>
      </c>
      <c r="K609" s="218" t="s">
        <v>46</v>
      </c>
      <c r="L609" s="211"/>
      <c r="M609" s="46" t="s">
        <v>47</v>
      </c>
      <c r="N609" s="46"/>
      <c r="O609" s="47"/>
      <c r="P609" s="231" t="s">
        <v>54</v>
      </c>
      <c r="Q609" s="212" t="s">
        <v>50</v>
      </c>
      <c r="R609" s="45" t="s">
        <v>51</v>
      </c>
      <c r="S609" s="169" t="s">
        <v>55</v>
      </c>
      <c r="T609" s="210" t="s">
        <v>46</v>
      </c>
      <c r="U609" s="211"/>
      <c r="V609" s="49" t="s">
        <v>47</v>
      </c>
      <c r="W609" s="49"/>
      <c r="X609" s="50" t="s">
        <v>49</v>
      </c>
      <c r="Y609" s="45"/>
      <c r="Z609" s="212" t="s">
        <v>42</v>
      </c>
      <c r="AA609" s="222" t="s">
        <v>3</v>
      </c>
      <c r="AB609" s="225"/>
      <c r="AC609" s="225"/>
      <c r="AD609" s="225"/>
      <c r="AE609" s="225"/>
      <c r="AF609" s="225"/>
      <c r="AG609" s="226"/>
      <c r="AH609" s="200" t="s">
        <v>44</v>
      </c>
      <c r="AI609" s="203" t="s">
        <v>43</v>
      </c>
    </row>
    <row r="610" spans="1:35" ht="15" customHeight="1" x14ac:dyDescent="0.25">
      <c r="A610" s="214"/>
      <c r="B610" s="214"/>
      <c r="C610" s="206" t="s">
        <v>4</v>
      </c>
      <c r="D610" s="206" t="s">
        <v>5</v>
      </c>
      <c r="E610" s="206" t="s">
        <v>6</v>
      </c>
      <c r="F610" s="206" t="s">
        <v>7</v>
      </c>
      <c r="G610" s="206"/>
      <c r="H610" s="206"/>
      <c r="I610" s="208"/>
      <c r="J610" s="208" t="s">
        <v>4</v>
      </c>
      <c r="K610" s="208" t="s">
        <v>5</v>
      </c>
      <c r="L610" s="208" t="s">
        <v>6</v>
      </c>
      <c r="M610" s="208" t="s">
        <v>7</v>
      </c>
      <c r="N610" s="208" t="s">
        <v>94</v>
      </c>
      <c r="O610" s="208"/>
      <c r="P610" s="232"/>
      <c r="Q610" s="212"/>
      <c r="R610" s="208"/>
      <c r="S610" s="208" t="s">
        <v>4</v>
      </c>
      <c r="T610" s="208" t="s">
        <v>5</v>
      </c>
      <c r="U610" s="208" t="s">
        <v>6</v>
      </c>
      <c r="V610" s="208" t="s">
        <v>7</v>
      </c>
      <c r="W610" s="208"/>
      <c r="X610" s="208" t="s">
        <v>94</v>
      </c>
      <c r="Y610" s="208"/>
      <c r="Z610" s="212"/>
      <c r="AA610" s="227"/>
      <c r="AB610" s="228"/>
      <c r="AC610" s="228"/>
      <c r="AD610" s="228"/>
      <c r="AE610" s="228"/>
      <c r="AF610" s="228"/>
      <c r="AG610" s="228"/>
      <c r="AH610" s="201"/>
      <c r="AI610" s="204"/>
    </row>
    <row r="611" spans="1:35" x14ac:dyDescent="0.25">
      <c r="A611" s="207"/>
      <c r="B611" s="207"/>
      <c r="C611" s="207"/>
      <c r="D611" s="207"/>
      <c r="E611" s="207"/>
      <c r="F611" s="207"/>
      <c r="G611" s="207"/>
      <c r="H611" s="207"/>
      <c r="I611" s="209"/>
      <c r="J611" s="209"/>
      <c r="K611" s="209"/>
      <c r="L611" s="209"/>
      <c r="M611" s="209"/>
      <c r="N611" s="209"/>
      <c r="O611" s="209"/>
      <c r="P611" s="233"/>
      <c r="Q611" s="212"/>
      <c r="R611" s="209"/>
      <c r="S611" s="209"/>
      <c r="T611" s="209"/>
      <c r="U611" s="209"/>
      <c r="V611" s="209"/>
      <c r="W611" s="209"/>
      <c r="X611" s="209"/>
      <c r="Y611" s="209"/>
      <c r="Z611" s="212"/>
      <c r="AA611" s="206" t="s">
        <v>4</v>
      </c>
      <c r="AB611" s="206" t="s">
        <v>5</v>
      </c>
      <c r="AC611" s="206" t="s">
        <v>6</v>
      </c>
      <c r="AD611" s="206" t="s">
        <v>7</v>
      </c>
      <c r="AE611" s="206"/>
      <c r="AF611" s="206"/>
      <c r="AG611" s="206"/>
      <c r="AH611" s="201"/>
      <c r="AI611" s="204"/>
    </row>
    <row r="612" spans="1:35" x14ac:dyDescent="0.25">
      <c r="A612" s="170" t="s">
        <v>11</v>
      </c>
      <c r="B612" s="170">
        <v>2</v>
      </c>
      <c r="C612" s="20">
        <v>3</v>
      </c>
      <c r="D612" s="21" t="s">
        <v>12</v>
      </c>
      <c r="E612" s="21" t="s">
        <v>13</v>
      </c>
      <c r="F612" s="21" t="s">
        <v>14</v>
      </c>
      <c r="G612" s="21" t="s">
        <v>15</v>
      </c>
      <c r="H612" s="21" t="s">
        <v>16</v>
      </c>
      <c r="I612" s="22" t="s">
        <v>17</v>
      </c>
      <c r="J612" s="22" t="s">
        <v>18</v>
      </c>
      <c r="K612" s="22" t="s">
        <v>19</v>
      </c>
      <c r="L612" s="22" t="s">
        <v>20</v>
      </c>
      <c r="M612" s="22" t="s">
        <v>21</v>
      </c>
      <c r="N612" s="22" t="s">
        <v>22</v>
      </c>
      <c r="O612" s="22" t="s">
        <v>23</v>
      </c>
      <c r="P612" s="22" t="s">
        <v>24</v>
      </c>
      <c r="Q612" s="23" t="s">
        <v>25</v>
      </c>
      <c r="R612" s="22" t="s">
        <v>26</v>
      </c>
      <c r="S612" s="22" t="s">
        <v>27</v>
      </c>
      <c r="T612" s="22" t="s">
        <v>28</v>
      </c>
      <c r="U612" s="22" t="s">
        <v>29</v>
      </c>
      <c r="V612" s="22" t="s">
        <v>30</v>
      </c>
      <c r="W612" s="22" t="s">
        <v>31</v>
      </c>
      <c r="X612" s="22" t="s">
        <v>32</v>
      </c>
      <c r="Y612" s="22" t="s">
        <v>33</v>
      </c>
      <c r="Z612" s="23" t="s">
        <v>34</v>
      </c>
      <c r="AA612" s="207"/>
      <c r="AB612" s="207"/>
      <c r="AC612" s="207"/>
      <c r="AD612" s="207"/>
      <c r="AE612" s="207"/>
      <c r="AF612" s="207"/>
      <c r="AG612" s="207"/>
      <c r="AH612" s="202"/>
      <c r="AI612" s="205"/>
    </row>
    <row r="613" spans="1:35" x14ac:dyDescent="0.25">
      <c r="A613" s="6" t="s">
        <v>35</v>
      </c>
      <c r="B613" s="37"/>
      <c r="C613" s="7"/>
      <c r="D613" s="24"/>
      <c r="E613" s="24"/>
      <c r="F613" s="24"/>
      <c r="G613" s="25"/>
      <c r="H613" s="25"/>
      <c r="I613" s="26"/>
      <c r="J613" s="26"/>
      <c r="K613" s="26"/>
      <c r="L613" s="26"/>
      <c r="M613" s="26"/>
      <c r="N613" s="26"/>
      <c r="O613" s="27"/>
      <c r="P613" s="27"/>
      <c r="Q613" s="28"/>
      <c r="R613" s="26"/>
      <c r="S613" s="26"/>
      <c r="T613" s="26"/>
      <c r="U613" s="26"/>
      <c r="V613" s="26"/>
      <c r="W613" s="26"/>
      <c r="X613" s="27"/>
      <c r="Y613" s="27"/>
      <c r="Z613" s="28"/>
      <c r="AA613" s="29"/>
      <c r="AB613" s="29"/>
      <c r="AC613" s="29"/>
      <c r="AD613" s="29"/>
      <c r="AE613" s="29"/>
      <c r="AF613" s="29"/>
      <c r="AG613" s="29"/>
      <c r="AH613" s="30"/>
      <c r="AI613" s="36"/>
    </row>
    <row r="614" spans="1:35" x14ac:dyDescent="0.25">
      <c r="A614" s="31">
        <v>1</v>
      </c>
      <c r="B614" s="52">
        <v>562</v>
      </c>
      <c r="C614" s="33">
        <v>2.2999999999999998</v>
      </c>
      <c r="D614" s="33">
        <v>8.81</v>
      </c>
      <c r="E614" s="33">
        <v>3.34</v>
      </c>
      <c r="F614" s="35">
        <v>0.77</v>
      </c>
      <c r="G614" s="35"/>
      <c r="H614" s="171"/>
      <c r="I614" s="51">
        <v>8952.66</v>
      </c>
      <c r="J614" s="41">
        <f>I614-K614-L614-M614-N614</f>
        <v>1691.6199999999997</v>
      </c>
      <c r="K614" s="41">
        <f t="shared" ref="K614:K617" si="1025">B614*D614</f>
        <v>4951.22</v>
      </c>
      <c r="L614" s="41">
        <f t="shared" ref="L614:L617" si="1026">E614*B614</f>
        <v>1877.08</v>
      </c>
      <c r="M614" s="41">
        <f t="shared" ref="M614:M617" si="1027">F614*B614</f>
        <v>432.74</v>
      </c>
      <c r="N614" s="41">
        <f t="shared" ref="N614:N617" si="1028">G614*B614</f>
        <v>0</v>
      </c>
      <c r="O614" s="41"/>
      <c r="P614" s="41">
        <f>R614/I614</f>
        <v>0.86220855030795318</v>
      </c>
      <c r="Q614" s="40">
        <f t="shared" ref="Q614:Q624" si="1029">I614</f>
        <v>8952.66</v>
      </c>
      <c r="R614" s="51">
        <v>7719.06</v>
      </c>
      <c r="S614" s="41">
        <f t="shared" ref="S614:S619" si="1030">R614-T614-U614-V614-W614-X614</f>
        <v>1458.5292278719403</v>
      </c>
      <c r="T614" s="41">
        <f t="shared" ref="T614:T617" si="1031">P614*K614</f>
        <v>4268.9842184557438</v>
      </c>
      <c r="U614" s="41">
        <f t="shared" ref="U614:U617" si="1032">L614*P614</f>
        <v>1618.4344256120528</v>
      </c>
      <c r="V614" s="41">
        <f>P614*M614</f>
        <v>373.11212806026367</v>
      </c>
      <c r="W614" s="51"/>
      <c r="X614" s="51"/>
      <c r="Y614" s="41"/>
      <c r="Z614" s="40">
        <f>SUM(S614:Y614)</f>
        <v>7719.0600000000013</v>
      </c>
      <c r="AA614" s="54">
        <f t="shared" ref="AA614:AA624" si="1033">Z614-AB614-AC614-AD614-AE614-AF614</f>
        <v>1398.9013559322048</v>
      </c>
      <c r="AB614" s="54">
        <f t="shared" ref="AB614:AC617" si="1034">T614</f>
        <v>4268.9842184557438</v>
      </c>
      <c r="AC614" s="54">
        <f t="shared" si="1034"/>
        <v>1618.4344256120528</v>
      </c>
      <c r="AD614" s="54">
        <f t="shared" ref="AD614:AD624" si="1035">M614</f>
        <v>432.74</v>
      </c>
      <c r="AE614" s="54">
        <f t="shared" ref="AE614:AF617" si="1036">W614</f>
        <v>0</v>
      </c>
      <c r="AF614" s="54">
        <f t="shared" si="1036"/>
        <v>0</v>
      </c>
      <c r="AG614" s="54"/>
      <c r="AH614" s="42">
        <f t="shared" ref="AH614:AH617" si="1037">SUM(AA614:AG614)</f>
        <v>7719.0600000000013</v>
      </c>
      <c r="AI614" s="56">
        <f>I614-Z614</f>
        <v>1233.5999999999985</v>
      </c>
    </row>
    <row r="615" spans="1:35" x14ac:dyDescent="0.25">
      <c r="A615" s="31">
        <v>2</v>
      </c>
      <c r="B615" s="52">
        <v>401.9</v>
      </c>
      <c r="C615" s="33">
        <v>2.2999999999999998</v>
      </c>
      <c r="D615" s="33">
        <v>7.58</v>
      </c>
      <c r="E615" s="33">
        <v>3.42</v>
      </c>
      <c r="F615" s="35">
        <v>0.77</v>
      </c>
      <c r="G615" s="35"/>
      <c r="H615" s="171"/>
      <c r="I615" s="51">
        <v>6068.69</v>
      </c>
      <c r="J615" s="41">
        <f>I615-K615-L615-M615-N615</f>
        <v>1338.3269999999998</v>
      </c>
      <c r="K615" s="41">
        <f t="shared" si="1025"/>
        <v>3046.402</v>
      </c>
      <c r="L615" s="41">
        <f t="shared" si="1026"/>
        <v>1374.4979999999998</v>
      </c>
      <c r="M615" s="41">
        <f t="shared" si="1027"/>
        <v>309.46299999999997</v>
      </c>
      <c r="N615" s="41">
        <f t="shared" si="1028"/>
        <v>0</v>
      </c>
      <c r="O615" s="41"/>
      <c r="P615" s="41">
        <f t="shared" ref="P615:P617" si="1038">R615/I615</f>
        <v>1.0145698659842568</v>
      </c>
      <c r="Q615" s="40">
        <f t="shared" si="1029"/>
        <v>6068.69</v>
      </c>
      <c r="R615" s="51">
        <v>6157.11</v>
      </c>
      <c r="S615" s="41">
        <f t="shared" si="1030"/>
        <v>1357.8262450331126</v>
      </c>
      <c r="T615" s="41">
        <f t="shared" si="1031"/>
        <v>3090.7876688741721</v>
      </c>
      <c r="U615" s="41">
        <f t="shared" si="1032"/>
        <v>1394.5242516556289</v>
      </c>
      <c r="V615" s="41">
        <f t="shared" ref="V615:V624" si="1039">P615*M615</f>
        <v>313.97183443708604</v>
      </c>
      <c r="W615" s="51"/>
      <c r="X615" s="51"/>
      <c r="Y615" s="41"/>
      <c r="Z615" s="40">
        <f>SUM(S615:Y615)</f>
        <v>6157.11</v>
      </c>
      <c r="AA615" s="54">
        <f t="shared" si="1033"/>
        <v>1362.3350794701987</v>
      </c>
      <c r="AB615" s="54">
        <f t="shared" si="1034"/>
        <v>3090.7876688741721</v>
      </c>
      <c r="AC615" s="54">
        <f t="shared" si="1034"/>
        <v>1394.5242516556289</v>
      </c>
      <c r="AD615" s="54">
        <f t="shared" si="1035"/>
        <v>309.46299999999997</v>
      </c>
      <c r="AE615" s="54">
        <f t="shared" si="1036"/>
        <v>0</v>
      </c>
      <c r="AF615" s="54">
        <f t="shared" si="1036"/>
        <v>0</v>
      </c>
      <c r="AG615" s="54"/>
      <c r="AH615" s="42">
        <f t="shared" si="1037"/>
        <v>6157.11</v>
      </c>
      <c r="AI615" s="56">
        <f>I615-Z615</f>
        <v>-88.420000000000073</v>
      </c>
    </row>
    <row r="616" spans="1:35" x14ac:dyDescent="0.25">
      <c r="A616" s="31">
        <v>5</v>
      </c>
      <c r="B616" s="52">
        <v>329.8</v>
      </c>
      <c r="C616" s="33">
        <v>2.2999999999999998</v>
      </c>
      <c r="D616" s="33">
        <v>8.16</v>
      </c>
      <c r="E616" s="33">
        <v>3</v>
      </c>
      <c r="F616" s="35">
        <v>0.77</v>
      </c>
      <c r="G616" s="35"/>
      <c r="H616" s="171"/>
      <c r="I616" s="51">
        <v>5006.3599999999997</v>
      </c>
      <c r="J616" s="41">
        <f>I616-K616-L616-M616-N616-O616</f>
        <v>1071.8459999999995</v>
      </c>
      <c r="K616" s="41">
        <f t="shared" si="1025"/>
        <v>2691.1680000000001</v>
      </c>
      <c r="L616" s="41">
        <f t="shared" si="1026"/>
        <v>989.40000000000009</v>
      </c>
      <c r="M616" s="41">
        <f t="shared" si="1027"/>
        <v>253.94600000000003</v>
      </c>
      <c r="N616" s="41">
        <f t="shared" si="1028"/>
        <v>0</v>
      </c>
      <c r="O616" s="41">
        <f>H616*B616</f>
        <v>0</v>
      </c>
      <c r="P616" s="41">
        <f t="shared" si="1038"/>
        <v>0.62426593373229256</v>
      </c>
      <c r="Q616" s="40">
        <f t="shared" si="1029"/>
        <v>5006.3599999999997</v>
      </c>
      <c r="R616" s="51">
        <v>3125.3</v>
      </c>
      <c r="S616" s="41">
        <f t="shared" si="1030"/>
        <v>669.11694400722286</v>
      </c>
      <c r="T616" s="41">
        <f t="shared" si="1031"/>
        <v>1680.0045043504663</v>
      </c>
      <c r="U616" s="41">
        <f t="shared" si="1032"/>
        <v>617.6487148347303</v>
      </c>
      <c r="V616" s="41">
        <f t="shared" si="1039"/>
        <v>158.52983680758078</v>
      </c>
      <c r="W616" s="51"/>
      <c r="X616" s="51"/>
      <c r="Y616" s="41"/>
      <c r="Z616" s="40">
        <f>SUM(S616:Y616)</f>
        <v>3125.3</v>
      </c>
      <c r="AA616" s="54">
        <f t="shared" si="1033"/>
        <v>573.70078081480358</v>
      </c>
      <c r="AB616" s="54">
        <f t="shared" si="1034"/>
        <v>1680.0045043504663</v>
      </c>
      <c r="AC616" s="54">
        <f t="shared" si="1034"/>
        <v>617.6487148347303</v>
      </c>
      <c r="AD616" s="54">
        <f t="shared" si="1035"/>
        <v>253.94600000000003</v>
      </c>
      <c r="AE616" s="54">
        <f t="shared" si="1036"/>
        <v>0</v>
      </c>
      <c r="AF616" s="54">
        <f t="shared" si="1036"/>
        <v>0</v>
      </c>
      <c r="AG616" s="54"/>
      <c r="AH616" s="42">
        <f t="shared" si="1037"/>
        <v>3125.3</v>
      </c>
      <c r="AI616" s="56">
        <f>I616-Z616</f>
        <v>1881.0599999999995</v>
      </c>
    </row>
    <row r="617" spans="1:35" x14ac:dyDescent="0.25">
      <c r="A617" s="31">
        <v>7</v>
      </c>
      <c r="B617" s="52">
        <v>264.10000000000002</v>
      </c>
      <c r="C617" s="33">
        <v>2.2999999999999998</v>
      </c>
      <c r="D617" s="33">
        <v>8.26</v>
      </c>
      <c r="E617" s="33">
        <v>2.84</v>
      </c>
      <c r="F617" s="35">
        <v>0.77</v>
      </c>
      <c r="G617" s="35"/>
      <c r="H617" s="171"/>
      <c r="I617" s="51">
        <v>3998.47</v>
      </c>
      <c r="J617" s="41">
        <f>I617-K617-L617-M617-N617-O617</f>
        <v>863.60299999999961</v>
      </c>
      <c r="K617" s="41">
        <f t="shared" si="1025"/>
        <v>2181.4660000000003</v>
      </c>
      <c r="L617" s="41">
        <f t="shared" si="1026"/>
        <v>750.04399999999998</v>
      </c>
      <c r="M617" s="41">
        <f t="shared" si="1027"/>
        <v>203.35700000000003</v>
      </c>
      <c r="N617" s="41">
        <f t="shared" si="1028"/>
        <v>0</v>
      </c>
      <c r="O617" s="41">
        <f>H617*B617</f>
        <v>0</v>
      </c>
      <c r="P617" s="41">
        <f t="shared" si="1038"/>
        <v>1.5218821199108659</v>
      </c>
      <c r="Q617" s="40">
        <f t="shared" si="1029"/>
        <v>3998.47</v>
      </c>
      <c r="R617" s="51">
        <v>6085.2</v>
      </c>
      <c r="S617" s="41">
        <f t="shared" si="1030"/>
        <v>1314.3019644013827</v>
      </c>
      <c r="T617" s="41">
        <f t="shared" si="1031"/>
        <v>3319.9341005934775</v>
      </c>
      <c r="U617" s="41">
        <f t="shared" si="1032"/>
        <v>1141.4785527464255</v>
      </c>
      <c r="V617" s="41">
        <f t="shared" si="1039"/>
        <v>309.48538225871397</v>
      </c>
      <c r="W617" s="51"/>
      <c r="X617" s="51"/>
      <c r="Y617" s="41"/>
      <c r="Z617" s="40">
        <f>SUM(S617:Y617)</f>
        <v>6085.2</v>
      </c>
      <c r="AA617" s="54">
        <f t="shared" si="1033"/>
        <v>1420.4303466600968</v>
      </c>
      <c r="AB617" s="54">
        <f t="shared" si="1034"/>
        <v>3319.9341005934775</v>
      </c>
      <c r="AC617" s="54">
        <f t="shared" si="1034"/>
        <v>1141.4785527464255</v>
      </c>
      <c r="AD617" s="54">
        <f t="shared" si="1035"/>
        <v>203.35700000000003</v>
      </c>
      <c r="AE617" s="54">
        <f t="shared" si="1036"/>
        <v>0</v>
      </c>
      <c r="AF617" s="54">
        <f t="shared" si="1036"/>
        <v>0</v>
      </c>
      <c r="AG617" s="54"/>
      <c r="AH617" s="42">
        <f t="shared" si="1037"/>
        <v>6085.2</v>
      </c>
      <c r="AI617" s="56">
        <f>I617-Z617</f>
        <v>-2086.73</v>
      </c>
    </row>
    <row r="618" spans="1:35" x14ac:dyDescent="0.25">
      <c r="A618" s="31"/>
      <c r="B618" s="52"/>
      <c r="C618" s="33"/>
      <c r="D618" s="33"/>
      <c r="E618" s="33"/>
      <c r="F618" s="35"/>
      <c r="G618" s="35"/>
      <c r="H618" s="171"/>
      <c r="I618" s="51"/>
      <c r="J618" s="41"/>
      <c r="K618" s="41"/>
      <c r="L618" s="41"/>
      <c r="M618" s="41"/>
      <c r="N618" s="41"/>
      <c r="O618" s="41"/>
      <c r="P618" s="41">
        <v>0</v>
      </c>
      <c r="Q618" s="40">
        <f t="shared" si="1029"/>
        <v>0</v>
      </c>
      <c r="R618" s="51"/>
      <c r="S618" s="41">
        <f t="shared" si="1030"/>
        <v>0</v>
      </c>
      <c r="T618" s="41"/>
      <c r="U618" s="41"/>
      <c r="V618" s="41">
        <f t="shared" si="1039"/>
        <v>0</v>
      </c>
      <c r="W618" s="51"/>
      <c r="X618" s="51"/>
      <c r="Y618" s="41"/>
      <c r="Z618" s="40"/>
      <c r="AA618" s="54">
        <f t="shared" si="1033"/>
        <v>0</v>
      </c>
      <c r="AB618" s="54"/>
      <c r="AC618" s="54"/>
      <c r="AD618" s="54">
        <f t="shared" si="1035"/>
        <v>0</v>
      </c>
      <c r="AE618" s="54"/>
      <c r="AF618" s="54"/>
      <c r="AG618" s="54"/>
      <c r="AH618" s="42"/>
      <c r="AI618" s="56"/>
    </row>
    <row r="619" spans="1:35" x14ac:dyDescent="0.25">
      <c r="A619" s="31">
        <v>8</v>
      </c>
      <c r="B619" s="52">
        <v>320.39999999999998</v>
      </c>
      <c r="C619" s="33">
        <v>2.2999999999999998</v>
      </c>
      <c r="D619" s="33">
        <v>8.14</v>
      </c>
      <c r="E619" s="33">
        <v>2.54</v>
      </c>
      <c r="F619" s="35">
        <v>0.77</v>
      </c>
      <c r="G619" s="35"/>
      <c r="H619" s="171"/>
      <c r="I619" s="51">
        <v>4745.12</v>
      </c>
      <c r="J619" s="41">
        <f>I619-K619-L619-M619-N619-O619</f>
        <v>1076.54</v>
      </c>
      <c r="K619" s="41">
        <f t="shared" ref="K619" si="1040">B619*D619</f>
        <v>2608.056</v>
      </c>
      <c r="L619" s="41">
        <f t="shared" ref="L619" si="1041">E619*B619</f>
        <v>813.81599999999992</v>
      </c>
      <c r="M619" s="41">
        <f t="shared" ref="M619" si="1042">F619*B619</f>
        <v>246.708</v>
      </c>
      <c r="N619" s="41">
        <f t="shared" ref="N619" si="1043">G619*B619</f>
        <v>0</v>
      </c>
      <c r="O619" s="41">
        <f>H619*B619</f>
        <v>0</v>
      </c>
      <c r="P619" s="41">
        <f t="shared" ref="P619" si="1044">R619/I619</f>
        <v>1.3398712782816875</v>
      </c>
      <c r="Q619" s="40">
        <f t="shared" si="1029"/>
        <v>4745.12</v>
      </c>
      <c r="R619" s="51">
        <v>6357.85</v>
      </c>
      <c r="S619" s="41">
        <f t="shared" si="1030"/>
        <v>1442.4250259213673</v>
      </c>
      <c r="T619" s="41">
        <f t="shared" ref="T619" si="1045">P619*K619</f>
        <v>3494.4593265502249</v>
      </c>
      <c r="U619" s="41">
        <f t="shared" ref="U619" si="1046">L619*P619</f>
        <v>1090.4086842060897</v>
      </c>
      <c r="V619" s="41">
        <f t="shared" si="1039"/>
        <v>330.55696332231855</v>
      </c>
      <c r="W619" s="51"/>
      <c r="X619" s="51"/>
      <c r="Y619" s="41"/>
      <c r="Z619" s="40">
        <f>SUM(S619:Y619)</f>
        <v>6357.85</v>
      </c>
      <c r="AA619" s="54">
        <f t="shared" si="1033"/>
        <v>1526.2739892436857</v>
      </c>
      <c r="AB619" s="54">
        <f>T619</f>
        <v>3494.4593265502249</v>
      </c>
      <c r="AC619" s="54">
        <f>U619</f>
        <v>1090.4086842060897</v>
      </c>
      <c r="AD619" s="54">
        <f t="shared" si="1035"/>
        <v>246.708</v>
      </c>
      <c r="AE619" s="54">
        <f>W619</f>
        <v>0</v>
      </c>
      <c r="AF619" s="54">
        <f>X619</f>
        <v>0</v>
      </c>
      <c r="AG619" s="54"/>
      <c r="AH619" s="42">
        <f t="shared" ref="AH619" si="1047">SUM(AA619:AG619)</f>
        <v>6357.8499999999995</v>
      </c>
      <c r="AI619" s="56">
        <f>I619-Z619</f>
        <v>-1612.7300000000005</v>
      </c>
    </row>
    <row r="620" spans="1:35" x14ac:dyDescent="0.25">
      <c r="A620" s="31"/>
      <c r="B620" s="52"/>
      <c r="C620" s="33"/>
      <c r="D620" s="33"/>
      <c r="E620" s="33"/>
      <c r="F620" s="35"/>
      <c r="G620" s="35"/>
      <c r="H620" s="171"/>
      <c r="I620" s="51"/>
      <c r="J620" s="41"/>
      <c r="K620" s="41"/>
      <c r="L620" s="41"/>
      <c r="M620" s="41"/>
      <c r="N620" s="41"/>
      <c r="O620" s="41"/>
      <c r="P620" s="41">
        <v>0</v>
      </c>
      <c r="Q620" s="40">
        <f t="shared" si="1029"/>
        <v>0</v>
      </c>
      <c r="R620" s="51"/>
      <c r="S620" s="41"/>
      <c r="T620" s="41"/>
      <c r="U620" s="41"/>
      <c r="V620" s="41">
        <f t="shared" si="1039"/>
        <v>0</v>
      </c>
      <c r="W620" s="51"/>
      <c r="X620" s="51"/>
      <c r="Y620" s="41"/>
      <c r="Z620" s="40"/>
      <c r="AA620" s="54">
        <f t="shared" si="1033"/>
        <v>0</v>
      </c>
      <c r="AB620" s="54"/>
      <c r="AC620" s="54"/>
      <c r="AD620" s="54">
        <f t="shared" si="1035"/>
        <v>0</v>
      </c>
      <c r="AE620" s="54"/>
      <c r="AF620" s="54"/>
      <c r="AG620" s="54"/>
      <c r="AH620" s="42"/>
      <c r="AI620" s="56"/>
    </row>
    <row r="621" spans="1:35" x14ac:dyDescent="0.25">
      <c r="A621" s="31"/>
      <c r="B621" s="52"/>
      <c r="C621" s="33"/>
      <c r="D621" s="33"/>
      <c r="E621" s="33"/>
      <c r="F621" s="35"/>
      <c r="G621" s="35"/>
      <c r="H621" s="171"/>
      <c r="I621" s="51"/>
      <c r="J621" s="41"/>
      <c r="K621" s="41"/>
      <c r="L621" s="41"/>
      <c r="M621" s="41"/>
      <c r="N621" s="41"/>
      <c r="O621" s="41"/>
      <c r="P621" s="41">
        <v>0</v>
      </c>
      <c r="Q621" s="40">
        <f t="shared" si="1029"/>
        <v>0</v>
      </c>
      <c r="R621" s="51"/>
      <c r="S621" s="41"/>
      <c r="T621" s="41"/>
      <c r="U621" s="41"/>
      <c r="V621" s="41">
        <f t="shared" si="1039"/>
        <v>0</v>
      </c>
      <c r="W621" s="51"/>
      <c r="X621" s="51"/>
      <c r="Y621" s="41"/>
      <c r="Z621" s="40"/>
      <c r="AA621" s="54">
        <f t="shared" si="1033"/>
        <v>0</v>
      </c>
      <c r="AB621" s="54"/>
      <c r="AC621" s="54"/>
      <c r="AD621" s="54">
        <f t="shared" si="1035"/>
        <v>0</v>
      </c>
      <c r="AE621" s="54"/>
      <c r="AF621" s="54"/>
      <c r="AG621" s="54"/>
      <c r="AH621" s="42"/>
      <c r="AI621" s="56"/>
    </row>
    <row r="622" spans="1:35" x14ac:dyDescent="0.25">
      <c r="A622" s="31">
        <v>11</v>
      </c>
      <c r="B622" s="52">
        <v>27.6</v>
      </c>
      <c r="C622" s="33">
        <v>2.48</v>
      </c>
      <c r="D622" s="33">
        <v>7.92</v>
      </c>
      <c r="E622" s="33">
        <v>3.71</v>
      </c>
      <c r="F622" s="35">
        <v>0.77</v>
      </c>
      <c r="G622" s="35">
        <v>5.8</v>
      </c>
      <c r="H622" s="171"/>
      <c r="I622" s="51">
        <v>616.86</v>
      </c>
      <c r="J622" s="41">
        <f>I622-K622-L622-M622-N622</f>
        <v>114.53999999999999</v>
      </c>
      <c r="K622" s="41">
        <f t="shared" ref="K622:K624" si="1048">B622*D622</f>
        <v>218.59200000000001</v>
      </c>
      <c r="L622" s="41">
        <f t="shared" ref="L622:L624" si="1049">E622*B622</f>
        <v>102.396</v>
      </c>
      <c r="M622" s="41">
        <f t="shared" ref="M622:M624" si="1050">F622*B622</f>
        <v>21.252000000000002</v>
      </c>
      <c r="N622" s="41">
        <f t="shared" ref="N622:N624" si="1051">G622*B622</f>
        <v>160.08000000000001</v>
      </c>
      <c r="O622" s="41"/>
      <c r="P622" s="41">
        <f t="shared" ref="P622:P624" si="1052">R622/I622</f>
        <v>1.031773822261129</v>
      </c>
      <c r="Q622" s="40">
        <f t="shared" si="1029"/>
        <v>616.86</v>
      </c>
      <c r="R622" s="51">
        <v>636.46</v>
      </c>
      <c r="S622" s="41">
        <f>R622-T622-U622-V622-W622-X622</f>
        <v>283.3457270693512</v>
      </c>
      <c r="T622" s="41">
        <f t="shared" ref="T622:T624" si="1053">P622*K622</f>
        <v>225.53750335570473</v>
      </c>
      <c r="U622" s="41">
        <f t="shared" ref="U622:U624" si="1054">L622*P622</f>
        <v>105.64951230425056</v>
      </c>
      <c r="V622" s="41">
        <f t="shared" si="1039"/>
        <v>21.927257270693516</v>
      </c>
      <c r="W622" s="51"/>
      <c r="X622" s="51"/>
      <c r="Y622" s="41"/>
      <c r="Z622" s="40">
        <f>SUM(S622:Y622)</f>
        <v>636.46</v>
      </c>
      <c r="AA622" s="54">
        <f t="shared" si="1033"/>
        <v>284.02098434004472</v>
      </c>
      <c r="AB622" s="54">
        <f>T622</f>
        <v>225.53750335570473</v>
      </c>
      <c r="AC622" s="54">
        <f>U622</f>
        <v>105.64951230425056</v>
      </c>
      <c r="AD622" s="54">
        <f t="shared" si="1035"/>
        <v>21.252000000000002</v>
      </c>
      <c r="AE622" s="54">
        <f>W622</f>
        <v>0</v>
      </c>
      <c r="AF622" s="54">
        <f>X622</f>
        <v>0</v>
      </c>
      <c r="AG622" s="54"/>
      <c r="AH622" s="42">
        <f t="shared" ref="AH622" si="1055">SUM(AA622:AG622)</f>
        <v>636.46</v>
      </c>
      <c r="AI622" s="56">
        <f>I622-Z622</f>
        <v>-19.600000000000023</v>
      </c>
    </row>
    <row r="623" spans="1:35" x14ac:dyDescent="0.25">
      <c r="A623" s="31">
        <v>12</v>
      </c>
      <c r="B623" s="52">
        <v>132.1</v>
      </c>
      <c r="C623" s="33">
        <v>2.2999999999999998</v>
      </c>
      <c r="D623" s="33">
        <v>7.42</v>
      </c>
      <c r="E623" s="33">
        <v>3.16</v>
      </c>
      <c r="F623" s="35">
        <v>0.77</v>
      </c>
      <c r="G623" s="35"/>
      <c r="H623" s="171"/>
      <c r="I623" s="51">
        <v>1924.7</v>
      </c>
      <c r="J623" s="41">
        <f>I623-K623-L623-M623-N623</f>
        <v>425.36500000000012</v>
      </c>
      <c r="K623" s="41">
        <f t="shared" si="1048"/>
        <v>980.1819999999999</v>
      </c>
      <c r="L623" s="41">
        <f t="shared" si="1049"/>
        <v>417.43599999999998</v>
      </c>
      <c r="M623" s="41">
        <f t="shared" si="1050"/>
        <v>101.717</v>
      </c>
      <c r="N623" s="41">
        <f t="shared" si="1051"/>
        <v>0</v>
      </c>
      <c r="O623" s="41"/>
      <c r="P623" s="41">
        <f t="shared" si="1052"/>
        <v>0</v>
      </c>
      <c r="Q623" s="40">
        <f t="shared" si="1029"/>
        <v>1924.7</v>
      </c>
      <c r="R623" s="51"/>
      <c r="S623" s="41">
        <f>R623-T623-U623-V623-W623-X623</f>
        <v>0</v>
      </c>
      <c r="T623" s="41">
        <f t="shared" si="1053"/>
        <v>0</v>
      </c>
      <c r="U623" s="41">
        <f t="shared" si="1054"/>
        <v>0</v>
      </c>
      <c r="V623" s="41">
        <f t="shared" si="1039"/>
        <v>0</v>
      </c>
      <c r="W623" s="51"/>
      <c r="X623" s="51"/>
      <c r="Y623" s="41"/>
      <c r="Z623" s="40">
        <f>SUM(S623:Y623)</f>
        <v>0</v>
      </c>
      <c r="AA623" s="54">
        <f t="shared" si="1033"/>
        <v>-101.717</v>
      </c>
      <c r="AB623" s="54"/>
      <c r="AC623" s="54"/>
      <c r="AD623" s="54">
        <f t="shared" si="1035"/>
        <v>101.717</v>
      </c>
      <c r="AE623" s="54"/>
      <c r="AF623" s="54"/>
      <c r="AG623" s="54"/>
      <c r="AH623" s="42"/>
      <c r="AI623" s="56"/>
    </row>
    <row r="624" spans="1:35" x14ac:dyDescent="0.25">
      <c r="A624" s="31">
        <v>16</v>
      </c>
      <c r="B624" s="52">
        <v>116.9</v>
      </c>
      <c r="C624" s="33">
        <v>2.2999999999999998</v>
      </c>
      <c r="D624" s="33">
        <v>8.32</v>
      </c>
      <c r="E624" s="33">
        <v>3.14</v>
      </c>
      <c r="F624" s="35">
        <v>0.77</v>
      </c>
      <c r="G624" s="35"/>
      <c r="H624" s="171"/>
      <c r="I624" s="51">
        <v>1793.25</v>
      </c>
      <c r="J624" s="41">
        <f>I624-K624-L624-M624-N624</f>
        <v>363.56299999999987</v>
      </c>
      <c r="K624" s="41">
        <f t="shared" si="1048"/>
        <v>972.60800000000006</v>
      </c>
      <c r="L624" s="41">
        <f t="shared" si="1049"/>
        <v>367.06600000000003</v>
      </c>
      <c r="M624" s="41">
        <f t="shared" si="1050"/>
        <v>90.013000000000005</v>
      </c>
      <c r="N624" s="41">
        <f t="shared" si="1051"/>
        <v>0</v>
      </c>
      <c r="O624" s="41"/>
      <c r="P624" s="41">
        <f t="shared" si="1052"/>
        <v>1.010427993865886</v>
      </c>
      <c r="Q624" s="40">
        <f t="shared" si="1029"/>
        <v>1793.25</v>
      </c>
      <c r="R624" s="51">
        <v>1811.95</v>
      </c>
      <c r="S624" s="41">
        <f>R624-T624-U624-V624-W624-X624</f>
        <v>367.354232733863</v>
      </c>
      <c r="T624" s="41">
        <f t="shared" si="1053"/>
        <v>982.75035025791169</v>
      </c>
      <c r="U624" s="41">
        <f t="shared" si="1054"/>
        <v>370.89376199637536</v>
      </c>
      <c r="V624" s="41">
        <f t="shared" si="1039"/>
        <v>90.951655011850008</v>
      </c>
      <c r="W624" s="51"/>
      <c r="X624" s="51"/>
      <c r="Y624" s="41"/>
      <c r="Z624" s="40">
        <f>SUM(S624:Y624)</f>
        <v>1811.9500000000003</v>
      </c>
      <c r="AA624" s="54">
        <f t="shared" si="1033"/>
        <v>368.29288774571319</v>
      </c>
      <c r="AB624" s="54">
        <f>T624</f>
        <v>982.75035025791169</v>
      </c>
      <c r="AC624" s="54">
        <f>U624</f>
        <v>370.89376199637536</v>
      </c>
      <c r="AD624" s="54">
        <f t="shared" si="1035"/>
        <v>90.013000000000005</v>
      </c>
      <c r="AE624" s="54">
        <f>W624</f>
        <v>0</v>
      </c>
      <c r="AF624" s="54">
        <f>X624</f>
        <v>0</v>
      </c>
      <c r="AG624" s="54"/>
      <c r="AH624" s="42">
        <f t="shared" ref="AH624" si="1056">SUM(AA624:AG624)</f>
        <v>1811.9500000000003</v>
      </c>
      <c r="AI624" s="56">
        <f>I624-Z624</f>
        <v>-18.700000000000273</v>
      </c>
    </row>
    <row r="625" spans="1:35" x14ac:dyDescent="0.25">
      <c r="A625" s="31"/>
      <c r="B625" s="52"/>
      <c r="C625" s="33"/>
      <c r="D625" s="33"/>
      <c r="E625" s="33"/>
      <c r="F625" s="35"/>
      <c r="G625" s="35"/>
      <c r="H625" s="171"/>
      <c r="I625" s="51"/>
      <c r="J625" s="41"/>
      <c r="K625" s="41"/>
      <c r="L625" s="41"/>
      <c r="M625" s="41"/>
      <c r="N625" s="41"/>
      <c r="O625" s="41"/>
      <c r="P625" s="41"/>
      <c r="Q625" s="40"/>
      <c r="R625" s="51"/>
      <c r="S625" s="41"/>
      <c r="T625" s="41"/>
      <c r="U625" s="41"/>
      <c r="V625" s="41"/>
      <c r="W625" s="51"/>
      <c r="X625" s="51"/>
      <c r="Y625" s="41"/>
      <c r="Z625" s="40"/>
      <c r="AA625" s="54"/>
      <c r="AB625" s="54"/>
      <c r="AC625" s="54"/>
      <c r="AD625" s="54"/>
      <c r="AE625" s="54"/>
      <c r="AF625" s="54"/>
      <c r="AG625" s="54"/>
      <c r="AH625" s="42"/>
      <c r="AI625" s="56"/>
    </row>
    <row r="626" spans="1:35" x14ac:dyDescent="0.25">
      <c r="A626" s="70" t="s">
        <v>37</v>
      </c>
      <c r="B626" s="136">
        <f>SUM(B614:B625)</f>
        <v>2154.8000000000002</v>
      </c>
      <c r="C626" s="173"/>
      <c r="D626" s="174"/>
      <c r="E626" s="174"/>
      <c r="F626" s="175"/>
      <c r="G626" s="175"/>
      <c r="H626" s="175"/>
      <c r="I626" s="177">
        <f>SUM(I614:I624)</f>
        <v>33106.11</v>
      </c>
      <c r="J626" s="177">
        <f t="shared" ref="J626:O626" si="1057">SUM(J614:J624)</f>
        <v>6945.4039999999986</v>
      </c>
      <c r="K626" s="177">
        <f t="shared" si="1057"/>
        <v>17649.694000000003</v>
      </c>
      <c r="L626" s="177">
        <f t="shared" si="1057"/>
        <v>6691.7359999999981</v>
      </c>
      <c r="M626" s="177">
        <f t="shared" si="1057"/>
        <v>1659.1960000000001</v>
      </c>
      <c r="N626" s="177">
        <f t="shared" si="1057"/>
        <v>160.08000000000001</v>
      </c>
      <c r="O626" s="177">
        <f t="shared" si="1057"/>
        <v>0</v>
      </c>
      <c r="P626" s="176">
        <f t="shared" ref="P626" si="1058">R626/I626</f>
        <v>0.96335480066972545</v>
      </c>
      <c r="Q626" s="178">
        <f t="shared" ref="Q626:Q678" si="1059">I626</f>
        <v>33106.11</v>
      </c>
      <c r="R626" s="177">
        <f>SUM(R614:R624)</f>
        <v>31892.930000000004</v>
      </c>
      <c r="S626" s="177">
        <f>SUM(S614:S624)</f>
        <v>6892.8993670382406</v>
      </c>
      <c r="T626" s="177">
        <f>SUM(T614:T624)</f>
        <v>17062.457672437704</v>
      </c>
      <c r="U626" s="177">
        <f>SUM(U614:U624)</f>
        <v>6339.0379033555528</v>
      </c>
      <c r="V626" s="177">
        <f>SUM(V614:V624)</f>
        <v>1598.5350571685065</v>
      </c>
      <c r="W626" s="177"/>
      <c r="X626" s="177"/>
      <c r="Y626" s="176"/>
      <c r="Z626" s="178">
        <f>SUM(S626:Y626)</f>
        <v>31892.93</v>
      </c>
      <c r="AA626" s="55">
        <f t="shared" ref="AA626:AF626" si="1060">SUM(AA614:AA624)</f>
        <v>6832.2384242067474</v>
      </c>
      <c r="AB626" s="55">
        <f t="shared" si="1060"/>
        <v>17062.457672437704</v>
      </c>
      <c r="AC626" s="55">
        <f t="shared" si="1060"/>
        <v>6339.0379033555528</v>
      </c>
      <c r="AD626" s="55">
        <f t="shared" si="1060"/>
        <v>1659.1960000000001</v>
      </c>
      <c r="AE626" s="55">
        <f t="shared" si="1060"/>
        <v>0</v>
      </c>
      <c r="AF626" s="55">
        <f t="shared" si="1060"/>
        <v>0</v>
      </c>
      <c r="AG626" s="54"/>
      <c r="AH626" s="42">
        <f>SUM(AH614:AH624)</f>
        <v>31892.93</v>
      </c>
      <c r="AI626" s="56">
        <f>SUM(AI614:AI624)</f>
        <v>-711.52000000000282</v>
      </c>
    </row>
    <row r="627" spans="1:35" x14ac:dyDescent="0.25">
      <c r="A627" s="6" t="s">
        <v>56</v>
      </c>
      <c r="B627" s="37"/>
      <c r="C627" s="7"/>
      <c r="D627" s="24"/>
      <c r="E627" s="24"/>
      <c r="F627" s="24"/>
      <c r="G627" s="25"/>
      <c r="H627" s="171"/>
      <c r="I627" s="26"/>
      <c r="J627" s="26"/>
      <c r="K627" s="26"/>
      <c r="L627" s="26"/>
      <c r="M627" s="26"/>
      <c r="N627" s="26"/>
      <c r="O627" s="27"/>
      <c r="P627" s="41">
        <v>0</v>
      </c>
      <c r="Q627" s="40">
        <f t="shared" si="1059"/>
        <v>0</v>
      </c>
      <c r="R627" s="26"/>
      <c r="S627" s="26"/>
      <c r="T627" s="26"/>
      <c r="U627" s="26"/>
      <c r="V627" s="26"/>
      <c r="W627" s="26"/>
      <c r="X627" s="27"/>
      <c r="Y627" s="27"/>
      <c r="Z627" s="28"/>
      <c r="AA627" s="29"/>
      <c r="AB627" s="29"/>
      <c r="AC627" s="29"/>
      <c r="AD627" s="29"/>
      <c r="AE627" s="29"/>
      <c r="AF627" s="29"/>
      <c r="AG627" s="29"/>
      <c r="AH627" s="30"/>
      <c r="AI627" s="36"/>
    </row>
    <row r="628" spans="1:35" x14ac:dyDescent="0.25">
      <c r="A628" s="31">
        <v>1</v>
      </c>
      <c r="B628" s="52">
        <v>18.8</v>
      </c>
      <c r="C628" s="33">
        <v>2.2999999999999998</v>
      </c>
      <c r="D628" s="33">
        <v>8.6199999999999992</v>
      </c>
      <c r="E628" s="33">
        <v>9.98</v>
      </c>
      <c r="F628" s="35">
        <v>0.77</v>
      </c>
      <c r="G628" s="35"/>
      <c r="H628" s="171"/>
      <c r="I628" s="51">
        <v>433.72</v>
      </c>
      <c r="J628" s="41">
        <f>I628-K628-L628-M628-N628</f>
        <v>69.564000000000021</v>
      </c>
      <c r="K628" s="41">
        <f>B628*D628</f>
        <v>162.05599999999998</v>
      </c>
      <c r="L628" s="41">
        <f>E628*B628</f>
        <v>187.62400000000002</v>
      </c>
      <c r="M628" s="41">
        <f>F628*B628</f>
        <v>14.476000000000001</v>
      </c>
      <c r="N628" s="41">
        <f>G628*B628</f>
        <v>0</v>
      </c>
      <c r="O628" s="41"/>
      <c r="P628" s="41">
        <f t="shared" ref="P628" si="1061">R628/I628</f>
        <v>1.0671862030803283</v>
      </c>
      <c r="Q628" s="40">
        <f t="shared" si="1059"/>
        <v>433.72</v>
      </c>
      <c r="R628" s="51">
        <v>462.86</v>
      </c>
      <c r="S628" s="41">
        <v>74.239999999999995</v>
      </c>
      <c r="T628" s="41">
        <f>P628*K628</f>
        <v>172.94392732638568</v>
      </c>
      <c r="U628" s="41">
        <f>L628*P628</f>
        <v>200.22974416674353</v>
      </c>
      <c r="V628" s="41">
        <f t="shared" ref="V628:V643" si="1062">P628*M628</f>
        <v>15.448587475790834</v>
      </c>
      <c r="W628" s="51"/>
      <c r="X628" s="51"/>
      <c r="Y628" s="41"/>
      <c r="Z628" s="40">
        <f>SUM(S628:Y628)</f>
        <v>462.86225896892</v>
      </c>
      <c r="AA628" s="54">
        <f t="shared" ref="AA628:AA643" si="1063">Z628-AB628-AC628-AD628-AE628-AF628</f>
        <v>75.212587475790798</v>
      </c>
      <c r="AB628" s="54">
        <f>T628</f>
        <v>172.94392732638568</v>
      </c>
      <c r="AC628" s="54">
        <f>U628</f>
        <v>200.22974416674353</v>
      </c>
      <c r="AD628" s="54">
        <f t="shared" ref="AD628:AD643" si="1064">M628</f>
        <v>14.476000000000001</v>
      </c>
      <c r="AE628" s="54">
        <f>W628</f>
        <v>0</v>
      </c>
      <c r="AF628" s="54">
        <f>X628</f>
        <v>0</v>
      </c>
      <c r="AG628" s="54"/>
      <c r="AH628" s="42">
        <f t="shared" ref="AH628" si="1065">SUM(AA628:AG628)</f>
        <v>462.86225896892</v>
      </c>
      <c r="AI628" s="56">
        <f>I628-Z628</f>
        <v>-29.142258968919975</v>
      </c>
    </row>
    <row r="629" spans="1:35" x14ac:dyDescent="0.25">
      <c r="A629" s="31"/>
      <c r="B629" s="52"/>
      <c r="C629" s="33"/>
      <c r="D629" s="33"/>
      <c r="E629" s="33"/>
      <c r="F629" s="35"/>
      <c r="G629" s="35"/>
      <c r="H629" s="171"/>
      <c r="I629" s="51"/>
      <c r="J629" s="41"/>
      <c r="K629" s="41"/>
      <c r="L629" s="41"/>
      <c r="M629" s="41"/>
      <c r="N629" s="41"/>
      <c r="O629" s="41"/>
      <c r="P629" s="41">
        <v>0</v>
      </c>
      <c r="Q629" s="40">
        <f t="shared" si="1059"/>
        <v>0</v>
      </c>
      <c r="R629" s="51"/>
      <c r="S629" s="41"/>
      <c r="T629" s="41"/>
      <c r="U629" s="41"/>
      <c r="V629" s="41">
        <f t="shared" si="1062"/>
        <v>0</v>
      </c>
      <c r="W629" s="51"/>
      <c r="X629" s="51"/>
      <c r="Y629" s="41"/>
      <c r="Z629" s="40"/>
      <c r="AA629" s="54">
        <f t="shared" si="1063"/>
        <v>0</v>
      </c>
      <c r="AB629" s="54"/>
      <c r="AC629" s="54"/>
      <c r="AD629" s="54">
        <f t="shared" si="1064"/>
        <v>0</v>
      </c>
      <c r="AE629" s="54"/>
      <c r="AF629" s="54"/>
      <c r="AG629" s="54"/>
      <c r="AH629" s="42"/>
      <c r="AI629" s="56"/>
    </row>
    <row r="630" spans="1:35" x14ac:dyDescent="0.25">
      <c r="A630" s="31"/>
      <c r="B630" s="52"/>
      <c r="C630" s="33"/>
      <c r="D630" s="33"/>
      <c r="E630" s="33"/>
      <c r="F630" s="35"/>
      <c r="G630" s="35"/>
      <c r="H630" s="171"/>
      <c r="I630" s="51"/>
      <c r="J630" s="41"/>
      <c r="K630" s="41"/>
      <c r="L630" s="41"/>
      <c r="M630" s="41"/>
      <c r="N630" s="41"/>
      <c r="O630" s="41"/>
      <c r="P630" s="41">
        <v>0</v>
      </c>
      <c r="Q630" s="40">
        <f t="shared" si="1059"/>
        <v>0</v>
      </c>
      <c r="R630" s="51"/>
      <c r="S630" s="41"/>
      <c r="T630" s="41"/>
      <c r="U630" s="41"/>
      <c r="V630" s="41">
        <f t="shared" si="1062"/>
        <v>0</v>
      </c>
      <c r="W630" s="51"/>
      <c r="X630" s="51"/>
      <c r="Y630" s="41"/>
      <c r="Z630" s="40"/>
      <c r="AA630" s="54">
        <f t="shared" si="1063"/>
        <v>0</v>
      </c>
      <c r="AB630" s="54"/>
      <c r="AC630" s="54"/>
      <c r="AD630" s="54">
        <f t="shared" si="1064"/>
        <v>0</v>
      </c>
      <c r="AE630" s="54"/>
      <c r="AF630" s="54"/>
      <c r="AG630" s="54"/>
      <c r="AH630" s="42"/>
      <c r="AI630" s="56"/>
    </row>
    <row r="631" spans="1:35" x14ac:dyDescent="0.25">
      <c r="A631" s="31"/>
      <c r="B631" s="52"/>
      <c r="C631" s="33"/>
      <c r="D631" s="33"/>
      <c r="E631" s="33"/>
      <c r="F631" s="35"/>
      <c r="G631" s="35"/>
      <c r="H631" s="171"/>
      <c r="I631" s="51"/>
      <c r="J631" s="41"/>
      <c r="K631" s="41"/>
      <c r="L631" s="41"/>
      <c r="M631" s="41"/>
      <c r="N631" s="41"/>
      <c r="O631" s="41"/>
      <c r="P631" s="41">
        <v>0</v>
      </c>
      <c r="Q631" s="40">
        <f t="shared" si="1059"/>
        <v>0</v>
      </c>
      <c r="R631" s="51"/>
      <c r="S631" s="41"/>
      <c r="T631" s="41"/>
      <c r="U631" s="41"/>
      <c r="V631" s="41">
        <f t="shared" si="1062"/>
        <v>0</v>
      </c>
      <c r="W631" s="51"/>
      <c r="X631" s="51"/>
      <c r="Y631" s="41"/>
      <c r="Z631" s="40"/>
      <c r="AA631" s="54">
        <f t="shared" si="1063"/>
        <v>0</v>
      </c>
      <c r="AB631" s="54"/>
      <c r="AC631" s="54"/>
      <c r="AD631" s="54">
        <f t="shared" si="1064"/>
        <v>0</v>
      </c>
      <c r="AE631" s="54"/>
      <c r="AF631" s="54"/>
      <c r="AG631" s="54"/>
      <c r="AH631" s="42"/>
      <c r="AI631" s="56"/>
    </row>
    <row r="632" spans="1:35" x14ac:dyDescent="0.25">
      <c r="A632" s="31">
        <v>5</v>
      </c>
      <c r="B632" s="52">
        <v>288</v>
      </c>
      <c r="C632" s="33">
        <v>2.2999999999999998</v>
      </c>
      <c r="D632" s="33">
        <v>7.94</v>
      </c>
      <c r="E632" s="33">
        <v>3.6</v>
      </c>
      <c r="F632" s="35">
        <v>0.77</v>
      </c>
      <c r="G632" s="35"/>
      <c r="H632" s="171"/>
      <c r="I632" s="51">
        <v>4423.68</v>
      </c>
      <c r="J632" s="41">
        <f>I632-K632-L632-M632-N632</f>
        <v>878.40000000000009</v>
      </c>
      <c r="K632" s="41">
        <f t="shared" ref="K632:K639" si="1066">B632*D632</f>
        <v>2286.7200000000003</v>
      </c>
      <c r="L632" s="41">
        <f t="shared" ref="L632:L639" si="1067">E632*B632</f>
        <v>1036.8</v>
      </c>
      <c r="M632" s="41">
        <f t="shared" ref="M632:M639" si="1068">F632*B632</f>
        <v>221.76</v>
      </c>
      <c r="N632" s="41">
        <f t="shared" ref="N632:N641" si="1069">G632*B632</f>
        <v>0</v>
      </c>
      <c r="O632" s="41"/>
      <c r="P632" s="41">
        <f t="shared" ref="P632:P639" si="1070">R632/I632</f>
        <v>0.21449336299189814</v>
      </c>
      <c r="Q632" s="40">
        <f t="shared" si="1059"/>
        <v>4423.68</v>
      </c>
      <c r="R632" s="51">
        <v>948.85</v>
      </c>
      <c r="S632" s="41">
        <f t="shared" ref="S632:S643" si="1071">R632-T632-U632-V632-W632-X632</f>
        <v>188.41097005208337</v>
      </c>
      <c r="T632" s="41">
        <f t="shared" ref="T632:T641" si="1072">P632*K632</f>
        <v>490.48626302083335</v>
      </c>
      <c r="U632" s="41">
        <f t="shared" ref="U632:U641" si="1073">L632*P632</f>
        <v>222.38671874999997</v>
      </c>
      <c r="V632" s="41">
        <f t="shared" si="1062"/>
        <v>47.566048177083331</v>
      </c>
      <c r="W632" s="51"/>
      <c r="X632" s="51"/>
      <c r="Y632" s="41"/>
      <c r="Z632" s="40">
        <f t="shared" ref="Z632:Z641" si="1074">SUM(S632:Y632)</f>
        <v>948.85</v>
      </c>
      <c r="AA632" s="54">
        <f t="shared" si="1063"/>
        <v>14.217018229166712</v>
      </c>
      <c r="AB632" s="54">
        <f t="shared" ref="AB632:AB641" si="1075">T632</f>
        <v>490.48626302083335</v>
      </c>
      <c r="AC632" s="54">
        <f t="shared" ref="AC632:AC641" si="1076">U632</f>
        <v>222.38671874999997</v>
      </c>
      <c r="AD632" s="54">
        <f t="shared" si="1064"/>
        <v>221.76</v>
      </c>
      <c r="AE632" s="54">
        <f t="shared" ref="AE632:AE641" si="1077">W632</f>
        <v>0</v>
      </c>
      <c r="AF632" s="54">
        <f t="shared" ref="AF632:AF641" si="1078">X632</f>
        <v>0</v>
      </c>
      <c r="AG632" s="54"/>
      <c r="AH632" s="42">
        <f t="shared" ref="AH632:AH641" si="1079">SUM(AA632:AG632)</f>
        <v>948.85</v>
      </c>
      <c r="AI632" s="56">
        <f t="shared" ref="AI632:AI641" si="1080">I632-Z632</f>
        <v>3474.8300000000004</v>
      </c>
    </row>
    <row r="633" spans="1:35" x14ac:dyDescent="0.25">
      <c r="A633" s="31">
        <v>6</v>
      </c>
      <c r="B633" s="52">
        <v>252.7</v>
      </c>
      <c r="C633" s="33">
        <v>2.2999999999999998</v>
      </c>
      <c r="D633" s="33">
        <v>8.17</v>
      </c>
      <c r="E633" s="33">
        <v>2.39</v>
      </c>
      <c r="F633" s="35">
        <v>0.77</v>
      </c>
      <c r="G633" s="35"/>
      <c r="H633" s="171"/>
      <c r="I633" s="51">
        <v>3638.88</v>
      </c>
      <c r="J633" s="41">
        <f>I633-K633-L633-M633-N633</f>
        <v>775.78900000000044</v>
      </c>
      <c r="K633" s="41">
        <f t="shared" si="1066"/>
        <v>2064.5589999999997</v>
      </c>
      <c r="L633" s="41">
        <f t="shared" si="1067"/>
        <v>603.95299999999997</v>
      </c>
      <c r="M633" s="41">
        <f t="shared" si="1068"/>
        <v>194.57900000000001</v>
      </c>
      <c r="N633" s="41">
        <f t="shared" si="1069"/>
        <v>0</v>
      </c>
      <c r="O633" s="41"/>
      <c r="P633" s="41">
        <f t="shared" si="1070"/>
        <v>0.51486446379105655</v>
      </c>
      <c r="Q633" s="40">
        <f t="shared" si="1059"/>
        <v>3638.88</v>
      </c>
      <c r="R633" s="51">
        <v>1873.53</v>
      </c>
      <c r="S633" s="41">
        <f t="shared" si="1071"/>
        <v>399.4261875000002</v>
      </c>
      <c r="T633" s="41">
        <f t="shared" si="1072"/>
        <v>1062.9680624999999</v>
      </c>
      <c r="U633" s="41">
        <f t="shared" si="1073"/>
        <v>310.95393749999994</v>
      </c>
      <c r="V633" s="41">
        <f t="shared" si="1062"/>
        <v>100.18181249999999</v>
      </c>
      <c r="W633" s="51"/>
      <c r="X633" s="51"/>
      <c r="Y633" s="41"/>
      <c r="Z633" s="40">
        <f t="shared" si="1074"/>
        <v>1873.53</v>
      </c>
      <c r="AA633" s="54">
        <f t="shared" si="1063"/>
        <v>305.02900000000017</v>
      </c>
      <c r="AB633" s="54">
        <f t="shared" si="1075"/>
        <v>1062.9680624999999</v>
      </c>
      <c r="AC633" s="54">
        <f t="shared" si="1076"/>
        <v>310.95393749999994</v>
      </c>
      <c r="AD633" s="54">
        <f t="shared" si="1064"/>
        <v>194.57900000000001</v>
      </c>
      <c r="AE633" s="54">
        <f t="shared" si="1077"/>
        <v>0</v>
      </c>
      <c r="AF633" s="54">
        <f t="shared" si="1078"/>
        <v>0</v>
      </c>
      <c r="AG633" s="54"/>
      <c r="AH633" s="42">
        <f t="shared" si="1079"/>
        <v>1873.53</v>
      </c>
      <c r="AI633" s="56">
        <f t="shared" si="1080"/>
        <v>1765.3500000000001</v>
      </c>
    </row>
    <row r="634" spans="1:35" x14ac:dyDescent="0.25">
      <c r="A634" s="31">
        <v>7</v>
      </c>
      <c r="B634" s="52">
        <v>121.7</v>
      </c>
      <c r="C634" s="33">
        <v>2.2999999999999998</v>
      </c>
      <c r="D634" s="33">
        <v>8.5399999999999991</v>
      </c>
      <c r="E634" s="33">
        <v>3.33</v>
      </c>
      <c r="F634" s="35">
        <v>0.77</v>
      </c>
      <c r="G634" s="35"/>
      <c r="H634" s="171"/>
      <c r="I634" s="51">
        <v>1945.98</v>
      </c>
      <c r="J634" s="41">
        <f>I634-K634-L634-M634-N634-O634</f>
        <v>407.69200000000001</v>
      </c>
      <c r="K634" s="41">
        <f t="shared" si="1066"/>
        <v>1039.318</v>
      </c>
      <c r="L634" s="41">
        <f t="shared" si="1067"/>
        <v>405.26100000000002</v>
      </c>
      <c r="M634" s="41">
        <f t="shared" si="1068"/>
        <v>93.709000000000003</v>
      </c>
      <c r="N634" s="41">
        <f t="shared" si="1069"/>
        <v>0</v>
      </c>
      <c r="O634" s="41">
        <f>H634*B634</f>
        <v>0</v>
      </c>
      <c r="P634" s="41">
        <f t="shared" si="1070"/>
        <v>1.0137565648156712</v>
      </c>
      <c r="Q634" s="40">
        <f t="shared" si="1059"/>
        <v>1945.98</v>
      </c>
      <c r="R634" s="51">
        <v>1972.75</v>
      </c>
      <c r="S634" s="41">
        <f t="shared" si="1071"/>
        <v>413.30044142283066</v>
      </c>
      <c r="T634" s="41">
        <f t="shared" si="1072"/>
        <v>1053.6154454310938</v>
      </c>
      <c r="U634" s="41">
        <f t="shared" si="1073"/>
        <v>410.83599921376378</v>
      </c>
      <c r="V634" s="41">
        <f t="shared" si="1062"/>
        <v>94.998113932311739</v>
      </c>
      <c r="W634" s="51"/>
      <c r="X634" s="51"/>
      <c r="Y634" s="41"/>
      <c r="Z634" s="40">
        <f t="shared" si="1074"/>
        <v>1972.75</v>
      </c>
      <c r="AA634" s="54">
        <f t="shared" si="1063"/>
        <v>414.58955535514241</v>
      </c>
      <c r="AB634" s="54">
        <f t="shared" si="1075"/>
        <v>1053.6154454310938</v>
      </c>
      <c r="AC634" s="54">
        <f t="shared" si="1076"/>
        <v>410.83599921376378</v>
      </c>
      <c r="AD634" s="54">
        <f t="shared" si="1064"/>
        <v>93.709000000000003</v>
      </c>
      <c r="AE634" s="54">
        <f t="shared" si="1077"/>
        <v>0</v>
      </c>
      <c r="AF634" s="54">
        <f t="shared" si="1078"/>
        <v>0</v>
      </c>
      <c r="AG634" s="54"/>
      <c r="AH634" s="42">
        <f t="shared" si="1079"/>
        <v>1972.7500000000002</v>
      </c>
      <c r="AI634" s="56">
        <f t="shared" si="1080"/>
        <v>-26.769999999999982</v>
      </c>
    </row>
    <row r="635" spans="1:35" x14ac:dyDescent="0.25">
      <c r="A635" s="31">
        <v>8</v>
      </c>
      <c r="B635" s="52">
        <v>537</v>
      </c>
      <c r="C635" s="33">
        <v>2.2999999999999998</v>
      </c>
      <c r="D635" s="33">
        <v>7.92</v>
      </c>
      <c r="E635" s="33">
        <v>2.95</v>
      </c>
      <c r="F635" s="35">
        <v>0.77</v>
      </c>
      <c r="G635" s="35"/>
      <c r="H635" s="171"/>
      <c r="I635" s="51">
        <v>7936.86</v>
      </c>
      <c r="J635" s="41">
        <f>I635-K635-L635-M635-N635-O635</f>
        <v>1686.1799999999996</v>
      </c>
      <c r="K635" s="41">
        <f t="shared" si="1066"/>
        <v>4253.04</v>
      </c>
      <c r="L635" s="41">
        <f t="shared" si="1067"/>
        <v>1584.15</v>
      </c>
      <c r="M635" s="41">
        <f t="shared" si="1068"/>
        <v>413.49</v>
      </c>
      <c r="N635" s="41">
        <f t="shared" si="1069"/>
        <v>0</v>
      </c>
      <c r="O635" s="41">
        <f>H635*B635</f>
        <v>0</v>
      </c>
      <c r="P635" s="41">
        <f t="shared" si="1070"/>
        <v>0</v>
      </c>
      <c r="Q635" s="40">
        <f t="shared" si="1059"/>
        <v>7936.86</v>
      </c>
      <c r="R635" s="51"/>
      <c r="S635" s="41">
        <f t="shared" si="1071"/>
        <v>0</v>
      </c>
      <c r="T635" s="41">
        <f t="shared" si="1072"/>
        <v>0</v>
      </c>
      <c r="U635" s="41">
        <f t="shared" si="1073"/>
        <v>0</v>
      </c>
      <c r="V635" s="41">
        <f t="shared" si="1062"/>
        <v>0</v>
      </c>
      <c r="W635" s="51"/>
      <c r="X635" s="51"/>
      <c r="Y635" s="41"/>
      <c r="Z635" s="40">
        <f t="shared" si="1074"/>
        <v>0</v>
      </c>
      <c r="AA635" s="54">
        <f t="shared" si="1063"/>
        <v>-413.49</v>
      </c>
      <c r="AB635" s="54">
        <f t="shared" si="1075"/>
        <v>0</v>
      </c>
      <c r="AC635" s="54">
        <f t="shared" si="1076"/>
        <v>0</v>
      </c>
      <c r="AD635" s="54">
        <f t="shared" si="1064"/>
        <v>413.49</v>
      </c>
      <c r="AE635" s="54">
        <f t="shared" si="1077"/>
        <v>0</v>
      </c>
      <c r="AF635" s="54">
        <f t="shared" si="1078"/>
        <v>0</v>
      </c>
      <c r="AG635" s="54"/>
      <c r="AH635" s="42">
        <f t="shared" si="1079"/>
        <v>0</v>
      </c>
      <c r="AI635" s="56">
        <f t="shared" si="1080"/>
        <v>7936.86</v>
      </c>
    </row>
    <row r="636" spans="1:35" x14ac:dyDescent="0.25">
      <c r="A636" s="31">
        <v>9</v>
      </c>
      <c r="B636" s="52">
        <v>281.60000000000002</v>
      </c>
      <c r="C636" s="33">
        <v>2.2999999999999998</v>
      </c>
      <c r="D636" s="33">
        <v>8.1999999999999993</v>
      </c>
      <c r="E636" s="33">
        <v>3.14</v>
      </c>
      <c r="F636" s="35">
        <v>0.77</v>
      </c>
      <c r="G636" s="35"/>
      <c r="H636" s="171"/>
      <c r="I636" s="51">
        <v>4347.3500000000004</v>
      </c>
      <c r="J636" s="41">
        <f>I636-K636-L636-M636-N636-O636</f>
        <v>937.17400000000032</v>
      </c>
      <c r="K636" s="41">
        <f t="shared" si="1066"/>
        <v>2309.12</v>
      </c>
      <c r="L636" s="41">
        <f t="shared" si="1067"/>
        <v>884.22400000000016</v>
      </c>
      <c r="M636" s="41">
        <f t="shared" si="1068"/>
        <v>216.83200000000002</v>
      </c>
      <c r="N636" s="41">
        <f t="shared" si="1069"/>
        <v>0</v>
      </c>
      <c r="O636" s="41">
        <f>H636*B636</f>
        <v>0</v>
      </c>
      <c r="P636" s="41">
        <f t="shared" si="1070"/>
        <v>0.56697528379357542</v>
      </c>
      <c r="Q636" s="40">
        <f t="shared" si="1059"/>
        <v>4347.3500000000004</v>
      </c>
      <c r="R636" s="51">
        <v>2464.84</v>
      </c>
      <c r="S636" s="41">
        <f t="shared" si="1071"/>
        <v>531.35449461396013</v>
      </c>
      <c r="T636" s="41">
        <f t="shared" si="1072"/>
        <v>1309.2139673134209</v>
      </c>
      <c r="U636" s="41">
        <f t="shared" si="1073"/>
        <v>501.33315333709055</v>
      </c>
      <c r="V636" s="41">
        <f t="shared" si="1062"/>
        <v>122.93838473552856</v>
      </c>
      <c r="W636" s="51"/>
      <c r="X636" s="51"/>
      <c r="Y636" s="41"/>
      <c r="Z636" s="40">
        <f t="shared" si="1074"/>
        <v>2464.84</v>
      </c>
      <c r="AA636" s="54">
        <f t="shared" si="1063"/>
        <v>437.46087934948866</v>
      </c>
      <c r="AB636" s="54">
        <f t="shared" si="1075"/>
        <v>1309.2139673134209</v>
      </c>
      <c r="AC636" s="54">
        <f t="shared" si="1076"/>
        <v>501.33315333709055</v>
      </c>
      <c r="AD636" s="54">
        <f t="shared" si="1064"/>
        <v>216.83200000000002</v>
      </c>
      <c r="AE636" s="54">
        <f t="shared" si="1077"/>
        <v>0</v>
      </c>
      <c r="AF636" s="54">
        <f t="shared" si="1078"/>
        <v>0</v>
      </c>
      <c r="AG636" s="54"/>
      <c r="AH636" s="42">
        <f t="shared" si="1079"/>
        <v>2464.84</v>
      </c>
      <c r="AI636" s="56">
        <f t="shared" si="1080"/>
        <v>1882.5100000000002</v>
      </c>
    </row>
    <row r="637" spans="1:35" x14ac:dyDescent="0.25">
      <c r="A637" s="31">
        <v>10</v>
      </c>
      <c r="B637" s="52">
        <v>387.7</v>
      </c>
      <c r="C637" s="33">
        <v>2.2999999999999998</v>
      </c>
      <c r="D637" s="33">
        <v>7.95</v>
      </c>
      <c r="E637" s="33">
        <v>3.85</v>
      </c>
      <c r="F637" s="35">
        <v>0.77</v>
      </c>
      <c r="G637" s="35"/>
      <c r="H637" s="171"/>
      <c r="I637" s="51">
        <v>6152.79</v>
      </c>
      <c r="J637" s="41">
        <f t="shared" ref="J637:J639" si="1081">I637-K637-L637-M637-N637</f>
        <v>1279.4009999999998</v>
      </c>
      <c r="K637" s="41">
        <f t="shared" si="1066"/>
        <v>3082.2150000000001</v>
      </c>
      <c r="L637" s="41">
        <f t="shared" si="1067"/>
        <v>1492.645</v>
      </c>
      <c r="M637" s="41">
        <f t="shared" si="1068"/>
        <v>298.529</v>
      </c>
      <c r="N637" s="41">
        <f t="shared" si="1069"/>
        <v>0</v>
      </c>
      <c r="O637" s="41"/>
      <c r="P637" s="41">
        <f t="shared" si="1070"/>
        <v>0.85504624731219492</v>
      </c>
      <c r="Q637" s="40">
        <f t="shared" si="1059"/>
        <v>6152.79</v>
      </c>
      <c r="R637" s="51">
        <v>5260.92</v>
      </c>
      <c r="S637" s="41">
        <f t="shared" si="1071"/>
        <v>1093.9470238574695</v>
      </c>
      <c r="T637" s="41">
        <f t="shared" si="1072"/>
        <v>2635.4363691593571</v>
      </c>
      <c r="U637" s="41">
        <f t="shared" si="1073"/>
        <v>1276.2805058193112</v>
      </c>
      <c r="V637" s="41">
        <f t="shared" si="1062"/>
        <v>255.25610116386224</v>
      </c>
      <c r="W637" s="51"/>
      <c r="X637" s="51"/>
      <c r="Y637" s="41"/>
      <c r="Z637" s="40">
        <f t="shared" si="1074"/>
        <v>5260.92</v>
      </c>
      <c r="AA637" s="54">
        <f t="shared" si="1063"/>
        <v>1050.6741250213317</v>
      </c>
      <c r="AB637" s="54">
        <f t="shared" si="1075"/>
        <v>2635.4363691593571</v>
      </c>
      <c r="AC637" s="54">
        <f t="shared" si="1076"/>
        <v>1276.2805058193112</v>
      </c>
      <c r="AD637" s="54">
        <f t="shared" si="1064"/>
        <v>298.529</v>
      </c>
      <c r="AE637" s="54">
        <f t="shared" si="1077"/>
        <v>0</v>
      </c>
      <c r="AF637" s="54">
        <f t="shared" si="1078"/>
        <v>0</v>
      </c>
      <c r="AG637" s="54"/>
      <c r="AH637" s="42">
        <f t="shared" si="1079"/>
        <v>5260.92</v>
      </c>
      <c r="AI637" s="56">
        <f t="shared" si="1080"/>
        <v>891.86999999999989</v>
      </c>
    </row>
    <row r="638" spans="1:35" x14ac:dyDescent="0.25">
      <c r="A638" s="31">
        <v>11</v>
      </c>
      <c r="B638" s="52">
        <v>495</v>
      </c>
      <c r="C638" s="33">
        <v>2.2999999999999998</v>
      </c>
      <c r="D638" s="33">
        <v>7.66</v>
      </c>
      <c r="E638" s="33">
        <v>3.18</v>
      </c>
      <c r="F638" s="35">
        <v>0.77</v>
      </c>
      <c r="G638" s="35"/>
      <c r="H638" s="171"/>
      <c r="I638" s="51">
        <v>7425</v>
      </c>
      <c r="J638" s="41">
        <f t="shared" si="1081"/>
        <v>1678.0499999999997</v>
      </c>
      <c r="K638" s="41">
        <f t="shared" si="1066"/>
        <v>3791.7000000000003</v>
      </c>
      <c r="L638" s="41">
        <f t="shared" si="1067"/>
        <v>1574.1000000000001</v>
      </c>
      <c r="M638" s="41">
        <f t="shared" si="1068"/>
        <v>381.15000000000003</v>
      </c>
      <c r="N638" s="41">
        <f t="shared" si="1069"/>
        <v>0</v>
      </c>
      <c r="O638" s="41"/>
      <c r="P638" s="41">
        <f t="shared" si="1070"/>
        <v>0.27162558922558921</v>
      </c>
      <c r="Q638" s="40">
        <f t="shared" si="1059"/>
        <v>7425</v>
      </c>
      <c r="R638" s="51">
        <v>2016.82</v>
      </c>
      <c r="S638" s="41">
        <f t="shared" si="1071"/>
        <v>455.80131999999998</v>
      </c>
      <c r="T638" s="41">
        <f t="shared" si="1072"/>
        <v>1029.9227466666666</v>
      </c>
      <c r="U638" s="41">
        <f t="shared" si="1073"/>
        <v>427.56584000000004</v>
      </c>
      <c r="V638" s="41">
        <f t="shared" si="1062"/>
        <v>103.53009333333334</v>
      </c>
      <c r="W638" s="51"/>
      <c r="X638" s="51"/>
      <c r="Y638" s="41"/>
      <c r="Z638" s="40">
        <f t="shared" si="1074"/>
        <v>2016.82</v>
      </c>
      <c r="AA638" s="54">
        <f t="shared" si="1063"/>
        <v>178.1814133333333</v>
      </c>
      <c r="AB638" s="54">
        <f t="shared" si="1075"/>
        <v>1029.9227466666666</v>
      </c>
      <c r="AC638" s="54">
        <f t="shared" si="1076"/>
        <v>427.56584000000004</v>
      </c>
      <c r="AD638" s="54">
        <f t="shared" si="1064"/>
        <v>381.15000000000003</v>
      </c>
      <c r="AE638" s="54">
        <f t="shared" si="1077"/>
        <v>0</v>
      </c>
      <c r="AF638" s="54">
        <f t="shared" si="1078"/>
        <v>0</v>
      </c>
      <c r="AG638" s="54"/>
      <c r="AH638" s="42">
        <f t="shared" si="1079"/>
        <v>2016.82</v>
      </c>
      <c r="AI638" s="56">
        <f t="shared" si="1080"/>
        <v>5408.18</v>
      </c>
    </row>
    <row r="639" spans="1:35" x14ac:dyDescent="0.25">
      <c r="A639" s="31">
        <v>12</v>
      </c>
      <c r="B639" s="52">
        <v>70.3</v>
      </c>
      <c r="C639" s="33">
        <v>2.2999999999999998</v>
      </c>
      <c r="D639" s="33">
        <v>8</v>
      </c>
      <c r="E639" s="33">
        <v>2.83</v>
      </c>
      <c r="F639" s="35">
        <v>0.77</v>
      </c>
      <c r="G639" s="35"/>
      <c r="H639" s="171"/>
      <c r="I639" s="51">
        <v>1055.2</v>
      </c>
      <c r="J639" s="41">
        <f t="shared" si="1081"/>
        <v>239.72000000000011</v>
      </c>
      <c r="K639" s="41">
        <f t="shared" si="1066"/>
        <v>562.4</v>
      </c>
      <c r="L639" s="41">
        <f t="shared" si="1067"/>
        <v>198.94899999999998</v>
      </c>
      <c r="M639" s="41">
        <f t="shared" si="1068"/>
        <v>54.131</v>
      </c>
      <c r="N639" s="41">
        <f t="shared" si="1069"/>
        <v>0</v>
      </c>
      <c r="O639" s="41"/>
      <c r="P639" s="41">
        <f t="shared" si="1070"/>
        <v>0</v>
      </c>
      <c r="Q639" s="40">
        <f t="shared" si="1059"/>
        <v>1055.2</v>
      </c>
      <c r="R639" s="51"/>
      <c r="S639" s="41">
        <f t="shared" si="1071"/>
        <v>0</v>
      </c>
      <c r="T639" s="41">
        <f t="shared" si="1072"/>
        <v>0</v>
      </c>
      <c r="U639" s="41">
        <f t="shared" si="1073"/>
        <v>0</v>
      </c>
      <c r="V639" s="41">
        <f t="shared" si="1062"/>
        <v>0</v>
      </c>
      <c r="W639" s="51"/>
      <c r="X639" s="51"/>
      <c r="Y639" s="41"/>
      <c r="Z639" s="40">
        <f t="shared" si="1074"/>
        <v>0</v>
      </c>
      <c r="AA639" s="54">
        <f t="shared" si="1063"/>
        <v>-54.131</v>
      </c>
      <c r="AB639" s="54">
        <f t="shared" si="1075"/>
        <v>0</v>
      </c>
      <c r="AC639" s="54">
        <f t="shared" si="1076"/>
        <v>0</v>
      </c>
      <c r="AD639" s="54">
        <f t="shared" si="1064"/>
        <v>54.131</v>
      </c>
      <c r="AE639" s="54">
        <f t="shared" si="1077"/>
        <v>0</v>
      </c>
      <c r="AF639" s="54">
        <f t="shared" si="1078"/>
        <v>0</v>
      </c>
      <c r="AG639" s="54"/>
      <c r="AH639" s="42">
        <f t="shared" si="1079"/>
        <v>0</v>
      </c>
      <c r="AI639" s="56">
        <f t="shared" si="1080"/>
        <v>1055.2</v>
      </c>
    </row>
    <row r="640" spans="1:35" x14ac:dyDescent="0.25">
      <c r="A640" s="31">
        <v>13</v>
      </c>
      <c r="B640" s="52">
        <v>121.2</v>
      </c>
      <c r="C640" s="33">
        <v>2.2999999999999998</v>
      </c>
      <c r="D640" s="33">
        <v>8.1</v>
      </c>
      <c r="E640" s="33">
        <v>2.69</v>
      </c>
      <c r="F640" s="35">
        <v>0.77</v>
      </c>
      <c r="G640" s="35"/>
      <c r="H640" s="171"/>
      <c r="I640" s="51">
        <v>1809.52</v>
      </c>
      <c r="J640" s="41">
        <v>0</v>
      </c>
      <c r="K640" s="41">
        <v>0</v>
      </c>
      <c r="L640" s="41">
        <v>0</v>
      </c>
      <c r="M640" s="41">
        <v>0</v>
      </c>
      <c r="N640" s="41">
        <f t="shared" si="1069"/>
        <v>0</v>
      </c>
      <c r="O640" s="41"/>
      <c r="P640" s="41">
        <v>0</v>
      </c>
      <c r="Q640" s="40">
        <f t="shared" si="1059"/>
        <v>1809.52</v>
      </c>
      <c r="R640" s="51"/>
      <c r="S640" s="41">
        <f t="shared" si="1071"/>
        <v>0</v>
      </c>
      <c r="T640" s="41">
        <f t="shared" si="1072"/>
        <v>0</v>
      </c>
      <c r="U640" s="41">
        <f t="shared" si="1073"/>
        <v>0</v>
      </c>
      <c r="V640" s="41">
        <f t="shared" si="1062"/>
        <v>0</v>
      </c>
      <c r="W640" s="51"/>
      <c r="X640" s="51"/>
      <c r="Y640" s="41"/>
      <c r="Z640" s="40">
        <f t="shared" si="1074"/>
        <v>0</v>
      </c>
      <c r="AA640" s="54">
        <f t="shared" si="1063"/>
        <v>0</v>
      </c>
      <c r="AB640" s="54">
        <f t="shared" si="1075"/>
        <v>0</v>
      </c>
      <c r="AC640" s="54">
        <f t="shared" si="1076"/>
        <v>0</v>
      </c>
      <c r="AD640" s="54">
        <f t="shared" si="1064"/>
        <v>0</v>
      </c>
      <c r="AE640" s="54">
        <f t="shared" si="1077"/>
        <v>0</v>
      </c>
      <c r="AF640" s="54">
        <f t="shared" si="1078"/>
        <v>0</v>
      </c>
      <c r="AG640" s="54"/>
      <c r="AH640" s="42">
        <f t="shared" si="1079"/>
        <v>0</v>
      </c>
      <c r="AI640" s="56">
        <f t="shared" si="1080"/>
        <v>1809.52</v>
      </c>
    </row>
    <row r="641" spans="1:35" x14ac:dyDescent="0.25">
      <c r="A641" s="31">
        <v>14</v>
      </c>
      <c r="B641" s="52">
        <v>369.4</v>
      </c>
      <c r="C641" s="33">
        <v>2.2999999999999998</v>
      </c>
      <c r="D641" s="33">
        <v>8.31</v>
      </c>
      <c r="E641" s="33">
        <v>2.7</v>
      </c>
      <c r="F641" s="35">
        <v>0.77</v>
      </c>
      <c r="G641" s="35"/>
      <c r="H641" s="171"/>
      <c r="I641" s="51">
        <v>5585.33</v>
      </c>
      <c r="J641" s="41">
        <f t="shared" ref="J641" si="1082">I641-K641-L641-M641-N641</f>
        <v>1233.7979999999998</v>
      </c>
      <c r="K641" s="41">
        <f t="shared" ref="K641" si="1083">B641*D641</f>
        <v>3069.7139999999999</v>
      </c>
      <c r="L641" s="41">
        <f t="shared" ref="L641" si="1084">E641*B641</f>
        <v>997.38</v>
      </c>
      <c r="M641" s="41">
        <f t="shared" ref="M641" si="1085">F641*B641</f>
        <v>284.43799999999999</v>
      </c>
      <c r="N641" s="41">
        <f t="shared" si="1069"/>
        <v>0</v>
      </c>
      <c r="O641" s="41"/>
      <c r="P641" s="41">
        <f t="shared" ref="P641" si="1086">R641/I641</f>
        <v>0</v>
      </c>
      <c r="Q641" s="40">
        <f t="shared" si="1059"/>
        <v>5585.33</v>
      </c>
      <c r="R641" s="51"/>
      <c r="S641" s="41">
        <f t="shared" si="1071"/>
        <v>0</v>
      </c>
      <c r="T641" s="41">
        <f t="shared" si="1072"/>
        <v>0</v>
      </c>
      <c r="U641" s="41">
        <f t="shared" si="1073"/>
        <v>0</v>
      </c>
      <c r="V641" s="41">
        <f t="shared" si="1062"/>
        <v>0</v>
      </c>
      <c r="W641" s="51"/>
      <c r="X641" s="51"/>
      <c r="Y641" s="41"/>
      <c r="Z641" s="40">
        <f t="shared" si="1074"/>
        <v>0</v>
      </c>
      <c r="AA641" s="54">
        <f t="shared" si="1063"/>
        <v>-284.43799999999999</v>
      </c>
      <c r="AB641" s="54">
        <f t="shared" si="1075"/>
        <v>0</v>
      </c>
      <c r="AC641" s="54">
        <f t="shared" si="1076"/>
        <v>0</v>
      </c>
      <c r="AD641" s="54">
        <f t="shared" si="1064"/>
        <v>284.43799999999999</v>
      </c>
      <c r="AE641" s="54">
        <f t="shared" si="1077"/>
        <v>0</v>
      </c>
      <c r="AF641" s="54">
        <f t="shared" si="1078"/>
        <v>0</v>
      </c>
      <c r="AG641" s="54"/>
      <c r="AH641" s="42">
        <f t="shared" si="1079"/>
        <v>0</v>
      </c>
      <c r="AI641" s="56">
        <f t="shared" si="1080"/>
        <v>5585.33</v>
      </c>
    </row>
    <row r="642" spans="1:35" x14ac:dyDescent="0.25">
      <c r="A642" s="31"/>
      <c r="B642" s="52"/>
      <c r="C642" s="33"/>
      <c r="D642" s="33"/>
      <c r="E642" s="33"/>
      <c r="F642" s="35"/>
      <c r="G642" s="35"/>
      <c r="H642" s="171"/>
      <c r="I642" s="51"/>
      <c r="J642" s="41"/>
      <c r="K642" s="41"/>
      <c r="L642" s="41"/>
      <c r="M642" s="41"/>
      <c r="N642" s="41"/>
      <c r="O642" s="41"/>
      <c r="P642" s="41">
        <v>0</v>
      </c>
      <c r="Q642" s="40">
        <f t="shared" si="1059"/>
        <v>0</v>
      </c>
      <c r="R642" s="51"/>
      <c r="S642" s="41">
        <f t="shared" si="1071"/>
        <v>0</v>
      </c>
      <c r="T642" s="41"/>
      <c r="U642" s="41"/>
      <c r="V642" s="41">
        <f t="shared" si="1062"/>
        <v>0</v>
      </c>
      <c r="W642" s="51"/>
      <c r="X642" s="51"/>
      <c r="Y642" s="41"/>
      <c r="Z642" s="40"/>
      <c r="AA642" s="54">
        <f t="shared" si="1063"/>
        <v>0</v>
      </c>
      <c r="AB642" s="54"/>
      <c r="AC642" s="54"/>
      <c r="AD642" s="54">
        <f t="shared" si="1064"/>
        <v>0</v>
      </c>
      <c r="AE642" s="54"/>
      <c r="AF642" s="54"/>
      <c r="AG642" s="54"/>
      <c r="AH642" s="42"/>
      <c r="AI642" s="56"/>
    </row>
    <row r="643" spans="1:35" x14ac:dyDescent="0.25">
      <c r="A643" s="31">
        <v>32</v>
      </c>
      <c r="B643" s="52">
        <v>54.9</v>
      </c>
      <c r="C643" s="33">
        <v>2.2999999999999998</v>
      </c>
      <c r="D643" s="33">
        <v>8.06</v>
      </c>
      <c r="E643" s="33">
        <v>1.9</v>
      </c>
      <c r="F643" s="35">
        <v>0.77</v>
      </c>
      <c r="G643" s="35"/>
      <c r="H643" s="171"/>
      <c r="I643" s="51">
        <v>749.93</v>
      </c>
      <c r="J643" s="41">
        <f t="shared" ref="J643" si="1087">I643-K643-L643-M643-N643</f>
        <v>160.85299999999992</v>
      </c>
      <c r="K643" s="41">
        <f t="shared" ref="K643" si="1088">B643*D643</f>
        <v>442.49400000000003</v>
      </c>
      <c r="L643" s="41">
        <f t="shared" ref="L643" si="1089">E643*B643</f>
        <v>104.30999999999999</v>
      </c>
      <c r="M643" s="41">
        <f t="shared" ref="M643" si="1090">F643*B643</f>
        <v>42.273000000000003</v>
      </c>
      <c r="N643" s="41">
        <f t="shared" ref="N643" si="1091">G643*B643</f>
        <v>0</v>
      </c>
      <c r="O643" s="41"/>
      <c r="P643" s="41">
        <f t="shared" ref="P643:P644" si="1092">R643/I643</f>
        <v>1</v>
      </c>
      <c r="Q643" s="40">
        <f t="shared" si="1059"/>
        <v>749.93</v>
      </c>
      <c r="R643" s="51">
        <v>749.93</v>
      </c>
      <c r="S643" s="41">
        <f t="shared" si="1071"/>
        <v>160.85299999999992</v>
      </c>
      <c r="T643" s="41">
        <f t="shared" ref="T643" si="1093">P643*K643</f>
        <v>442.49400000000003</v>
      </c>
      <c r="U643" s="41">
        <f t="shared" ref="U643" si="1094">L643*P643</f>
        <v>104.30999999999999</v>
      </c>
      <c r="V643" s="41">
        <f t="shared" si="1062"/>
        <v>42.273000000000003</v>
      </c>
      <c r="W643" s="51"/>
      <c r="X643" s="51"/>
      <c r="Y643" s="41"/>
      <c r="Z643" s="40">
        <f>SUM(S643:Y643)</f>
        <v>749.93</v>
      </c>
      <c r="AA643" s="54">
        <f t="shared" si="1063"/>
        <v>160.85299999999992</v>
      </c>
      <c r="AB643" s="54">
        <f>T643</f>
        <v>442.49400000000003</v>
      </c>
      <c r="AC643" s="54">
        <f>U643</f>
        <v>104.30999999999999</v>
      </c>
      <c r="AD643" s="54">
        <f t="shared" si="1064"/>
        <v>42.273000000000003</v>
      </c>
      <c r="AE643" s="54">
        <f>W643</f>
        <v>0</v>
      </c>
      <c r="AF643" s="54">
        <f>X643</f>
        <v>0</v>
      </c>
      <c r="AG643" s="54"/>
      <c r="AH643" s="42">
        <f t="shared" ref="AH643" si="1095">SUM(AA643:AG643)</f>
        <v>749.93</v>
      </c>
      <c r="AI643" s="56">
        <f>I643-Z643</f>
        <v>0</v>
      </c>
    </row>
    <row r="644" spans="1:35" x14ac:dyDescent="0.25">
      <c r="A644" s="32" t="s">
        <v>37</v>
      </c>
      <c r="B644" s="136">
        <f>SUM(B628:B643)</f>
        <v>2998.3</v>
      </c>
      <c r="C644" s="173"/>
      <c r="D644" s="174"/>
      <c r="E644" s="174"/>
      <c r="F644" s="175"/>
      <c r="G644" s="175"/>
      <c r="H644" s="175"/>
      <c r="I644" s="177">
        <f t="shared" ref="I644" si="1096">SUM(I628:I643)</f>
        <v>45504.24</v>
      </c>
      <c r="J644" s="177">
        <f t="shared" ref="J644:N644" si="1097">SUM(J628:J643)</f>
        <v>9346.6209999999992</v>
      </c>
      <c r="K644" s="177">
        <f t="shared" si="1097"/>
        <v>23063.335999999999</v>
      </c>
      <c r="L644" s="177">
        <f t="shared" si="1097"/>
        <v>9069.3960000000006</v>
      </c>
      <c r="M644" s="177">
        <f t="shared" si="1097"/>
        <v>2215.3670000000002</v>
      </c>
      <c r="N644" s="177">
        <f t="shared" si="1097"/>
        <v>0</v>
      </c>
      <c r="O644" s="177">
        <f>SUM(O633:O643)</f>
        <v>0</v>
      </c>
      <c r="P644" s="176">
        <f t="shared" si="1092"/>
        <v>0.34613258017274873</v>
      </c>
      <c r="Q644" s="178">
        <f t="shared" si="1059"/>
        <v>45504.24</v>
      </c>
      <c r="R644" s="177">
        <f>SUM(R628:R643)</f>
        <v>15750.5</v>
      </c>
      <c r="S644" s="177">
        <f>SUM(S628:S643)</f>
        <v>3317.3334374463439</v>
      </c>
      <c r="T644" s="177">
        <f>SUM(T628:T643)</f>
        <v>8197.080781417757</v>
      </c>
      <c r="U644" s="177">
        <f>SUM(U628:U643)</f>
        <v>3453.8958987869091</v>
      </c>
      <c r="V644" s="177">
        <f>SUM(V628:V643)</f>
        <v>782.19214131791</v>
      </c>
      <c r="W644" s="177"/>
      <c r="X644" s="177"/>
      <c r="Y644" s="176"/>
      <c r="Z644" s="178">
        <f t="shared" ref="Z644:AE644" si="1098">SUM(Z628:Z643)</f>
        <v>15750.50225896892</v>
      </c>
      <c r="AA644" s="55">
        <f t="shared" si="1098"/>
        <v>1884.1585787642537</v>
      </c>
      <c r="AB644" s="55">
        <f t="shared" si="1098"/>
        <v>8197.080781417757</v>
      </c>
      <c r="AC644" s="55">
        <f t="shared" si="1098"/>
        <v>3453.8958987869091</v>
      </c>
      <c r="AD644" s="55">
        <f t="shared" si="1098"/>
        <v>2215.3670000000002</v>
      </c>
      <c r="AE644" s="55">
        <f t="shared" si="1098"/>
        <v>0</v>
      </c>
      <c r="AF644" s="55">
        <f>SUM(AF633:AF643)</f>
        <v>0</v>
      </c>
      <c r="AG644" s="54"/>
      <c r="AH644" s="42">
        <f>SUM(AH628:AH643)</f>
        <v>15750.502258968922</v>
      </c>
      <c r="AI644" s="56">
        <f>SUM(AI628:AI643)</f>
        <v>29753.73774103108</v>
      </c>
    </row>
    <row r="645" spans="1:35" x14ac:dyDescent="0.25">
      <c r="A645" s="6" t="s">
        <v>45</v>
      </c>
      <c r="B645" s="37"/>
      <c r="H645" s="171"/>
      <c r="P645" s="41">
        <v>0</v>
      </c>
      <c r="Q645" s="40">
        <f t="shared" si="1059"/>
        <v>0</v>
      </c>
    </row>
    <row r="646" spans="1:35" x14ac:dyDescent="0.25">
      <c r="A646" s="31">
        <v>5</v>
      </c>
      <c r="B646" s="52">
        <v>212.7</v>
      </c>
      <c r="C646" s="33">
        <v>2.48</v>
      </c>
      <c r="D646" s="33">
        <v>8.0399999999999991</v>
      </c>
      <c r="E646" s="33">
        <v>3.88</v>
      </c>
      <c r="F646" s="35">
        <v>0.77</v>
      </c>
      <c r="G646" s="35">
        <v>5.8</v>
      </c>
      <c r="H646" s="171"/>
      <c r="I646" s="51">
        <v>4696.42</v>
      </c>
      <c r="J646" s="41">
        <f t="shared" ref="J646:J651" si="1099">I646-K646-L646-M646-N646</f>
        <v>763.59700000000066</v>
      </c>
      <c r="K646" s="41">
        <f t="shared" ref="K646:K651" si="1100">B646*D646</f>
        <v>1710.1079999999997</v>
      </c>
      <c r="L646" s="41">
        <f t="shared" ref="L646:L651" si="1101">E646*B646</f>
        <v>825.27599999999995</v>
      </c>
      <c r="M646" s="41">
        <f t="shared" ref="M646:M651" si="1102">F646*B646</f>
        <v>163.779</v>
      </c>
      <c r="N646" s="41">
        <f>G646*B646</f>
        <v>1233.6599999999999</v>
      </c>
      <c r="O646" s="41"/>
      <c r="P646" s="41">
        <f t="shared" ref="P646" si="1103">R646/I646</f>
        <v>0.23082688515933411</v>
      </c>
      <c r="Q646" s="40">
        <f t="shared" si="1059"/>
        <v>4696.42</v>
      </c>
      <c r="R646" s="51">
        <v>1084.06</v>
      </c>
      <c r="S646" s="41">
        <f t="shared" ref="S646:S651" si="1104">R646-T646-U646-V646-W646-X646</f>
        <v>178.56061217267631</v>
      </c>
      <c r="T646" s="41">
        <f t="shared" ref="T646:T651" si="1105">P646*K646</f>
        <v>394.73890292605847</v>
      </c>
      <c r="U646" s="41">
        <f t="shared" ref="U646:U651" si="1106">L646*P646</f>
        <v>190.4958884767546</v>
      </c>
      <c r="V646" s="41">
        <f t="shared" ref="V646:V651" si="1107">P646*M646</f>
        <v>37.804596424510578</v>
      </c>
      <c r="W646" s="51"/>
      <c r="X646" s="51">
        <v>282.45999999999998</v>
      </c>
      <c r="Y646" s="41"/>
      <c r="Z646" s="40">
        <f t="shared" ref="Z646:Z651" si="1108">SUM(S646:Y646)</f>
        <v>1084.06</v>
      </c>
      <c r="AA646" s="54">
        <f t="shared" ref="AA646:AA651" si="1109">Z646-AB646-AC646-AD646-AE646-AF646</f>
        <v>52.586208597186896</v>
      </c>
      <c r="AB646" s="54">
        <f t="shared" ref="AB646:AC651" si="1110">T646</f>
        <v>394.73890292605847</v>
      </c>
      <c r="AC646" s="54">
        <f t="shared" si="1110"/>
        <v>190.4958884767546</v>
      </c>
      <c r="AD646" s="54">
        <f t="shared" ref="AD646:AD651" si="1111">M646</f>
        <v>163.779</v>
      </c>
      <c r="AE646" s="54">
        <f t="shared" ref="AE646:AF651" si="1112">W646</f>
        <v>0</v>
      </c>
      <c r="AF646" s="54">
        <f t="shared" si="1112"/>
        <v>282.45999999999998</v>
      </c>
      <c r="AG646" s="54"/>
      <c r="AH646" s="42">
        <f t="shared" ref="AH646:AH651" si="1113">SUM(AA646:AG646)</f>
        <v>1084.06</v>
      </c>
      <c r="AI646" s="56">
        <f t="shared" ref="AI646:AI651" si="1114">I646-Z646</f>
        <v>3612.36</v>
      </c>
    </row>
    <row r="647" spans="1:35" x14ac:dyDescent="0.25">
      <c r="A647" s="31">
        <v>13</v>
      </c>
      <c r="B647" s="52"/>
      <c r="C647" s="33"/>
      <c r="D647" s="33"/>
      <c r="E647" s="33"/>
      <c r="F647" s="35"/>
      <c r="G647" s="35"/>
      <c r="H647" s="171"/>
      <c r="I647" s="51"/>
      <c r="J647" s="41">
        <f t="shared" si="1099"/>
        <v>0</v>
      </c>
      <c r="K647" s="41">
        <f t="shared" si="1100"/>
        <v>0</v>
      </c>
      <c r="L647" s="41">
        <f t="shared" si="1101"/>
        <v>0</v>
      </c>
      <c r="M647" s="41">
        <f t="shared" si="1102"/>
        <v>0</v>
      </c>
      <c r="N647" s="41">
        <f t="shared" ref="N647:N648" si="1115">G647*B647</f>
        <v>0</v>
      </c>
      <c r="O647" s="41"/>
      <c r="P647" s="41">
        <v>0</v>
      </c>
      <c r="Q647" s="40">
        <f t="shared" si="1059"/>
        <v>0</v>
      </c>
      <c r="R647" s="51"/>
      <c r="S647" s="41">
        <f t="shared" si="1104"/>
        <v>0</v>
      </c>
      <c r="T647" s="41">
        <f t="shared" si="1105"/>
        <v>0</v>
      </c>
      <c r="U647" s="41">
        <f t="shared" si="1106"/>
        <v>0</v>
      </c>
      <c r="V647" s="41">
        <f t="shared" si="1107"/>
        <v>0</v>
      </c>
      <c r="W647" s="51"/>
      <c r="X647" s="51"/>
      <c r="Y647" s="41"/>
      <c r="Z647" s="40">
        <f t="shared" si="1108"/>
        <v>0</v>
      </c>
      <c r="AA647" s="54">
        <f t="shared" si="1109"/>
        <v>0</v>
      </c>
      <c r="AB647" s="54">
        <f t="shared" si="1110"/>
        <v>0</v>
      </c>
      <c r="AC647" s="54">
        <f t="shared" si="1110"/>
        <v>0</v>
      </c>
      <c r="AD647" s="54">
        <f t="shared" si="1111"/>
        <v>0</v>
      </c>
      <c r="AE647" s="54">
        <f t="shared" si="1112"/>
        <v>0</v>
      </c>
      <c r="AF647" s="54">
        <f t="shared" si="1112"/>
        <v>0</v>
      </c>
      <c r="AG647" s="54"/>
      <c r="AH647" s="42">
        <f t="shared" si="1113"/>
        <v>0</v>
      </c>
      <c r="AI647" s="56">
        <f t="shared" si="1114"/>
        <v>0</v>
      </c>
    </row>
    <row r="648" spans="1:35" x14ac:dyDescent="0.25">
      <c r="A648" s="31">
        <v>15</v>
      </c>
      <c r="B648" s="52">
        <v>603.4</v>
      </c>
      <c r="C648" s="33">
        <v>2.2999999999999998</v>
      </c>
      <c r="D648" s="33">
        <v>8.09</v>
      </c>
      <c r="E648" s="33">
        <v>3.63</v>
      </c>
      <c r="F648" s="35">
        <v>0.77</v>
      </c>
      <c r="G648" s="35"/>
      <c r="H648" s="171"/>
      <c r="I648" s="51">
        <v>9491.48</v>
      </c>
      <c r="J648" s="41">
        <f t="shared" si="1099"/>
        <v>1955.0140000000006</v>
      </c>
      <c r="K648" s="41">
        <f t="shared" si="1100"/>
        <v>4881.5059999999994</v>
      </c>
      <c r="L648" s="41">
        <f t="shared" si="1101"/>
        <v>2190.3419999999996</v>
      </c>
      <c r="M648" s="41">
        <f t="shared" si="1102"/>
        <v>464.61799999999999</v>
      </c>
      <c r="N648" s="41">
        <f t="shared" si="1115"/>
        <v>0</v>
      </c>
      <c r="O648" s="41"/>
      <c r="P648" s="41">
        <f t="shared" ref="P648:P652" si="1116">R648/I648</f>
        <v>2.703062114654406</v>
      </c>
      <c r="Q648" s="40">
        <f t="shared" si="1059"/>
        <v>9491.48</v>
      </c>
      <c r="R648" s="51">
        <v>25656.06</v>
      </c>
      <c r="S648" s="41">
        <f t="shared" si="1104"/>
        <v>5284.5242770189707</v>
      </c>
      <c r="T648" s="41">
        <f t="shared" si="1105"/>
        <v>13195.013931058169</v>
      </c>
      <c r="U648" s="41">
        <f t="shared" si="1106"/>
        <v>5920.6304783363603</v>
      </c>
      <c r="V648" s="41">
        <f t="shared" si="1107"/>
        <v>1255.8913135865009</v>
      </c>
      <c r="W648" s="51"/>
      <c r="X648" s="51"/>
      <c r="Y648" s="41"/>
      <c r="Z648" s="40">
        <f t="shared" si="1108"/>
        <v>25656.059999999998</v>
      </c>
      <c r="AA648" s="54">
        <f t="shared" si="1109"/>
        <v>6075.797590605468</v>
      </c>
      <c r="AB648" s="54">
        <f t="shared" si="1110"/>
        <v>13195.013931058169</v>
      </c>
      <c r="AC648" s="54">
        <f t="shared" si="1110"/>
        <v>5920.6304783363603</v>
      </c>
      <c r="AD648" s="54">
        <f t="shared" si="1111"/>
        <v>464.61799999999999</v>
      </c>
      <c r="AE648" s="54">
        <f t="shared" si="1112"/>
        <v>0</v>
      </c>
      <c r="AF648" s="54">
        <f t="shared" si="1112"/>
        <v>0</v>
      </c>
      <c r="AG648" s="54"/>
      <c r="AH648" s="42">
        <f t="shared" si="1113"/>
        <v>25656.059999999994</v>
      </c>
      <c r="AI648" s="56">
        <f t="shared" si="1114"/>
        <v>-16164.579999999998</v>
      </c>
    </row>
    <row r="649" spans="1:35" x14ac:dyDescent="0.25">
      <c r="A649" s="31">
        <v>16</v>
      </c>
      <c r="B649" s="52">
        <v>127.5</v>
      </c>
      <c r="C649" s="33">
        <v>2.2999999999999998</v>
      </c>
      <c r="D649" s="33">
        <v>8.0500000000000007</v>
      </c>
      <c r="E649" s="33">
        <v>2.88</v>
      </c>
      <c r="F649" s="35">
        <v>0.77</v>
      </c>
      <c r="G649" s="35"/>
      <c r="H649" s="171"/>
      <c r="I649" s="51">
        <v>1934.17</v>
      </c>
      <c r="J649" s="41">
        <f t="shared" si="1099"/>
        <v>442.42</v>
      </c>
      <c r="K649" s="41">
        <f t="shared" si="1100"/>
        <v>1026.375</v>
      </c>
      <c r="L649" s="41">
        <f t="shared" si="1101"/>
        <v>367.2</v>
      </c>
      <c r="M649" s="41">
        <f t="shared" si="1102"/>
        <v>98.174999999999997</v>
      </c>
      <c r="N649" s="41">
        <f>G649*B649</f>
        <v>0</v>
      </c>
      <c r="O649" s="41"/>
      <c r="P649" s="41">
        <f t="shared" si="1116"/>
        <v>0.56046779755657461</v>
      </c>
      <c r="Q649" s="40">
        <f t="shared" si="1059"/>
        <v>1934.17</v>
      </c>
      <c r="R649" s="51">
        <v>1084.04</v>
      </c>
      <c r="S649" s="41">
        <f t="shared" si="1104"/>
        <v>247.96216299497976</v>
      </c>
      <c r="T649" s="41">
        <f t="shared" si="1105"/>
        <v>575.2501357171293</v>
      </c>
      <c r="U649" s="41">
        <f t="shared" si="1106"/>
        <v>205.8037752627742</v>
      </c>
      <c r="V649" s="41">
        <f t="shared" si="1107"/>
        <v>55.023926025116708</v>
      </c>
      <c r="W649" s="51"/>
      <c r="X649" s="51"/>
      <c r="Y649" s="41"/>
      <c r="Z649" s="40">
        <f t="shared" si="1108"/>
        <v>1084.04</v>
      </c>
      <c r="AA649" s="54">
        <f t="shared" si="1109"/>
        <v>204.81108902009646</v>
      </c>
      <c r="AB649" s="54">
        <f t="shared" si="1110"/>
        <v>575.2501357171293</v>
      </c>
      <c r="AC649" s="54">
        <f t="shared" si="1110"/>
        <v>205.8037752627742</v>
      </c>
      <c r="AD649" s="54">
        <f t="shared" si="1111"/>
        <v>98.174999999999997</v>
      </c>
      <c r="AE649" s="54">
        <f t="shared" si="1112"/>
        <v>0</v>
      </c>
      <c r="AF649" s="54">
        <f t="shared" si="1112"/>
        <v>0</v>
      </c>
      <c r="AG649" s="54"/>
      <c r="AH649" s="42">
        <f t="shared" si="1113"/>
        <v>1084.04</v>
      </c>
      <c r="AI649" s="56">
        <f t="shared" si="1114"/>
        <v>850.13000000000011</v>
      </c>
    </row>
    <row r="650" spans="1:35" x14ac:dyDescent="0.25">
      <c r="A650" s="31">
        <v>17</v>
      </c>
      <c r="B650" s="52">
        <v>130</v>
      </c>
      <c r="C650" s="33">
        <v>2.2999999999999998</v>
      </c>
      <c r="D650" s="33">
        <v>8.4</v>
      </c>
      <c r="E650" s="33">
        <v>3.13</v>
      </c>
      <c r="F650" s="35">
        <v>0.77</v>
      </c>
      <c r="G650" s="35"/>
      <c r="H650" s="171"/>
      <c r="I650" s="51">
        <v>2020.2</v>
      </c>
      <c r="J650" s="41">
        <f t="shared" si="1099"/>
        <v>421.20000000000005</v>
      </c>
      <c r="K650" s="41">
        <f t="shared" si="1100"/>
        <v>1092</v>
      </c>
      <c r="L650" s="41">
        <f t="shared" si="1101"/>
        <v>406.9</v>
      </c>
      <c r="M650" s="41">
        <f t="shared" si="1102"/>
        <v>100.10000000000001</v>
      </c>
      <c r="N650" s="41">
        <f>G650*B650</f>
        <v>0</v>
      </c>
      <c r="O650" s="41"/>
      <c r="P650" s="41">
        <f t="shared" si="1116"/>
        <v>0</v>
      </c>
      <c r="Q650" s="40">
        <f t="shared" si="1059"/>
        <v>2020.2</v>
      </c>
      <c r="R650" s="51"/>
      <c r="S650" s="41">
        <f t="shared" si="1104"/>
        <v>0</v>
      </c>
      <c r="T650" s="41">
        <f t="shared" si="1105"/>
        <v>0</v>
      </c>
      <c r="U650" s="41">
        <f t="shared" si="1106"/>
        <v>0</v>
      </c>
      <c r="V650" s="41">
        <f t="shared" si="1107"/>
        <v>0</v>
      </c>
      <c r="W650" s="51"/>
      <c r="X650" s="51"/>
      <c r="Y650" s="41"/>
      <c r="Z650" s="40">
        <f t="shared" si="1108"/>
        <v>0</v>
      </c>
      <c r="AA650" s="54">
        <f t="shared" si="1109"/>
        <v>-100.10000000000001</v>
      </c>
      <c r="AB650" s="54">
        <f t="shared" si="1110"/>
        <v>0</v>
      </c>
      <c r="AC650" s="54">
        <f t="shared" si="1110"/>
        <v>0</v>
      </c>
      <c r="AD650" s="54">
        <f t="shared" si="1111"/>
        <v>100.10000000000001</v>
      </c>
      <c r="AE650" s="54">
        <f t="shared" si="1112"/>
        <v>0</v>
      </c>
      <c r="AF650" s="54">
        <f t="shared" si="1112"/>
        <v>0</v>
      </c>
      <c r="AG650" s="54"/>
      <c r="AH650" s="42">
        <f t="shared" si="1113"/>
        <v>0</v>
      </c>
      <c r="AI650" s="56">
        <f t="shared" si="1114"/>
        <v>2020.2</v>
      </c>
    </row>
    <row r="651" spans="1:35" x14ac:dyDescent="0.25">
      <c r="A651" s="31" t="s">
        <v>38</v>
      </c>
      <c r="B651" s="52">
        <v>160.30000000000001</v>
      </c>
      <c r="C651" s="33">
        <v>2.2999999999999998</v>
      </c>
      <c r="D651" s="33">
        <v>8.9499999999999993</v>
      </c>
      <c r="E651" s="33">
        <v>1.39</v>
      </c>
      <c r="F651" s="35">
        <v>0.77</v>
      </c>
      <c r="G651" s="35"/>
      <c r="H651" s="171"/>
      <c r="I651" s="51">
        <v>2277.86</v>
      </c>
      <c r="J651" s="41">
        <f t="shared" si="1099"/>
        <v>496.92700000000013</v>
      </c>
      <c r="K651" s="41">
        <f t="shared" si="1100"/>
        <v>1434.6849999999999</v>
      </c>
      <c r="L651" s="41">
        <f t="shared" si="1101"/>
        <v>222.81700000000001</v>
      </c>
      <c r="M651" s="41">
        <f t="shared" si="1102"/>
        <v>123.43100000000001</v>
      </c>
      <c r="N651" s="41">
        <f>G651*B651</f>
        <v>0</v>
      </c>
      <c r="O651" s="41"/>
      <c r="P651" s="41">
        <f t="shared" si="1116"/>
        <v>1.9599273001852613</v>
      </c>
      <c r="Q651" s="40">
        <f t="shared" si="1059"/>
        <v>2277.86</v>
      </c>
      <c r="R651" s="51">
        <v>4464.4399999999996</v>
      </c>
      <c r="S651" s="41">
        <f t="shared" si="1104"/>
        <v>973.94079349916183</v>
      </c>
      <c r="T651" s="41">
        <f t="shared" si="1105"/>
        <v>2811.8782986662914</v>
      </c>
      <c r="U651" s="41">
        <f t="shared" si="1106"/>
        <v>436.70512124537936</v>
      </c>
      <c r="V651" s="41">
        <f t="shared" si="1107"/>
        <v>241.915786589167</v>
      </c>
      <c r="W651" s="51"/>
      <c r="X651" s="51"/>
      <c r="Y651" s="41"/>
      <c r="Z651" s="40">
        <f t="shared" si="1108"/>
        <v>4464.4399999999987</v>
      </c>
      <c r="AA651" s="54">
        <f t="shared" si="1109"/>
        <v>1092.4255800883279</v>
      </c>
      <c r="AB651" s="54">
        <f t="shared" si="1110"/>
        <v>2811.8782986662914</v>
      </c>
      <c r="AC651" s="54">
        <f t="shared" si="1110"/>
        <v>436.70512124537936</v>
      </c>
      <c r="AD651" s="54">
        <f t="shared" si="1111"/>
        <v>123.43100000000001</v>
      </c>
      <c r="AE651" s="54">
        <f t="shared" si="1112"/>
        <v>0</v>
      </c>
      <c r="AF651" s="54">
        <f t="shared" si="1112"/>
        <v>0</v>
      </c>
      <c r="AG651" s="54"/>
      <c r="AH651" s="42">
        <f t="shared" si="1113"/>
        <v>4464.4399999999978</v>
      </c>
      <c r="AI651" s="56">
        <f t="shared" si="1114"/>
        <v>-2186.5799999999986</v>
      </c>
    </row>
    <row r="652" spans="1:35" x14ac:dyDescent="0.25">
      <c r="A652" s="32" t="s">
        <v>37</v>
      </c>
      <c r="B652" s="136">
        <f>SUM(B646:B651)</f>
        <v>1233.8999999999999</v>
      </c>
      <c r="C652" s="173"/>
      <c r="D652" s="174"/>
      <c r="E652" s="174"/>
      <c r="F652" s="175"/>
      <c r="G652" s="175"/>
      <c r="H652" s="175"/>
      <c r="I652" s="177">
        <f t="shared" ref="I652" si="1117">SUM(I646:I651)</f>
        <v>20420.13</v>
      </c>
      <c r="J652" s="177">
        <f t="shared" ref="J652:O652" si="1118">SUM(J646:J651)</f>
        <v>4079.1580000000017</v>
      </c>
      <c r="K652" s="177">
        <f t="shared" si="1118"/>
        <v>10144.673999999999</v>
      </c>
      <c r="L652" s="177">
        <f t="shared" si="1118"/>
        <v>4012.5349999999994</v>
      </c>
      <c r="M652" s="177">
        <f t="shared" si="1118"/>
        <v>950.10299999999995</v>
      </c>
      <c r="N652" s="177">
        <f t="shared" si="1118"/>
        <v>1233.6599999999999</v>
      </c>
      <c r="O652" s="177">
        <f t="shared" si="1118"/>
        <v>0</v>
      </c>
      <c r="P652" s="176">
        <f t="shared" si="1116"/>
        <v>1.5812142234158157</v>
      </c>
      <c r="Q652" s="178">
        <f t="shared" si="1059"/>
        <v>20420.13</v>
      </c>
      <c r="R652" s="177">
        <f>SUM(R646:R651)</f>
        <v>32288.600000000002</v>
      </c>
      <c r="S652" s="177">
        <f t="shared" ref="S652:X652" si="1119">SUM(S646:S651)</f>
        <v>6684.9878456857878</v>
      </c>
      <c r="T652" s="177">
        <f t="shared" si="1119"/>
        <v>16976.881268367648</v>
      </c>
      <c r="U652" s="177">
        <f t="shared" si="1119"/>
        <v>6753.6352633212682</v>
      </c>
      <c r="V652" s="177">
        <f t="shared" si="1119"/>
        <v>1590.6356226252954</v>
      </c>
      <c r="W652" s="177">
        <f t="shared" si="1119"/>
        <v>0</v>
      </c>
      <c r="X652" s="177">
        <f t="shared" si="1119"/>
        <v>282.45999999999998</v>
      </c>
      <c r="Y652" s="176"/>
      <c r="Z652" s="178">
        <f t="shared" ref="Z652:AF652" si="1120">SUM(Z646:Z651)</f>
        <v>32288.6</v>
      </c>
      <c r="AA652" s="55">
        <f t="shared" si="1120"/>
        <v>7325.5204683110787</v>
      </c>
      <c r="AB652" s="55">
        <f t="shared" si="1120"/>
        <v>16976.881268367648</v>
      </c>
      <c r="AC652" s="55">
        <f t="shared" si="1120"/>
        <v>6753.6352633212682</v>
      </c>
      <c r="AD652" s="55">
        <f t="shared" si="1120"/>
        <v>950.10299999999995</v>
      </c>
      <c r="AE652" s="55">
        <f t="shared" si="1120"/>
        <v>0</v>
      </c>
      <c r="AF652" s="55">
        <f t="shared" si="1120"/>
        <v>282.45999999999998</v>
      </c>
      <c r="AG652" s="54"/>
      <c r="AH652" s="42">
        <f>SUM(AH646:AH651)</f>
        <v>32288.599999999995</v>
      </c>
      <c r="AI652" s="56">
        <f>SUM(AI646:AI651)</f>
        <v>-11868.469999999994</v>
      </c>
    </row>
    <row r="653" spans="1:35" x14ac:dyDescent="0.25">
      <c r="A653" t="s">
        <v>40</v>
      </c>
      <c r="G653" s="65"/>
      <c r="H653" s="171"/>
      <c r="J653" s="51"/>
      <c r="K653" s="51"/>
      <c r="L653" s="51"/>
      <c r="M653" s="41"/>
      <c r="N653" s="51"/>
      <c r="P653" s="41"/>
      <c r="Q653" s="40">
        <f t="shared" si="1059"/>
        <v>0</v>
      </c>
      <c r="S653" s="132"/>
      <c r="V653" s="132"/>
    </row>
    <row r="654" spans="1:35" x14ac:dyDescent="0.25">
      <c r="A654" s="31">
        <v>2</v>
      </c>
      <c r="B654" s="52">
        <v>418.2</v>
      </c>
      <c r="C654" s="33">
        <v>2.2999999999999998</v>
      </c>
      <c r="D654" s="33">
        <v>8.2100000000000009</v>
      </c>
      <c r="E654" s="33">
        <v>3.03</v>
      </c>
      <c r="F654" s="35">
        <v>0.77</v>
      </c>
      <c r="G654" s="35"/>
      <c r="H654" s="171"/>
      <c r="I654" s="51">
        <v>6390.1</v>
      </c>
      <c r="J654" s="41">
        <f>I654-K654-L654-M654-N654</f>
        <v>1367.518</v>
      </c>
      <c r="K654" s="41">
        <f>B654*D654</f>
        <v>3433.4220000000005</v>
      </c>
      <c r="L654" s="41">
        <f>E654*B654</f>
        <v>1267.146</v>
      </c>
      <c r="M654" s="41">
        <f t="shared" ref="M654" si="1121">F654*B654</f>
        <v>322.01400000000001</v>
      </c>
      <c r="N654" s="41">
        <v>0</v>
      </c>
      <c r="O654" s="41"/>
      <c r="P654" s="41">
        <f t="shared" ref="P654:P656" si="1122">R654/I654</f>
        <v>0.66623057542135478</v>
      </c>
      <c r="Q654" s="40">
        <f t="shared" si="1059"/>
        <v>6390.1</v>
      </c>
      <c r="R654" s="51">
        <v>4257.28</v>
      </c>
      <c r="S654" s="41">
        <f>R654-T654-U654-V654-W654-X654</f>
        <v>911.08230403906077</v>
      </c>
      <c r="T654" s="41">
        <f>P654*K654</f>
        <v>2287.4507147243389</v>
      </c>
      <c r="U654" s="41">
        <f>L654*P654</f>
        <v>844.21140872286799</v>
      </c>
      <c r="V654" s="41">
        <f t="shared" ref="V654" si="1123">P654*M654</f>
        <v>214.53557251373215</v>
      </c>
      <c r="W654" s="51"/>
      <c r="X654" s="51"/>
      <c r="Y654" s="41"/>
      <c r="Z654" s="40">
        <f>SUM(S654:Y654)</f>
        <v>4257.28</v>
      </c>
      <c r="AA654" s="54">
        <f t="shared" ref="AA654:AF657" si="1124">S654</f>
        <v>911.08230403906077</v>
      </c>
      <c r="AB654" s="54">
        <f t="shared" si="1124"/>
        <v>2287.4507147243389</v>
      </c>
      <c r="AC654" s="54">
        <f t="shared" si="1124"/>
        <v>844.21140872286799</v>
      </c>
      <c r="AD654" s="54">
        <f t="shared" si="1124"/>
        <v>214.53557251373215</v>
      </c>
      <c r="AE654" s="54">
        <f t="shared" si="1124"/>
        <v>0</v>
      </c>
      <c r="AF654" s="54">
        <f t="shared" si="1124"/>
        <v>0</v>
      </c>
      <c r="AG654" s="54"/>
      <c r="AH654" s="42">
        <f>SUM(AA654:AG654)</f>
        <v>4257.28</v>
      </c>
      <c r="AI654" s="56">
        <f>I654-Z654</f>
        <v>2132.8200000000006</v>
      </c>
    </row>
    <row r="655" spans="1:35" x14ac:dyDescent="0.25">
      <c r="A655" s="31">
        <v>6</v>
      </c>
      <c r="B655" s="52">
        <v>124</v>
      </c>
      <c r="C655" s="33">
        <v>2.2999999999999998</v>
      </c>
      <c r="D655" s="33">
        <v>8.25</v>
      </c>
      <c r="E655" s="33">
        <v>2.83</v>
      </c>
      <c r="F655" s="35">
        <v>0.77</v>
      </c>
      <c r="G655" s="35"/>
      <c r="H655" s="171"/>
      <c r="I655" s="51">
        <v>1856.28</v>
      </c>
      <c r="J655" s="41">
        <f>I655-K655-L655-M655-N655</f>
        <v>386.87999999999994</v>
      </c>
      <c r="K655" s="41">
        <f>B655*D655</f>
        <v>1023</v>
      </c>
      <c r="L655" s="41">
        <f>E655*B655</f>
        <v>350.92</v>
      </c>
      <c r="M655" s="41">
        <f>F655*B655</f>
        <v>95.48</v>
      </c>
      <c r="N655" s="41">
        <f>G655*B655</f>
        <v>0</v>
      </c>
      <c r="O655" s="41"/>
      <c r="P655" s="41">
        <f t="shared" si="1122"/>
        <v>1</v>
      </c>
      <c r="Q655" s="40">
        <f t="shared" si="1059"/>
        <v>1856.28</v>
      </c>
      <c r="R655" s="51">
        <v>1856.28</v>
      </c>
      <c r="S655" s="41">
        <f>R655-T655-U655-V655-W655-X655</f>
        <v>386.87999999999994</v>
      </c>
      <c r="T655" s="41">
        <f>P655*K655</f>
        <v>1023</v>
      </c>
      <c r="U655" s="41">
        <f>L655*P655</f>
        <v>350.92</v>
      </c>
      <c r="V655" s="41">
        <f>P655*M655</f>
        <v>95.48</v>
      </c>
      <c r="W655" s="51"/>
      <c r="X655" s="51"/>
      <c r="Y655" s="41"/>
      <c r="Z655" s="40">
        <f>SUM(S655:Y655)</f>
        <v>1856.28</v>
      </c>
      <c r="AA655" s="54">
        <f t="shared" si="1124"/>
        <v>386.87999999999994</v>
      </c>
      <c r="AB655" s="54">
        <f t="shared" si="1124"/>
        <v>1023</v>
      </c>
      <c r="AC655" s="54">
        <f t="shared" si="1124"/>
        <v>350.92</v>
      </c>
      <c r="AD655" s="54">
        <f t="shared" si="1124"/>
        <v>95.48</v>
      </c>
      <c r="AE655" s="54">
        <f t="shared" si="1124"/>
        <v>0</v>
      </c>
      <c r="AF655" s="54">
        <f t="shared" si="1124"/>
        <v>0</v>
      </c>
      <c r="AG655" s="54"/>
      <c r="AH655" s="42">
        <f>SUM(AA655:AG655)</f>
        <v>1856.28</v>
      </c>
      <c r="AI655" s="56">
        <f>I655-Z655</f>
        <v>0</v>
      </c>
    </row>
    <row r="656" spans="1:35" x14ac:dyDescent="0.25">
      <c r="A656" s="31">
        <v>14</v>
      </c>
      <c r="B656" s="52">
        <v>277.60000000000002</v>
      </c>
      <c r="C656" s="33">
        <v>2.2999999999999998</v>
      </c>
      <c r="D656" s="33">
        <v>8.5500000000000007</v>
      </c>
      <c r="E656" s="33">
        <v>2.9</v>
      </c>
      <c r="F656" s="35">
        <v>0.77</v>
      </c>
      <c r="G656" s="35"/>
      <c r="H656" s="171"/>
      <c r="I656" s="51">
        <v>4238.95</v>
      </c>
      <c r="J656" s="41">
        <f>I656-K656-L656-M656-N656</f>
        <v>846.67799999999943</v>
      </c>
      <c r="K656" s="41">
        <f>B656*D656</f>
        <v>2373.4800000000005</v>
      </c>
      <c r="L656" s="41">
        <f>E656*B656</f>
        <v>805.04000000000008</v>
      </c>
      <c r="M656" s="41">
        <f>F656*B656</f>
        <v>213.75200000000001</v>
      </c>
      <c r="N656" s="41">
        <f>G656*B656</f>
        <v>0</v>
      </c>
      <c r="O656" s="41"/>
      <c r="P656" s="41">
        <f t="shared" si="1122"/>
        <v>0</v>
      </c>
      <c r="Q656" s="40">
        <f t="shared" si="1059"/>
        <v>4238.95</v>
      </c>
      <c r="R656" s="51"/>
      <c r="S656" s="41">
        <f>R656-T656-U656-V656-W656-X656</f>
        <v>0</v>
      </c>
      <c r="T656" s="41">
        <f>P656*K656</f>
        <v>0</v>
      </c>
      <c r="U656" s="41">
        <f>L656*P656</f>
        <v>0</v>
      </c>
      <c r="V656" s="41">
        <f>P656*M656</f>
        <v>0</v>
      </c>
      <c r="W656" s="51"/>
      <c r="X656" s="51"/>
      <c r="Y656" s="41"/>
      <c r="Z656" s="40">
        <f>SUM(S656:Y656)</f>
        <v>0</v>
      </c>
      <c r="AA656" s="54">
        <f t="shared" si="1124"/>
        <v>0</v>
      </c>
      <c r="AB656" s="54">
        <f t="shared" si="1124"/>
        <v>0</v>
      </c>
      <c r="AC656" s="54">
        <f t="shared" si="1124"/>
        <v>0</v>
      </c>
      <c r="AD656" s="54">
        <f t="shared" si="1124"/>
        <v>0</v>
      </c>
      <c r="AE656" s="54">
        <f t="shared" si="1124"/>
        <v>0</v>
      </c>
      <c r="AF656" s="54">
        <f t="shared" si="1124"/>
        <v>0</v>
      </c>
      <c r="AG656" s="54"/>
      <c r="AH656" s="42">
        <f>SUM(AA656:AG656)</f>
        <v>0</v>
      </c>
      <c r="AI656" s="56">
        <f>I656-Z656</f>
        <v>4238.95</v>
      </c>
    </row>
    <row r="657" spans="1:35" x14ac:dyDescent="0.25">
      <c r="A657" s="31">
        <v>24</v>
      </c>
      <c r="B657" s="52"/>
      <c r="C657" s="33"/>
      <c r="D657" s="33"/>
      <c r="E657" s="33"/>
      <c r="F657" s="35"/>
      <c r="G657" s="35"/>
      <c r="H657" s="171"/>
      <c r="I657" s="51"/>
      <c r="J657" s="41">
        <f>I657-K657-L657-M657-N657</f>
        <v>0</v>
      </c>
      <c r="K657" s="41">
        <f>B657*D657</f>
        <v>0</v>
      </c>
      <c r="L657" s="41">
        <f>E657*B657</f>
        <v>0</v>
      </c>
      <c r="M657" s="41">
        <f>F657*B657</f>
        <v>0</v>
      </c>
      <c r="N657" s="41">
        <f>G657*B657</f>
        <v>0</v>
      </c>
      <c r="O657" s="41"/>
      <c r="P657" s="41"/>
      <c r="Q657" s="40">
        <f t="shared" si="1059"/>
        <v>0</v>
      </c>
      <c r="R657" s="51"/>
      <c r="S657" s="41">
        <f>R657-T657-U657-V657-W657-X657</f>
        <v>0</v>
      </c>
      <c r="T657" s="41">
        <f>P657*K657</f>
        <v>0</v>
      </c>
      <c r="U657" s="41">
        <f>L657*P657</f>
        <v>0</v>
      </c>
      <c r="V657" s="41">
        <f>M657</f>
        <v>0</v>
      </c>
      <c r="W657" s="51"/>
      <c r="X657" s="51"/>
      <c r="Y657" s="41"/>
      <c r="Z657" s="40">
        <f>SUM(S657:Y657)</f>
        <v>0</v>
      </c>
      <c r="AA657" s="54">
        <f t="shared" si="1124"/>
        <v>0</v>
      </c>
      <c r="AB657" s="54">
        <f t="shared" si="1124"/>
        <v>0</v>
      </c>
      <c r="AC657" s="54">
        <f t="shared" si="1124"/>
        <v>0</v>
      </c>
      <c r="AD657" s="54">
        <f t="shared" si="1124"/>
        <v>0</v>
      </c>
      <c r="AE657" s="54">
        <f t="shared" si="1124"/>
        <v>0</v>
      </c>
      <c r="AF657" s="54">
        <f t="shared" si="1124"/>
        <v>0</v>
      </c>
      <c r="AG657" s="54"/>
      <c r="AH657" s="42">
        <f>SUM(AA657:AG657)</f>
        <v>0</v>
      </c>
      <c r="AI657" s="56">
        <f>I657-Z657</f>
        <v>0</v>
      </c>
    </row>
    <row r="658" spans="1:35" x14ac:dyDescent="0.25">
      <c r="A658" s="32" t="s">
        <v>37</v>
      </c>
      <c r="B658" s="136">
        <f>SUM(B654:B657)</f>
        <v>819.80000000000007</v>
      </c>
      <c r="C658" s="173"/>
      <c r="D658" s="174"/>
      <c r="E658" s="174"/>
      <c r="F658" s="175"/>
      <c r="G658" s="175"/>
      <c r="H658" s="175"/>
      <c r="I658" s="177">
        <f t="shared" ref="I658" si="1125">SUM(I654:I657)</f>
        <v>12485.330000000002</v>
      </c>
      <c r="J658" s="177">
        <f t="shared" ref="J658:O658" si="1126">SUM(J654:J657)</f>
        <v>2601.0759999999991</v>
      </c>
      <c r="K658" s="177">
        <f t="shared" si="1126"/>
        <v>6829.902000000001</v>
      </c>
      <c r="L658" s="177">
        <f t="shared" si="1126"/>
        <v>2423.1060000000002</v>
      </c>
      <c r="M658" s="177">
        <f t="shared" si="1126"/>
        <v>631.24600000000009</v>
      </c>
      <c r="N658" s="177">
        <f t="shared" si="1126"/>
        <v>0</v>
      </c>
      <c r="O658" s="177">
        <f t="shared" si="1126"/>
        <v>0</v>
      </c>
      <c r="P658" s="176">
        <f t="shared" ref="P658" si="1127">R658/I658</f>
        <v>0.48965946434735796</v>
      </c>
      <c r="Q658" s="178">
        <f t="shared" si="1059"/>
        <v>12485.330000000002</v>
      </c>
      <c r="R658" s="177">
        <f>SUM(R654:R657)</f>
        <v>6113.5599999999995</v>
      </c>
      <c r="S658" s="177">
        <f t="shared" ref="S658:V658" si="1128">SUM(S654:S657)</f>
        <v>1297.9623040390607</v>
      </c>
      <c r="T658" s="177">
        <f t="shared" si="1128"/>
        <v>3310.4507147243389</v>
      </c>
      <c r="U658" s="177">
        <f t="shared" si="1128"/>
        <v>1195.1314087228679</v>
      </c>
      <c r="V658" s="177">
        <f t="shared" si="1128"/>
        <v>310.01557251373214</v>
      </c>
      <c r="W658" s="177"/>
      <c r="X658" s="177"/>
      <c r="Y658" s="176"/>
      <c r="Z658" s="178">
        <f>SUM(Z654:Z657)</f>
        <v>6113.5599999999995</v>
      </c>
      <c r="AA658" s="55">
        <f>SUM(AA654:AA657)</f>
        <v>1297.9623040390607</v>
      </c>
      <c r="AB658" s="55">
        <f>SUM(AB654:AB657)</f>
        <v>3310.4507147243389</v>
      </c>
      <c r="AC658" s="55">
        <f>SUM(AC654:AC657)</f>
        <v>1195.1314087228679</v>
      </c>
      <c r="AD658" s="55">
        <f>SUM(AD654:AD657)</f>
        <v>310.01557251373214</v>
      </c>
      <c r="AE658" s="55">
        <f>SUM(AE656:AE657)</f>
        <v>0</v>
      </c>
      <c r="AF658" s="55">
        <f>SUM(AF654:AF657)</f>
        <v>0</v>
      </c>
      <c r="AG658" s="54"/>
      <c r="AH658" s="42">
        <f>SUM(AH654:AH657)</f>
        <v>6113.5599999999995</v>
      </c>
      <c r="AI658" s="56">
        <f>SUM(AI654:AI657)</f>
        <v>6371.77</v>
      </c>
    </row>
    <row r="659" spans="1:35" x14ac:dyDescent="0.25">
      <c r="A659" t="s">
        <v>41</v>
      </c>
      <c r="B659" s="74"/>
      <c r="G659" s="65"/>
      <c r="H659" s="171"/>
      <c r="I659" t="s">
        <v>59</v>
      </c>
      <c r="P659" s="41">
        <v>0</v>
      </c>
      <c r="Q659" s="40" t="str">
        <f t="shared" si="1059"/>
        <v xml:space="preserve"> </v>
      </c>
      <c r="S659" s="51"/>
    </row>
    <row r="660" spans="1:35" x14ac:dyDescent="0.25">
      <c r="A660" s="31">
        <v>15</v>
      </c>
      <c r="B660" s="52">
        <v>61.8</v>
      </c>
      <c r="C660" s="33">
        <v>2.2999999999999998</v>
      </c>
      <c r="D660" s="33">
        <v>9.0500000000000007</v>
      </c>
      <c r="E660" s="33">
        <v>9.8800000000000008</v>
      </c>
      <c r="F660" s="35">
        <v>0.77</v>
      </c>
      <c r="G660" s="35"/>
      <c r="H660" s="171"/>
      <c r="I660" s="51">
        <v>1452.92</v>
      </c>
      <c r="J660" s="41">
        <f t="shared" ref="J660:J671" si="1129">I660-K660-L660-M660-N660</f>
        <v>235.46000000000004</v>
      </c>
      <c r="K660" s="41">
        <f t="shared" ref="K660:K671" si="1130">B660*D660</f>
        <v>559.29</v>
      </c>
      <c r="L660" s="41">
        <f t="shared" ref="L660:L671" si="1131">E660*B660</f>
        <v>610.58400000000006</v>
      </c>
      <c r="M660" s="41">
        <f t="shared" ref="M660:M671" si="1132">F660*B660</f>
        <v>47.585999999999999</v>
      </c>
      <c r="N660" s="41">
        <f>G660*B660</f>
        <v>0</v>
      </c>
      <c r="O660" s="41"/>
      <c r="P660" s="41">
        <f t="shared" ref="P660:P665" si="1133">R660/I660</f>
        <v>0</v>
      </c>
      <c r="Q660" s="40">
        <f t="shared" si="1059"/>
        <v>1452.92</v>
      </c>
      <c r="R660" s="51"/>
      <c r="S660" s="41">
        <f t="shared" ref="S660:S667" si="1134">R660-T660-U660-V660-W660-X660</f>
        <v>0</v>
      </c>
      <c r="T660" s="41">
        <f>P660*K660</f>
        <v>0</v>
      </c>
      <c r="U660" s="41">
        <f>L660*P660</f>
        <v>0</v>
      </c>
      <c r="V660" s="41">
        <f t="shared" ref="V660:V671" si="1135">P660*M660</f>
        <v>0</v>
      </c>
      <c r="W660" s="51"/>
      <c r="X660" s="51"/>
      <c r="Y660" s="41"/>
      <c r="Z660" s="40">
        <f t="shared" ref="Z660:Z665" si="1136">SUM(S660:Y660)</f>
        <v>0</v>
      </c>
      <c r="AA660" s="54">
        <f t="shared" ref="AA660:AA671" si="1137">Z660-AB660-AC660-AD660-AE660-AF660</f>
        <v>-47.585999999999999</v>
      </c>
      <c r="AB660" s="54">
        <f t="shared" ref="AB660:AC665" si="1138">T660</f>
        <v>0</v>
      </c>
      <c r="AC660" s="54">
        <f t="shared" si="1138"/>
        <v>0</v>
      </c>
      <c r="AD660" s="54">
        <f t="shared" ref="AD660:AD671" si="1139">M660</f>
        <v>47.585999999999999</v>
      </c>
      <c r="AE660" s="54">
        <f t="shared" ref="AE660:AF665" si="1140">W660</f>
        <v>0</v>
      </c>
      <c r="AF660" s="54">
        <f t="shared" si="1140"/>
        <v>0</v>
      </c>
      <c r="AG660" s="54"/>
      <c r="AH660" s="42">
        <f t="shared" ref="AH660:AH665" si="1141">SUM(AA660:AG660)</f>
        <v>0</v>
      </c>
      <c r="AI660" s="56">
        <f t="shared" ref="AI660:AI665" si="1142">I660-Z660</f>
        <v>1452.92</v>
      </c>
    </row>
    <row r="661" spans="1:35" x14ac:dyDescent="0.25">
      <c r="A661" s="31">
        <v>17</v>
      </c>
      <c r="B661" s="52">
        <v>806</v>
      </c>
      <c r="C661" s="33">
        <v>2.2999999999999998</v>
      </c>
      <c r="D661" s="33">
        <v>8.51</v>
      </c>
      <c r="E661" s="33"/>
      <c r="F661" s="35">
        <v>0.77</v>
      </c>
      <c r="G661" s="35"/>
      <c r="H661" s="171"/>
      <c r="I661" s="51">
        <v>10469.94</v>
      </c>
      <c r="J661" s="41">
        <f t="shared" si="1129"/>
        <v>2990.2600000000011</v>
      </c>
      <c r="K661" s="41">
        <f t="shared" si="1130"/>
        <v>6859.0599999999995</v>
      </c>
      <c r="L661" s="41">
        <f t="shared" si="1131"/>
        <v>0</v>
      </c>
      <c r="M661" s="41">
        <f t="shared" si="1132"/>
        <v>620.62</v>
      </c>
      <c r="N661" s="41">
        <f t="shared" ref="N661:N663" si="1143">G661*B661</f>
        <v>0</v>
      </c>
      <c r="O661" s="41"/>
      <c r="P661" s="41">
        <f t="shared" si="1133"/>
        <v>1.1747498075442646</v>
      </c>
      <c r="Q661" s="40">
        <f t="shared" si="1059"/>
        <v>10469.94</v>
      </c>
      <c r="R661" s="51">
        <v>12299.56</v>
      </c>
      <c r="S661" s="41">
        <f t="shared" si="1134"/>
        <v>3512.8073595073147</v>
      </c>
      <c r="T661" s="41">
        <f t="shared" ref="T661:T665" si="1144">P661*K661</f>
        <v>8057.6794149345633</v>
      </c>
      <c r="U661" s="41">
        <f t="shared" ref="U661:U665" si="1145">L661*P661</f>
        <v>0</v>
      </c>
      <c r="V661" s="41">
        <f t="shared" si="1135"/>
        <v>729.07322555812152</v>
      </c>
      <c r="W661" s="51"/>
      <c r="X661" s="51"/>
      <c r="Y661" s="41"/>
      <c r="Z661" s="40">
        <f t="shared" si="1136"/>
        <v>12299.559999999998</v>
      </c>
      <c r="AA661" s="54">
        <f t="shared" si="1137"/>
        <v>3621.2605850654345</v>
      </c>
      <c r="AB661" s="54">
        <f t="shared" si="1138"/>
        <v>8057.6794149345633</v>
      </c>
      <c r="AC661" s="54">
        <f t="shared" si="1138"/>
        <v>0</v>
      </c>
      <c r="AD661" s="54">
        <f t="shared" si="1139"/>
        <v>620.62</v>
      </c>
      <c r="AE661" s="54">
        <f t="shared" si="1140"/>
        <v>0</v>
      </c>
      <c r="AF661" s="54">
        <f t="shared" si="1140"/>
        <v>0</v>
      </c>
      <c r="AG661" s="54"/>
      <c r="AH661" s="42">
        <f t="shared" si="1141"/>
        <v>12299.56</v>
      </c>
      <c r="AI661" s="56">
        <f t="shared" si="1142"/>
        <v>-1829.6199999999972</v>
      </c>
    </row>
    <row r="662" spans="1:35" x14ac:dyDescent="0.25">
      <c r="A662" s="31">
        <v>18</v>
      </c>
      <c r="B662" s="52">
        <v>512.5</v>
      </c>
      <c r="C662" s="33">
        <v>2.48</v>
      </c>
      <c r="D662" s="33">
        <v>7.7</v>
      </c>
      <c r="E662" s="33">
        <v>3.18</v>
      </c>
      <c r="F662" s="35">
        <v>0.77</v>
      </c>
      <c r="G662" s="35">
        <v>5.8</v>
      </c>
      <c r="H662" s="171"/>
      <c r="I662" s="51">
        <v>10941.88</v>
      </c>
      <c r="J662" s="41">
        <f t="shared" si="1129"/>
        <v>1998.7549999999992</v>
      </c>
      <c r="K662" s="41">
        <f t="shared" si="1130"/>
        <v>3946.25</v>
      </c>
      <c r="L662" s="41">
        <f t="shared" si="1131"/>
        <v>1629.75</v>
      </c>
      <c r="M662" s="41">
        <f t="shared" si="1132"/>
        <v>394.625</v>
      </c>
      <c r="N662" s="41">
        <f t="shared" si="1143"/>
        <v>2972.5</v>
      </c>
      <c r="O662" s="41"/>
      <c r="P662" s="41">
        <f t="shared" si="1133"/>
        <v>1.0340892058768694</v>
      </c>
      <c r="Q662" s="40">
        <f t="shared" si="1059"/>
        <v>10941.88</v>
      </c>
      <c r="R662" s="51">
        <v>11314.88</v>
      </c>
      <c r="S662" s="41">
        <f t="shared" si="1134"/>
        <v>2168.2211351614151</v>
      </c>
      <c r="T662" s="41">
        <f t="shared" si="1144"/>
        <v>4080.7745286915956</v>
      </c>
      <c r="U662" s="41">
        <f t="shared" si="1145"/>
        <v>1685.3068832778279</v>
      </c>
      <c r="V662" s="41">
        <f t="shared" si="1135"/>
        <v>408.07745286915957</v>
      </c>
      <c r="W662" s="51"/>
      <c r="X662" s="51">
        <v>2972.5</v>
      </c>
      <c r="Y662" s="41"/>
      <c r="Z662" s="40">
        <f t="shared" si="1136"/>
        <v>11314.88</v>
      </c>
      <c r="AA662" s="54">
        <f t="shared" si="1137"/>
        <v>2181.673588030575</v>
      </c>
      <c r="AB662" s="54">
        <f t="shared" si="1138"/>
        <v>4080.7745286915956</v>
      </c>
      <c r="AC662" s="54">
        <f t="shared" si="1138"/>
        <v>1685.3068832778279</v>
      </c>
      <c r="AD662" s="54">
        <f t="shared" si="1139"/>
        <v>394.625</v>
      </c>
      <c r="AE662" s="54">
        <f t="shared" si="1140"/>
        <v>0</v>
      </c>
      <c r="AF662" s="54">
        <f t="shared" si="1140"/>
        <v>2972.5</v>
      </c>
      <c r="AG662" s="54"/>
      <c r="AH662" s="42">
        <f t="shared" si="1141"/>
        <v>11314.88</v>
      </c>
      <c r="AI662" s="56">
        <f t="shared" si="1142"/>
        <v>-373</v>
      </c>
    </row>
    <row r="663" spans="1:35" x14ac:dyDescent="0.25">
      <c r="A663" s="31">
        <v>19</v>
      </c>
      <c r="B663" s="52">
        <v>490.5</v>
      </c>
      <c r="C663" s="33">
        <v>2.48</v>
      </c>
      <c r="D663" s="33">
        <v>8.65</v>
      </c>
      <c r="E663" s="33">
        <v>3.93</v>
      </c>
      <c r="F663" s="35">
        <v>0.77</v>
      </c>
      <c r="G663" s="35">
        <v>5.8</v>
      </c>
      <c r="H663" s="171"/>
      <c r="I663" s="51">
        <v>11299.95</v>
      </c>
      <c r="J663" s="41">
        <f t="shared" si="1129"/>
        <v>1906.8750000000005</v>
      </c>
      <c r="K663" s="41">
        <f t="shared" si="1130"/>
        <v>4242.8249999999998</v>
      </c>
      <c r="L663" s="41">
        <f t="shared" si="1131"/>
        <v>1927.6650000000002</v>
      </c>
      <c r="M663" s="41">
        <f t="shared" si="1132"/>
        <v>377.685</v>
      </c>
      <c r="N663" s="41">
        <f t="shared" si="1143"/>
        <v>2844.9</v>
      </c>
      <c r="O663" s="41"/>
      <c r="P663" s="41">
        <f t="shared" si="1133"/>
        <v>0.66182151248456844</v>
      </c>
      <c r="Q663" s="40">
        <f t="shared" si="1059"/>
        <v>11299.95</v>
      </c>
      <c r="R663" s="51">
        <v>7478.55</v>
      </c>
      <c r="S663" s="41">
        <f t="shared" si="1134"/>
        <v>1273.7469174863609</v>
      </c>
      <c r="T663" s="41">
        <f t="shared" si="1144"/>
        <v>2807.9928587073391</v>
      </c>
      <c r="U663" s="41">
        <f t="shared" si="1145"/>
        <v>1275.7701658635658</v>
      </c>
      <c r="V663" s="41">
        <f t="shared" si="1135"/>
        <v>249.96005794273424</v>
      </c>
      <c r="W663" s="51"/>
      <c r="X663" s="51">
        <v>1871.08</v>
      </c>
      <c r="Y663" s="41"/>
      <c r="Z663" s="40">
        <f t="shared" si="1136"/>
        <v>7478.55</v>
      </c>
      <c r="AA663" s="54">
        <f t="shared" si="1137"/>
        <v>1146.0219754290952</v>
      </c>
      <c r="AB663" s="54">
        <f t="shared" si="1138"/>
        <v>2807.9928587073391</v>
      </c>
      <c r="AC663" s="54">
        <f t="shared" si="1138"/>
        <v>1275.7701658635658</v>
      </c>
      <c r="AD663" s="54">
        <f t="shared" si="1139"/>
        <v>377.685</v>
      </c>
      <c r="AE663" s="54">
        <f t="shared" si="1140"/>
        <v>0</v>
      </c>
      <c r="AF663" s="54">
        <f t="shared" si="1140"/>
        <v>1871.08</v>
      </c>
      <c r="AG663" s="54"/>
      <c r="AH663" s="42">
        <f t="shared" si="1141"/>
        <v>7478.55</v>
      </c>
      <c r="AI663" s="56">
        <f t="shared" si="1142"/>
        <v>3821.4000000000005</v>
      </c>
    </row>
    <row r="664" spans="1:35" x14ac:dyDescent="0.25">
      <c r="A664" s="31">
        <v>20</v>
      </c>
      <c r="B664" s="52">
        <v>714.5</v>
      </c>
      <c r="C664" s="33">
        <v>2.48</v>
      </c>
      <c r="D664" s="33">
        <v>8.1</v>
      </c>
      <c r="E664" s="33">
        <v>2.95</v>
      </c>
      <c r="F664" s="35">
        <v>0.77</v>
      </c>
      <c r="G664" s="35">
        <v>5.8</v>
      </c>
      <c r="H664" s="171"/>
      <c r="I664" s="51">
        <v>15288.57</v>
      </c>
      <c r="J664" s="41">
        <f t="shared" si="1129"/>
        <v>2873.1699999999992</v>
      </c>
      <c r="K664" s="41">
        <f t="shared" si="1130"/>
        <v>5787.45</v>
      </c>
      <c r="L664" s="41">
        <f t="shared" si="1131"/>
        <v>2107.7750000000001</v>
      </c>
      <c r="M664" s="41">
        <f t="shared" si="1132"/>
        <v>550.16499999999996</v>
      </c>
      <c r="N664" s="41">
        <v>3970.01</v>
      </c>
      <c r="O664" s="41"/>
      <c r="P664" s="41">
        <f t="shared" si="1133"/>
        <v>0.40953339651779075</v>
      </c>
      <c r="Q664" s="40">
        <f t="shared" si="1059"/>
        <v>15288.57</v>
      </c>
      <c r="R664" s="51">
        <v>6261.18</v>
      </c>
      <c r="S664" s="41">
        <f t="shared" si="1134"/>
        <v>1125.1507483826156</v>
      </c>
      <c r="T664" s="41">
        <f t="shared" si="1144"/>
        <v>2370.1540556768882</v>
      </c>
      <c r="U664" s="41">
        <f t="shared" si="1145"/>
        <v>863.20425484528641</v>
      </c>
      <c r="V664" s="41">
        <f t="shared" si="1135"/>
        <v>225.31094109521032</v>
      </c>
      <c r="W664" s="51"/>
      <c r="X664" s="51">
        <v>1677.36</v>
      </c>
      <c r="Y664" s="41"/>
      <c r="Z664" s="40">
        <f t="shared" si="1136"/>
        <v>6261.18</v>
      </c>
      <c r="AA664" s="54">
        <f t="shared" si="1137"/>
        <v>800.29668947782579</v>
      </c>
      <c r="AB664" s="54">
        <f t="shared" si="1138"/>
        <v>2370.1540556768882</v>
      </c>
      <c r="AC664" s="54">
        <f t="shared" si="1138"/>
        <v>863.20425484528641</v>
      </c>
      <c r="AD664" s="54">
        <f t="shared" si="1139"/>
        <v>550.16499999999996</v>
      </c>
      <c r="AE664" s="54">
        <f t="shared" si="1140"/>
        <v>0</v>
      </c>
      <c r="AF664" s="54">
        <f t="shared" si="1140"/>
        <v>1677.36</v>
      </c>
      <c r="AG664" s="54"/>
      <c r="AH664" s="42">
        <f t="shared" si="1141"/>
        <v>6261.18</v>
      </c>
      <c r="AI664" s="56">
        <f t="shared" si="1142"/>
        <v>9027.39</v>
      </c>
    </row>
    <row r="665" spans="1:35" x14ac:dyDescent="0.25">
      <c r="A665" s="31">
        <v>42</v>
      </c>
      <c r="B665" s="52">
        <v>86.3</v>
      </c>
      <c r="C665" s="33">
        <v>2.48</v>
      </c>
      <c r="D665" s="33">
        <v>8.17</v>
      </c>
      <c r="E665" s="33">
        <v>3.57</v>
      </c>
      <c r="F665" s="35">
        <v>0.77</v>
      </c>
      <c r="G665" s="35">
        <v>5.8</v>
      </c>
      <c r="H665" s="171"/>
      <c r="I665" s="51">
        <v>1921.9</v>
      </c>
      <c r="J665" s="41">
        <f t="shared" si="1129"/>
        <v>341.7470000000003</v>
      </c>
      <c r="K665" s="41">
        <f t="shared" si="1130"/>
        <v>705.07100000000003</v>
      </c>
      <c r="L665" s="41">
        <f t="shared" si="1131"/>
        <v>308.09099999999995</v>
      </c>
      <c r="M665" s="41">
        <f t="shared" si="1132"/>
        <v>66.450999999999993</v>
      </c>
      <c r="N665" s="41">
        <f t="shared" ref="N665:N671" si="1146">G665*B665</f>
        <v>500.53999999999996</v>
      </c>
      <c r="O665" s="41"/>
      <c r="P665" s="41">
        <f t="shared" si="1133"/>
        <v>0</v>
      </c>
      <c r="Q665" s="40">
        <f t="shared" si="1059"/>
        <v>1921.9</v>
      </c>
      <c r="R665" s="51"/>
      <c r="S665" s="41">
        <f t="shared" si="1134"/>
        <v>0</v>
      </c>
      <c r="T665" s="41">
        <f t="shared" si="1144"/>
        <v>0</v>
      </c>
      <c r="U665" s="41">
        <f t="shared" si="1145"/>
        <v>0</v>
      </c>
      <c r="V665" s="41">
        <f t="shared" si="1135"/>
        <v>0</v>
      </c>
      <c r="W665" s="51"/>
      <c r="X665" s="51"/>
      <c r="Y665" s="41"/>
      <c r="Z665" s="40">
        <f t="shared" si="1136"/>
        <v>0</v>
      </c>
      <c r="AA665" s="54">
        <f t="shared" si="1137"/>
        <v>-66.450999999999993</v>
      </c>
      <c r="AB665" s="54">
        <f t="shared" si="1138"/>
        <v>0</v>
      </c>
      <c r="AC665" s="54">
        <f t="shared" si="1138"/>
        <v>0</v>
      </c>
      <c r="AD665" s="54">
        <f t="shared" si="1139"/>
        <v>66.450999999999993</v>
      </c>
      <c r="AE665" s="54">
        <f t="shared" si="1140"/>
        <v>0</v>
      </c>
      <c r="AF665" s="54">
        <f t="shared" si="1140"/>
        <v>0</v>
      </c>
      <c r="AG665" s="54"/>
      <c r="AH665" s="42">
        <f t="shared" si="1141"/>
        <v>0</v>
      </c>
      <c r="AI665" s="56">
        <f t="shared" si="1142"/>
        <v>1921.9</v>
      </c>
    </row>
    <row r="666" spans="1:35" x14ac:dyDescent="0.25">
      <c r="A666" s="31"/>
      <c r="B666" s="52"/>
      <c r="C666" s="33"/>
      <c r="D666" s="33"/>
      <c r="E666" s="33"/>
      <c r="F666" s="35"/>
      <c r="G666" s="35"/>
      <c r="H666" s="171"/>
      <c r="I666" s="51"/>
      <c r="J666" s="41">
        <f t="shared" si="1129"/>
        <v>0</v>
      </c>
      <c r="K666" s="41">
        <f t="shared" si="1130"/>
        <v>0</v>
      </c>
      <c r="L666" s="41">
        <f t="shared" si="1131"/>
        <v>0</v>
      </c>
      <c r="M666" s="41">
        <f t="shared" si="1132"/>
        <v>0</v>
      </c>
      <c r="N666" s="41">
        <f t="shared" si="1146"/>
        <v>0</v>
      </c>
      <c r="O666" s="41"/>
      <c r="P666" s="41"/>
      <c r="Q666" s="40">
        <f t="shared" si="1059"/>
        <v>0</v>
      </c>
      <c r="R666" s="51"/>
      <c r="S666" s="41">
        <f t="shared" si="1134"/>
        <v>0</v>
      </c>
      <c r="T666" s="41"/>
      <c r="U666" s="41"/>
      <c r="V666" s="41">
        <f t="shared" si="1135"/>
        <v>0</v>
      </c>
      <c r="W666" s="51"/>
      <c r="X666" s="51"/>
      <c r="Y666" s="41"/>
      <c r="Z666" s="40"/>
      <c r="AA666" s="54">
        <f t="shared" si="1137"/>
        <v>0</v>
      </c>
      <c r="AB666" s="54"/>
      <c r="AC666" s="54"/>
      <c r="AD666" s="54">
        <f t="shared" si="1139"/>
        <v>0</v>
      </c>
      <c r="AE666" s="54"/>
      <c r="AF666" s="54"/>
      <c r="AG666" s="54"/>
      <c r="AH666" s="42"/>
      <c r="AI666" s="56"/>
    </row>
    <row r="667" spans="1:35" x14ac:dyDescent="0.25">
      <c r="A667" s="31"/>
      <c r="B667" s="52"/>
      <c r="C667" s="33"/>
      <c r="D667" s="33"/>
      <c r="E667" s="33"/>
      <c r="F667" s="35"/>
      <c r="G667" s="35"/>
      <c r="H667" s="171"/>
      <c r="I667" s="51"/>
      <c r="J667" s="41">
        <f t="shared" si="1129"/>
        <v>0</v>
      </c>
      <c r="K667" s="41">
        <f t="shared" si="1130"/>
        <v>0</v>
      </c>
      <c r="L667" s="41">
        <f t="shared" si="1131"/>
        <v>0</v>
      </c>
      <c r="M667" s="41">
        <f t="shared" si="1132"/>
        <v>0</v>
      </c>
      <c r="N667" s="41">
        <f t="shared" si="1146"/>
        <v>0</v>
      </c>
      <c r="O667" s="41"/>
      <c r="P667" s="41"/>
      <c r="Q667" s="40">
        <f t="shared" si="1059"/>
        <v>0</v>
      </c>
      <c r="R667" s="51"/>
      <c r="S667" s="41">
        <f t="shared" si="1134"/>
        <v>0</v>
      </c>
      <c r="T667" s="41"/>
      <c r="U667" s="41"/>
      <c r="V667" s="41">
        <f t="shared" si="1135"/>
        <v>0</v>
      </c>
      <c r="W667" s="51"/>
      <c r="X667" s="51"/>
      <c r="Y667" s="41"/>
      <c r="Z667" s="40"/>
      <c r="AA667" s="54">
        <f t="shared" si="1137"/>
        <v>0</v>
      </c>
      <c r="AB667" s="54"/>
      <c r="AC667" s="54"/>
      <c r="AD667" s="54">
        <f t="shared" si="1139"/>
        <v>0</v>
      </c>
      <c r="AE667" s="54"/>
      <c r="AF667" s="54"/>
      <c r="AG667" s="54"/>
      <c r="AH667" s="42"/>
      <c r="AI667" s="56"/>
    </row>
    <row r="668" spans="1:35" x14ac:dyDescent="0.25">
      <c r="A668" s="31">
        <v>65</v>
      </c>
      <c r="B668" s="52">
        <v>1044.7</v>
      </c>
      <c r="C668" s="33">
        <v>2.2999999999999998</v>
      </c>
      <c r="D668" s="33">
        <v>8.08</v>
      </c>
      <c r="E668" s="33">
        <v>4.32</v>
      </c>
      <c r="F668" s="35">
        <v>0.77</v>
      </c>
      <c r="G668" s="35"/>
      <c r="H668" s="171"/>
      <c r="I668" s="51">
        <v>17101.73</v>
      </c>
      <c r="J668" s="41">
        <f t="shared" si="1129"/>
        <v>3343.0309999999981</v>
      </c>
      <c r="K668" s="41">
        <f t="shared" si="1130"/>
        <v>8441.1760000000013</v>
      </c>
      <c r="L668" s="41">
        <f t="shared" si="1131"/>
        <v>4513.1040000000003</v>
      </c>
      <c r="M668" s="41">
        <f t="shared" si="1132"/>
        <v>804.4190000000001</v>
      </c>
      <c r="N668" s="41">
        <f t="shared" si="1146"/>
        <v>0</v>
      </c>
      <c r="O668" s="41"/>
      <c r="P668" s="41">
        <f t="shared" ref="P668" si="1147">R668/I668</f>
        <v>0.88478650990279928</v>
      </c>
      <c r="Q668" s="40">
        <f t="shared" si="1059"/>
        <v>17101.73</v>
      </c>
      <c r="R668" s="51">
        <v>15131.38</v>
      </c>
      <c r="S668" s="41">
        <f>R668-T668-U668-V668</f>
        <v>2957.8687309868628</v>
      </c>
      <c r="T668" s="41">
        <f t="shared" ref="T668" si="1148">P668*K668</f>
        <v>7468.638652515273</v>
      </c>
      <c r="U668" s="41">
        <f t="shared" ref="U668" si="1149">L668*P668</f>
        <v>3993.1335369883632</v>
      </c>
      <c r="V668" s="41">
        <f t="shared" si="1135"/>
        <v>711.73907950950002</v>
      </c>
      <c r="W668" s="51"/>
      <c r="X668" s="51"/>
      <c r="Y668" s="41"/>
      <c r="Z668" s="40">
        <f>SUM(S668:Y668)</f>
        <v>15131.38</v>
      </c>
      <c r="AA668" s="54">
        <f t="shared" si="1137"/>
        <v>2865.1888104963627</v>
      </c>
      <c r="AB668" s="54">
        <f>T668</f>
        <v>7468.638652515273</v>
      </c>
      <c r="AC668" s="54">
        <f>U668</f>
        <v>3993.1335369883632</v>
      </c>
      <c r="AD668" s="54">
        <f t="shared" si="1139"/>
        <v>804.4190000000001</v>
      </c>
      <c r="AE668" s="54">
        <f>W668</f>
        <v>0</v>
      </c>
      <c r="AF668" s="54">
        <f>X668</f>
        <v>0</v>
      </c>
      <c r="AG668" s="54"/>
      <c r="AH668" s="42">
        <f t="shared" ref="AH668" si="1150">SUM(AA668:AG668)</f>
        <v>15131.38</v>
      </c>
      <c r="AI668" s="56">
        <f>I668-Z668</f>
        <v>1970.3500000000004</v>
      </c>
    </row>
    <row r="669" spans="1:35" x14ac:dyDescent="0.25">
      <c r="A669" s="31"/>
      <c r="B669" s="52"/>
      <c r="C669" s="33"/>
      <c r="D669" s="33"/>
      <c r="E669" s="33"/>
      <c r="F669" s="35"/>
      <c r="G669" s="35"/>
      <c r="H669" s="171"/>
      <c r="I669" s="51"/>
      <c r="J669" s="41">
        <f t="shared" si="1129"/>
        <v>0</v>
      </c>
      <c r="K669" s="41">
        <f t="shared" si="1130"/>
        <v>0</v>
      </c>
      <c r="L669" s="41">
        <f t="shared" si="1131"/>
        <v>0</v>
      </c>
      <c r="M669" s="41">
        <f t="shared" si="1132"/>
        <v>0</v>
      </c>
      <c r="N669" s="41">
        <f t="shared" si="1146"/>
        <v>0</v>
      </c>
      <c r="O669" s="41"/>
      <c r="P669" s="41"/>
      <c r="Q669" s="40">
        <f t="shared" si="1059"/>
        <v>0</v>
      </c>
      <c r="R669" s="51"/>
      <c r="S669" s="41"/>
      <c r="T669" s="41"/>
      <c r="U669" s="41"/>
      <c r="V669" s="41">
        <f t="shared" si="1135"/>
        <v>0</v>
      </c>
      <c r="W669" s="51"/>
      <c r="X669" s="51"/>
      <c r="Y669" s="41"/>
      <c r="Z669" s="40"/>
      <c r="AA669" s="54">
        <f t="shared" si="1137"/>
        <v>0</v>
      </c>
      <c r="AB669" s="54"/>
      <c r="AC669" s="54"/>
      <c r="AD669" s="54">
        <f t="shared" si="1139"/>
        <v>0</v>
      </c>
      <c r="AE669" s="54"/>
      <c r="AF669" s="54"/>
      <c r="AG669" s="54"/>
      <c r="AH669" s="42"/>
      <c r="AI669" s="56"/>
    </row>
    <row r="670" spans="1:35" x14ac:dyDescent="0.25">
      <c r="A670" s="31"/>
      <c r="B670" s="52"/>
      <c r="C670" s="33"/>
      <c r="D670" s="33"/>
      <c r="E670" s="33"/>
      <c r="F670" s="35"/>
      <c r="G670" s="35"/>
      <c r="H670" s="171"/>
      <c r="I670" s="51"/>
      <c r="J670" s="41">
        <f t="shared" si="1129"/>
        <v>0</v>
      </c>
      <c r="K670" s="41">
        <f t="shared" si="1130"/>
        <v>0</v>
      </c>
      <c r="L670" s="41">
        <f t="shared" si="1131"/>
        <v>0</v>
      </c>
      <c r="M670" s="41">
        <f t="shared" si="1132"/>
        <v>0</v>
      </c>
      <c r="N670" s="41">
        <f t="shared" si="1146"/>
        <v>0</v>
      </c>
      <c r="O670" s="41"/>
      <c r="P670" s="41"/>
      <c r="Q670" s="40">
        <f t="shared" si="1059"/>
        <v>0</v>
      </c>
      <c r="R670" s="51"/>
      <c r="S670" s="41"/>
      <c r="T670" s="41"/>
      <c r="U670" s="41"/>
      <c r="V670" s="41">
        <f t="shared" si="1135"/>
        <v>0</v>
      </c>
      <c r="W670" s="51"/>
      <c r="X670" s="51"/>
      <c r="Y670" s="41"/>
      <c r="Z670" s="40"/>
      <c r="AA670" s="54">
        <f t="shared" si="1137"/>
        <v>0</v>
      </c>
      <c r="AB670" s="54"/>
      <c r="AC670" s="54"/>
      <c r="AD670" s="54">
        <f t="shared" si="1139"/>
        <v>0</v>
      </c>
      <c r="AE670" s="54"/>
      <c r="AF670" s="54"/>
      <c r="AG670" s="54"/>
      <c r="AH670" s="42"/>
      <c r="AI670" s="56"/>
    </row>
    <row r="671" spans="1:35" x14ac:dyDescent="0.25">
      <c r="A671" s="31">
        <v>67</v>
      </c>
      <c r="B671" s="52">
        <v>422.6</v>
      </c>
      <c r="C671" s="33">
        <v>2.2999999999999998</v>
      </c>
      <c r="D671" s="33">
        <v>8.61</v>
      </c>
      <c r="E671" s="33">
        <v>2.63</v>
      </c>
      <c r="F671" s="35">
        <v>0.77</v>
      </c>
      <c r="G671" s="35"/>
      <c r="H671" s="171"/>
      <c r="I671" s="51">
        <v>6505.92</v>
      </c>
      <c r="J671" s="41">
        <f t="shared" si="1129"/>
        <v>1430.4940000000001</v>
      </c>
      <c r="K671" s="41">
        <f t="shared" si="1130"/>
        <v>3638.5859999999998</v>
      </c>
      <c r="L671" s="41">
        <f t="shared" si="1131"/>
        <v>1111.4380000000001</v>
      </c>
      <c r="M671" s="41">
        <f t="shared" si="1132"/>
        <v>325.40200000000004</v>
      </c>
      <c r="N671" s="41">
        <f t="shared" si="1146"/>
        <v>0</v>
      </c>
      <c r="O671" s="41"/>
      <c r="P671" s="41">
        <f t="shared" ref="P671:P672" si="1151">R671/I671</f>
        <v>0.7474008287836309</v>
      </c>
      <c r="Q671" s="40">
        <f t="shared" si="1059"/>
        <v>6505.92</v>
      </c>
      <c r="R671" s="51">
        <v>4862.53</v>
      </c>
      <c r="S671" s="41">
        <f>R671-T671-U671-V671</f>
        <v>1069.1524011700112</v>
      </c>
      <c r="T671" s="41">
        <f t="shared" ref="T671" si="1152">P671*K671</f>
        <v>2719.4821920005161</v>
      </c>
      <c r="U671" s="41">
        <f t="shared" ref="U671" si="1153">L671*P671</f>
        <v>830.68968234162128</v>
      </c>
      <c r="V671" s="41">
        <f t="shared" si="1135"/>
        <v>243.20572448785109</v>
      </c>
      <c r="W671" s="51"/>
      <c r="X671" s="51"/>
      <c r="Y671" s="41"/>
      <c r="Z671" s="40">
        <f>SUM(S671:Y671)</f>
        <v>4862.53</v>
      </c>
      <c r="AA671" s="54">
        <f t="shared" si="1137"/>
        <v>986.95612565786223</v>
      </c>
      <c r="AB671" s="54">
        <f>T671</f>
        <v>2719.4821920005161</v>
      </c>
      <c r="AC671" s="54">
        <f>U671</f>
        <v>830.68968234162128</v>
      </c>
      <c r="AD671" s="54">
        <f t="shared" si="1139"/>
        <v>325.40200000000004</v>
      </c>
      <c r="AE671" s="54">
        <f>W671</f>
        <v>0</v>
      </c>
      <c r="AF671" s="54">
        <f>X671</f>
        <v>0</v>
      </c>
      <c r="AG671" s="54"/>
      <c r="AH671" s="42">
        <f t="shared" ref="AH671" si="1154">SUM(AA671:AG671)</f>
        <v>4862.53</v>
      </c>
      <c r="AI671" s="56">
        <f>I671-Z671</f>
        <v>1643.3900000000003</v>
      </c>
    </row>
    <row r="672" spans="1:35" x14ac:dyDescent="0.25">
      <c r="A672" s="32" t="s">
        <v>37</v>
      </c>
      <c r="B672" s="136">
        <f>SUM(B660:B671)</f>
        <v>4138.9000000000005</v>
      </c>
      <c r="C672" s="173"/>
      <c r="D672" s="174"/>
      <c r="E672" s="174"/>
      <c r="F672" s="175"/>
      <c r="G672" s="175"/>
      <c r="H672" s="175"/>
      <c r="I672" s="177">
        <f>SUM(I660:I671)</f>
        <v>74982.81</v>
      </c>
      <c r="J672" s="177">
        <f t="shared" ref="J672:M672" si="1155">SUM(J660:J671)</f>
        <v>15119.791999999999</v>
      </c>
      <c r="K672" s="177">
        <f t="shared" si="1155"/>
        <v>34179.708000000006</v>
      </c>
      <c r="L672" s="177">
        <f t="shared" si="1155"/>
        <v>12208.407000000001</v>
      </c>
      <c r="M672" s="177">
        <f t="shared" si="1155"/>
        <v>3186.9530000000004</v>
      </c>
      <c r="N672" s="177">
        <f>SUM(N660:N671)+0.01</f>
        <v>10287.960000000001</v>
      </c>
      <c r="O672" s="177">
        <f t="shared" ref="O672" si="1156">SUM(O660:O671)</f>
        <v>0</v>
      </c>
      <c r="P672" s="176">
        <f t="shared" si="1151"/>
        <v>0.76481636257696928</v>
      </c>
      <c r="Q672" s="178">
        <f t="shared" si="1059"/>
        <v>74982.81</v>
      </c>
      <c r="R672" s="177">
        <f>SUM(R660:R671)</f>
        <v>57348.079999999994</v>
      </c>
      <c r="S672" s="177">
        <f>SUM(S660:S671)</f>
        <v>12106.94729269458</v>
      </c>
      <c r="T672" s="177">
        <f>SUM(T660:T671)</f>
        <v>27504.721702526174</v>
      </c>
      <c r="U672" s="177">
        <f>SUM(U660:U671)</f>
        <v>8648.1045233166642</v>
      </c>
      <c r="V672" s="177">
        <f>SUM(V660:V671)</f>
        <v>2567.3664814625768</v>
      </c>
      <c r="W672" s="177">
        <f t="shared" ref="W672:X672" si="1157">SUM(W660:W671)</f>
        <v>0</v>
      </c>
      <c r="X672" s="177">
        <f t="shared" si="1157"/>
        <v>6520.94</v>
      </c>
      <c r="Y672" s="176"/>
      <c r="Z672" s="178">
        <f t="shared" ref="Z672:AF672" si="1158">SUM(Z660:Z671)</f>
        <v>57348.079999999994</v>
      </c>
      <c r="AA672" s="55">
        <f t="shared" si="1158"/>
        <v>11487.360774157156</v>
      </c>
      <c r="AB672" s="55">
        <f t="shared" si="1158"/>
        <v>27504.721702526174</v>
      </c>
      <c r="AC672" s="55">
        <f t="shared" si="1158"/>
        <v>8648.1045233166642</v>
      </c>
      <c r="AD672" s="55">
        <f t="shared" si="1158"/>
        <v>3186.9530000000004</v>
      </c>
      <c r="AE672" s="55">
        <f t="shared" si="1158"/>
        <v>0</v>
      </c>
      <c r="AF672" s="55">
        <f t="shared" si="1158"/>
        <v>6520.94</v>
      </c>
      <c r="AG672" s="54"/>
      <c r="AH672" s="42">
        <f>SUM(AH660:AH671)</f>
        <v>57348.079999999994</v>
      </c>
      <c r="AI672" s="56">
        <f>SUM(AI660:AI671)</f>
        <v>17634.730000000003</v>
      </c>
    </row>
    <row r="673" spans="1:35" x14ac:dyDescent="0.25">
      <c r="A673" t="s">
        <v>60</v>
      </c>
      <c r="B673" s="74"/>
      <c r="H673" s="171"/>
      <c r="P673" s="41">
        <v>0</v>
      </c>
      <c r="Q673" s="40">
        <f t="shared" si="1059"/>
        <v>0</v>
      </c>
    </row>
    <row r="674" spans="1:35" x14ac:dyDescent="0.25">
      <c r="A674" s="31">
        <v>1</v>
      </c>
      <c r="B674" s="52">
        <v>167.9</v>
      </c>
      <c r="C674" s="33">
        <v>2.2999999999999998</v>
      </c>
      <c r="D674" s="33">
        <v>9.5</v>
      </c>
      <c r="E674" s="33">
        <v>9.93</v>
      </c>
      <c r="F674" s="35">
        <v>0.77</v>
      </c>
      <c r="G674" s="35"/>
      <c r="H674" s="171"/>
      <c r="I674" s="51">
        <v>4663.6400000000003</v>
      </c>
      <c r="J674" s="41">
        <f>I674-K674-L674-M674-N674</f>
        <v>1272.06</v>
      </c>
      <c r="K674" s="41">
        <f>B674*D674</f>
        <v>1595.05</v>
      </c>
      <c r="L674" s="41">
        <f>E674*B674</f>
        <v>1667.2470000000001</v>
      </c>
      <c r="M674" s="41">
        <f>F674*B674</f>
        <v>129.28300000000002</v>
      </c>
      <c r="N674" s="41">
        <f>G674*B674</f>
        <v>0</v>
      </c>
      <c r="O674" s="41"/>
      <c r="P674" s="41">
        <f t="shared" ref="P674:P678" si="1159">R674/I674</f>
        <v>0.14433146640821332</v>
      </c>
      <c r="Q674" s="40">
        <f t="shared" si="1059"/>
        <v>4663.6400000000003</v>
      </c>
      <c r="R674" s="51">
        <v>673.11</v>
      </c>
      <c r="S674" s="41">
        <f>R674-T674-U674-V674</f>
        <v>183.59828515923186</v>
      </c>
      <c r="T674" s="41">
        <f>P674*K674</f>
        <v>230.21590549442064</v>
      </c>
      <c r="U674" s="41">
        <f>L674*P674</f>
        <v>240.63620437469444</v>
      </c>
      <c r="V674" s="41">
        <f t="shared" ref="V674:V676" si="1160">P674*M674</f>
        <v>18.659604971653046</v>
      </c>
      <c r="W674" s="51"/>
      <c r="X674" s="51"/>
      <c r="Y674" s="41"/>
      <c r="Z674" s="40">
        <f>SUM(S674:Y674)</f>
        <v>673.11</v>
      </c>
      <c r="AA674" s="54">
        <f t="shared" ref="AA674:AF676" si="1161">S674</f>
        <v>183.59828515923186</v>
      </c>
      <c r="AB674" s="54">
        <f t="shared" si="1161"/>
        <v>230.21590549442064</v>
      </c>
      <c r="AC674" s="54">
        <f t="shared" si="1161"/>
        <v>240.63620437469444</v>
      </c>
      <c r="AD674" s="54">
        <f t="shared" si="1161"/>
        <v>18.659604971653046</v>
      </c>
      <c r="AE674" s="54">
        <f t="shared" si="1161"/>
        <v>0</v>
      </c>
      <c r="AF674" s="54">
        <f t="shared" si="1161"/>
        <v>0</v>
      </c>
      <c r="AG674" s="54"/>
      <c r="AH674" s="42">
        <f>SUM(AA674:AG674)</f>
        <v>673.11</v>
      </c>
      <c r="AI674" s="56">
        <f>I674-Z674</f>
        <v>3990.53</v>
      </c>
    </row>
    <row r="675" spans="1:35" x14ac:dyDescent="0.25">
      <c r="A675" s="31">
        <v>2</v>
      </c>
      <c r="B675" s="52">
        <v>162.80000000000001</v>
      </c>
      <c r="C675" s="33">
        <v>2.2999999999999998</v>
      </c>
      <c r="D675" s="33">
        <v>9.33</v>
      </c>
      <c r="E675" s="33">
        <v>10.29</v>
      </c>
      <c r="F675" s="35">
        <v>0.77</v>
      </c>
      <c r="G675" s="35"/>
      <c r="H675" s="171"/>
      <c r="I675" s="51">
        <v>3910.25</v>
      </c>
      <c r="J675" s="41">
        <f>I675-K675-L675-M675-N675</f>
        <v>590.75800000000004</v>
      </c>
      <c r="K675" s="41">
        <f>B675*D675</f>
        <v>1518.9240000000002</v>
      </c>
      <c r="L675" s="41">
        <f>E675*B675</f>
        <v>1675.212</v>
      </c>
      <c r="M675" s="41">
        <f>F675*B675</f>
        <v>125.35600000000001</v>
      </c>
      <c r="N675" s="41">
        <f>G675*B675</f>
        <v>0</v>
      </c>
      <c r="O675" s="41"/>
      <c r="P675" s="41">
        <f t="shared" si="1159"/>
        <v>1.0800409180998656</v>
      </c>
      <c r="Q675" s="40">
        <f t="shared" si="1059"/>
        <v>3910.25</v>
      </c>
      <c r="R675" s="51">
        <v>4223.2299999999996</v>
      </c>
      <c r="S675" s="41">
        <f>R675-T675-U675-V675</f>
        <v>638.04281269484022</v>
      </c>
      <c r="T675" s="41">
        <f>P675*K675</f>
        <v>1640.5000714839205</v>
      </c>
      <c r="U675" s="41">
        <f>L675*P675</f>
        <v>1809.2975064919119</v>
      </c>
      <c r="V675" s="41">
        <f t="shared" si="1160"/>
        <v>135.38960932932676</v>
      </c>
      <c r="W675" s="51"/>
      <c r="X675" s="51"/>
      <c r="Y675" s="41"/>
      <c r="Z675" s="40">
        <f>SUM(S675:Y675)</f>
        <v>4223.2299999999996</v>
      </c>
      <c r="AA675" s="54">
        <f t="shared" si="1161"/>
        <v>638.04281269484022</v>
      </c>
      <c r="AB675" s="54">
        <f t="shared" si="1161"/>
        <v>1640.5000714839205</v>
      </c>
      <c r="AC675" s="54">
        <f t="shared" si="1161"/>
        <v>1809.2975064919119</v>
      </c>
      <c r="AD675" s="54">
        <f t="shared" si="1161"/>
        <v>135.38960932932676</v>
      </c>
      <c r="AE675" s="54">
        <f t="shared" si="1161"/>
        <v>0</v>
      </c>
      <c r="AF675" s="54">
        <f t="shared" si="1161"/>
        <v>0</v>
      </c>
      <c r="AG675" s="54"/>
      <c r="AH675" s="42">
        <f>SUM(AA675:AG675)</f>
        <v>4223.2299999999996</v>
      </c>
      <c r="AI675" s="56">
        <f>I675-Z675</f>
        <v>-312.97999999999956</v>
      </c>
    </row>
    <row r="676" spans="1:35" x14ac:dyDescent="0.25">
      <c r="A676" s="31">
        <v>3</v>
      </c>
      <c r="B676" s="52">
        <v>197.8</v>
      </c>
      <c r="C676" s="33">
        <v>2.2999999999999998</v>
      </c>
      <c r="D676" s="33">
        <v>9.34</v>
      </c>
      <c r="E676" s="33">
        <v>9.9600000000000009</v>
      </c>
      <c r="F676" s="35">
        <v>0.77</v>
      </c>
      <c r="G676" s="35"/>
      <c r="H676" s="171"/>
      <c r="I676" s="51">
        <v>5621.48</v>
      </c>
      <c r="J676" s="41">
        <f>I676-K676-L676-M676-N676</f>
        <v>1651.6339999999991</v>
      </c>
      <c r="K676" s="41">
        <f>B676*D676</f>
        <v>1847.452</v>
      </c>
      <c r="L676" s="41">
        <f>E676*B676</f>
        <v>1970.0880000000002</v>
      </c>
      <c r="M676" s="41">
        <f>F676*B676</f>
        <v>152.30600000000001</v>
      </c>
      <c r="N676" s="41">
        <f>G676*B676</f>
        <v>0</v>
      </c>
      <c r="O676" s="41"/>
      <c r="P676" s="41">
        <f t="shared" si="1159"/>
        <v>0</v>
      </c>
      <c r="Q676" s="40">
        <f t="shared" si="1059"/>
        <v>5621.48</v>
      </c>
      <c r="R676" s="51"/>
      <c r="S676" s="41">
        <f>R676-T676-U676-V676-W676-X676</f>
        <v>0</v>
      </c>
      <c r="T676" s="41">
        <f>P676*K676</f>
        <v>0</v>
      </c>
      <c r="U676" s="41">
        <f>L676*P676</f>
        <v>0</v>
      </c>
      <c r="V676" s="41">
        <f t="shared" si="1160"/>
        <v>0</v>
      </c>
      <c r="W676" s="51"/>
      <c r="X676" s="51"/>
      <c r="Y676" s="41"/>
      <c r="Z676" s="40">
        <f>SUM(S676:Y676)</f>
        <v>0</v>
      </c>
      <c r="AA676" s="54">
        <f t="shared" si="1161"/>
        <v>0</v>
      </c>
      <c r="AB676" s="54">
        <f t="shared" si="1161"/>
        <v>0</v>
      </c>
      <c r="AC676" s="54">
        <f t="shared" si="1161"/>
        <v>0</v>
      </c>
      <c r="AD676" s="54">
        <f t="shared" si="1161"/>
        <v>0</v>
      </c>
      <c r="AE676" s="54">
        <f t="shared" si="1161"/>
        <v>0</v>
      </c>
      <c r="AF676" s="54">
        <f t="shared" si="1161"/>
        <v>0</v>
      </c>
      <c r="AG676" s="54"/>
      <c r="AH676" s="42">
        <f>SUM(AA676:AG676)</f>
        <v>0</v>
      </c>
      <c r="AI676" s="56">
        <f>I676-Z676</f>
        <v>5621.48</v>
      </c>
    </row>
    <row r="677" spans="1:35" x14ac:dyDescent="0.25">
      <c r="A677" s="32" t="s">
        <v>37</v>
      </c>
      <c r="B677" s="136">
        <f>SUM(B673:B676)</f>
        <v>528.5</v>
      </c>
      <c r="C677" s="173"/>
      <c r="D677" s="174"/>
      <c r="E677" s="174"/>
      <c r="F677" s="175"/>
      <c r="G677" s="175"/>
      <c r="H677" s="175"/>
      <c r="I677" s="176">
        <f>I674+I675+I676</f>
        <v>14195.369999999999</v>
      </c>
      <c r="J677" s="177">
        <f t="shared" ref="J677:O677" si="1162">SUM(J674:J676)</f>
        <v>3514.4519999999993</v>
      </c>
      <c r="K677" s="177">
        <f t="shared" si="1162"/>
        <v>4961.4260000000004</v>
      </c>
      <c r="L677" s="177">
        <f t="shared" si="1162"/>
        <v>5312.5470000000005</v>
      </c>
      <c r="M677" s="177">
        <f t="shared" si="1162"/>
        <v>406.94500000000005</v>
      </c>
      <c r="N677" s="177">
        <f t="shared" si="1162"/>
        <v>0</v>
      </c>
      <c r="O677" s="177">
        <f t="shared" si="1162"/>
        <v>0</v>
      </c>
      <c r="P677" s="176">
        <f t="shared" si="1159"/>
        <v>0.34492514108473393</v>
      </c>
      <c r="Q677" s="178">
        <f t="shared" si="1059"/>
        <v>14195.369999999999</v>
      </c>
      <c r="R677" s="177">
        <f>SUM(R674:R676)</f>
        <v>4896.3399999999992</v>
      </c>
      <c r="S677" s="177">
        <f>SUM(S674:S676)</f>
        <v>821.64109785407209</v>
      </c>
      <c r="T677" s="177">
        <f>SUM(T674:T676)</f>
        <v>1870.7159769783411</v>
      </c>
      <c r="U677" s="177">
        <f>SUM(U674:U676)</f>
        <v>2049.9337108666064</v>
      </c>
      <c r="V677" s="177">
        <f>SUM(V674:V676)</f>
        <v>154.0492143009798</v>
      </c>
      <c r="W677" s="177"/>
      <c r="X677" s="177"/>
      <c r="Y677" s="176"/>
      <c r="Z677" s="178">
        <f>SUM(Z674:Z676)</f>
        <v>4896.3399999999992</v>
      </c>
      <c r="AA677" s="55">
        <f>SUM(AA674:AA676)</f>
        <v>821.64109785407209</v>
      </c>
      <c r="AB677" s="55">
        <f>SUM(AB674:AB676)</f>
        <v>1870.7159769783411</v>
      </c>
      <c r="AC677" s="55">
        <f>SUM(AC674:AC676)</f>
        <v>2049.9337108666064</v>
      </c>
      <c r="AD677" s="55">
        <f>SUM(AD674:AD676)</f>
        <v>154.0492143009798</v>
      </c>
      <c r="AE677" s="55">
        <f>SUM(AE675:AE676)</f>
        <v>0</v>
      </c>
      <c r="AF677" s="55">
        <f>SUM(AF674:AF676)</f>
        <v>0</v>
      </c>
      <c r="AG677" s="54"/>
      <c r="AH677" s="42">
        <f>SUM(AH674:AH676)</f>
        <v>4896.3399999999992</v>
      </c>
      <c r="AI677" s="56">
        <f>SUM(AI674:AI676)</f>
        <v>9299.0300000000007</v>
      </c>
    </row>
    <row r="678" spans="1:35" x14ac:dyDescent="0.25">
      <c r="A678" s="67" t="s">
        <v>61</v>
      </c>
      <c r="B678" s="68">
        <f>B626+B644+B652+B658+B672+B677</f>
        <v>11874.2</v>
      </c>
      <c r="C678" s="67"/>
      <c r="D678" s="67"/>
      <c r="E678" s="67"/>
      <c r="F678" s="67"/>
      <c r="G678" s="67"/>
      <c r="H678" s="67"/>
      <c r="I678" s="68">
        <f t="shared" ref="I678:O678" si="1163">I626+I644+I652+I658+I672+I677</f>
        <v>200693.99</v>
      </c>
      <c r="J678" s="68">
        <f t="shared" si="1163"/>
        <v>41606.502999999997</v>
      </c>
      <c r="K678" s="68">
        <f t="shared" si="1163"/>
        <v>96828.74000000002</v>
      </c>
      <c r="L678" s="68">
        <f t="shared" si="1163"/>
        <v>39717.726999999999</v>
      </c>
      <c r="M678" s="68">
        <f t="shared" si="1163"/>
        <v>9049.8100000000013</v>
      </c>
      <c r="N678" s="68">
        <f t="shared" si="1163"/>
        <v>11681.7</v>
      </c>
      <c r="O678" s="68">
        <f t="shared" si="1163"/>
        <v>0</v>
      </c>
      <c r="P678" s="41">
        <f t="shared" si="1159"/>
        <v>0.73888615199687846</v>
      </c>
      <c r="Q678" s="40">
        <f t="shared" si="1059"/>
        <v>200693.99</v>
      </c>
      <c r="R678" s="68">
        <f>R626+R644+R652+R658+R672+R677</f>
        <v>148290.01</v>
      </c>
      <c r="S678" s="68">
        <f>S626+S644+S652+S658+S672+S677</f>
        <v>31121.77134475809</v>
      </c>
      <c r="T678" s="68">
        <f>T626+T644+T652+T658+T672+T677</f>
        <v>74922.308116451968</v>
      </c>
      <c r="U678" s="68">
        <f>U626+U644+U652+U658+U672+U677</f>
        <v>28439.73870836987</v>
      </c>
      <c r="V678" s="68">
        <f>V626+V644+V652+V658+V672+V677</f>
        <v>7002.7940893890009</v>
      </c>
      <c r="W678" s="68">
        <f t="shared" ref="W678:X678" si="1164">W626+W644+W652+W658+W672+W677</f>
        <v>0</v>
      </c>
      <c r="X678" s="68">
        <f t="shared" si="1164"/>
        <v>6803.4</v>
      </c>
      <c r="Y678" s="68"/>
      <c r="Z678" s="68">
        <f t="shared" ref="Z678:AI678" si="1165">Z626+Z644+Z652+Z658+Z672+Z677</f>
        <v>148290.0122589689</v>
      </c>
      <c r="AA678" s="68">
        <f t="shared" si="1165"/>
        <v>29648.881647332368</v>
      </c>
      <c r="AB678" s="68">
        <f t="shared" si="1165"/>
        <v>74922.308116451968</v>
      </c>
      <c r="AC678" s="68">
        <f t="shared" si="1165"/>
        <v>28439.73870836987</v>
      </c>
      <c r="AD678" s="68">
        <f t="shared" si="1165"/>
        <v>8475.6837868147122</v>
      </c>
      <c r="AE678" s="68">
        <f t="shared" si="1165"/>
        <v>0</v>
      </c>
      <c r="AF678" s="68">
        <f t="shared" si="1165"/>
        <v>6803.4</v>
      </c>
      <c r="AG678" s="68">
        <f t="shared" si="1165"/>
        <v>0</v>
      </c>
      <c r="AH678" s="68">
        <f t="shared" si="1165"/>
        <v>148290.0122589689</v>
      </c>
      <c r="AI678" s="68">
        <f t="shared" si="1165"/>
        <v>50479.277741031081</v>
      </c>
    </row>
    <row r="680" spans="1:35" ht="18.75" x14ac:dyDescent="0.3">
      <c r="A680" s="8"/>
      <c r="B680" s="111" t="s">
        <v>86</v>
      </c>
      <c r="C680" s="9"/>
      <c r="D680" s="9"/>
      <c r="E680" s="10" t="s">
        <v>95</v>
      </c>
      <c r="F680" s="10"/>
      <c r="G680" s="10"/>
      <c r="H680" s="10"/>
      <c r="I680" s="10"/>
      <c r="J680" s="10"/>
      <c r="K680" s="10"/>
      <c r="L680" s="10"/>
      <c r="M680" s="11"/>
      <c r="N680" s="11"/>
      <c r="O680" s="11"/>
      <c r="P680" s="11"/>
      <c r="Q680" s="11"/>
      <c r="R680" s="12"/>
      <c r="S680" s="13"/>
      <c r="T680" s="13"/>
      <c r="U680" s="13"/>
      <c r="V680" s="13"/>
      <c r="W680" s="13"/>
      <c r="X680" s="13"/>
      <c r="Y680" s="13"/>
      <c r="Z680" s="12"/>
      <c r="AA680" s="12"/>
      <c r="AB680" s="12"/>
      <c r="AC680" s="12"/>
      <c r="AD680" s="12"/>
      <c r="AE680" s="12"/>
      <c r="AF680" s="12"/>
      <c r="AG680" s="12"/>
      <c r="AH680" s="11"/>
    </row>
    <row r="681" spans="1:35" ht="20.25" x14ac:dyDescent="0.3">
      <c r="A681" s="15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7"/>
      <c r="M681" s="11" t="s">
        <v>52</v>
      </c>
      <c r="N681" s="11"/>
      <c r="O681" s="11"/>
      <c r="P681" s="11"/>
      <c r="Q681" s="11"/>
      <c r="R681" s="12"/>
      <c r="S681" s="13"/>
      <c r="T681" s="14" t="s">
        <v>53</v>
      </c>
      <c r="U681" s="13"/>
      <c r="V681" s="188" t="s">
        <v>107</v>
      </c>
      <c r="W681" s="13"/>
      <c r="X681" s="13"/>
      <c r="Y681" s="13"/>
      <c r="Z681" s="12"/>
      <c r="AA681" s="12"/>
      <c r="AB681" s="12"/>
      <c r="AC681" s="12"/>
      <c r="AD681" s="12"/>
      <c r="AE681" s="12"/>
      <c r="AF681" s="12"/>
      <c r="AG681" s="12"/>
      <c r="AH681" s="11"/>
    </row>
    <row r="682" spans="1:35" ht="21.75" customHeight="1" x14ac:dyDescent="0.25">
      <c r="A682" s="206" t="s">
        <v>1</v>
      </c>
      <c r="B682" s="206" t="s">
        <v>39</v>
      </c>
      <c r="C682" s="215" t="s">
        <v>2</v>
      </c>
      <c r="D682" s="216"/>
      <c r="E682" s="216"/>
      <c r="F682" s="216"/>
      <c r="G682" s="216"/>
      <c r="H682" s="217"/>
      <c r="I682" s="44" t="s">
        <v>51</v>
      </c>
      <c r="J682" s="44" t="s">
        <v>55</v>
      </c>
      <c r="K682" s="218" t="s">
        <v>46</v>
      </c>
      <c r="L682" s="211"/>
      <c r="M682" s="46" t="s">
        <v>105</v>
      </c>
      <c r="N682" s="46"/>
      <c r="O682" s="47"/>
      <c r="P682" s="231" t="s">
        <v>54</v>
      </c>
      <c r="Q682" s="212" t="s">
        <v>50</v>
      </c>
      <c r="R682" s="45" t="s">
        <v>51</v>
      </c>
      <c r="S682" s="169" t="s">
        <v>55</v>
      </c>
      <c r="T682" s="210" t="s">
        <v>46</v>
      </c>
      <c r="U682" s="211"/>
      <c r="V682" s="49" t="s">
        <v>105</v>
      </c>
      <c r="W682" s="49"/>
      <c r="X682" s="50" t="s">
        <v>49</v>
      </c>
      <c r="Y682" s="45"/>
      <c r="Z682" s="212" t="s">
        <v>42</v>
      </c>
      <c r="AA682" s="222" t="s">
        <v>3</v>
      </c>
      <c r="AB682" s="225"/>
      <c r="AC682" s="225"/>
      <c r="AD682" s="225"/>
      <c r="AE682" s="225"/>
      <c r="AF682" s="225"/>
      <c r="AG682" s="226"/>
      <c r="AH682" s="200" t="s">
        <v>44</v>
      </c>
      <c r="AI682" s="203" t="s">
        <v>43</v>
      </c>
    </row>
    <row r="683" spans="1:35" ht="15" customHeight="1" x14ac:dyDescent="0.25">
      <c r="A683" s="214"/>
      <c r="B683" s="214"/>
      <c r="C683" s="206" t="s">
        <v>4</v>
      </c>
      <c r="D683" s="206" t="s">
        <v>5</v>
      </c>
      <c r="E683" s="206" t="s">
        <v>6</v>
      </c>
      <c r="F683" s="206" t="s">
        <v>7</v>
      </c>
      <c r="G683" s="206"/>
      <c r="H683" s="206"/>
      <c r="I683" s="208"/>
      <c r="J683" s="208" t="s">
        <v>4</v>
      </c>
      <c r="K683" s="208" t="s">
        <v>5</v>
      </c>
      <c r="L683" s="208" t="s">
        <v>6</v>
      </c>
      <c r="M683" s="208" t="s">
        <v>7</v>
      </c>
      <c r="N683" s="208" t="s">
        <v>94</v>
      </c>
      <c r="O683" s="208"/>
      <c r="P683" s="232"/>
      <c r="Q683" s="212"/>
      <c r="R683" s="208"/>
      <c r="S683" s="208" t="s">
        <v>4</v>
      </c>
      <c r="T683" s="208" t="s">
        <v>5</v>
      </c>
      <c r="U683" s="208" t="s">
        <v>6</v>
      </c>
      <c r="V683" s="208" t="s">
        <v>7</v>
      </c>
      <c r="W683" s="208"/>
      <c r="X683" s="208" t="s">
        <v>94</v>
      </c>
      <c r="Y683" s="208"/>
      <c r="Z683" s="212"/>
      <c r="AA683" s="227"/>
      <c r="AB683" s="228"/>
      <c r="AC683" s="228"/>
      <c r="AD683" s="228"/>
      <c r="AE683" s="228"/>
      <c r="AF683" s="228"/>
      <c r="AG683" s="228"/>
      <c r="AH683" s="201"/>
      <c r="AI683" s="204"/>
    </row>
    <row r="684" spans="1:35" x14ac:dyDescent="0.25">
      <c r="A684" s="207"/>
      <c r="B684" s="207"/>
      <c r="C684" s="207"/>
      <c r="D684" s="207"/>
      <c r="E684" s="207"/>
      <c r="F684" s="207"/>
      <c r="G684" s="207"/>
      <c r="H684" s="207"/>
      <c r="I684" s="209"/>
      <c r="J684" s="209"/>
      <c r="K684" s="209"/>
      <c r="L684" s="209"/>
      <c r="M684" s="209"/>
      <c r="N684" s="209"/>
      <c r="O684" s="209"/>
      <c r="P684" s="233"/>
      <c r="Q684" s="212"/>
      <c r="R684" s="209"/>
      <c r="S684" s="209"/>
      <c r="T684" s="209"/>
      <c r="U684" s="209"/>
      <c r="V684" s="209"/>
      <c r="W684" s="209"/>
      <c r="X684" s="209"/>
      <c r="Y684" s="209"/>
      <c r="Z684" s="212"/>
      <c r="AA684" s="206" t="s">
        <v>4</v>
      </c>
      <c r="AB684" s="206" t="s">
        <v>5</v>
      </c>
      <c r="AC684" s="206" t="s">
        <v>6</v>
      </c>
      <c r="AD684" s="206" t="s">
        <v>7</v>
      </c>
      <c r="AE684" s="206"/>
      <c r="AF684" s="206"/>
      <c r="AG684" s="206"/>
      <c r="AH684" s="201"/>
      <c r="AI684" s="204"/>
    </row>
    <row r="685" spans="1:35" x14ac:dyDescent="0.25">
      <c r="A685" s="170" t="s">
        <v>11</v>
      </c>
      <c r="B685" s="170">
        <v>2</v>
      </c>
      <c r="C685" s="20">
        <v>3</v>
      </c>
      <c r="D685" s="21" t="s">
        <v>12</v>
      </c>
      <c r="E685" s="21" t="s">
        <v>13</v>
      </c>
      <c r="F685" s="21" t="s">
        <v>14</v>
      </c>
      <c r="G685" s="21" t="s">
        <v>15</v>
      </c>
      <c r="H685" s="21" t="s">
        <v>16</v>
      </c>
      <c r="I685" s="22" t="s">
        <v>17</v>
      </c>
      <c r="J685" s="22" t="s">
        <v>18</v>
      </c>
      <c r="K685" s="22" t="s">
        <v>19</v>
      </c>
      <c r="L685" s="22" t="s">
        <v>20</v>
      </c>
      <c r="M685" s="22" t="s">
        <v>21</v>
      </c>
      <c r="N685" s="22" t="s">
        <v>22</v>
      </c>
      <c r="O685" s="22" t="s">
        <v>23</v>
      </c>
      <c r="P685" s="22" t="s">
        <v>24</v>
      </c>
      <c r="Q685" s="23" t="s">
        <v>25</v>
      </c>
      <c r="R685" s="22" t="s">
        <v>26</v>
      </c>
      <c r="S685" s="22" t="s">
        <v>27</v>
      </c>
      <c r="T685" s="22" t="s">
        <v>28</v>
      </c>
      <c r="U685" s="22" t="s">
        <v>29</v>
      </c>
      <c r="V685" s="22" t="s">
        <v>30</v>
      </c>
      <c r="W685" s="22" t="s">
        <v>31</v>
      </c>
      <c r="X685" s="22" t="s">
        <v>32</v>
      </c>
      <c r="Y685" s="22" t="s">
        <v>33</v>
      </c>
      <c r="Z685" s="23" t="s">
        <v>34</v>
      </c>
      <c r="AA685" s="207"/>
      <c r="AB685" s="207"/>
      <c r="AC685" s="207"/>
      <c r="AD685" s="207"/>
      <c r="AE685" s="207"/>
      <c r="AF685" s="207"/>
      <c r="AG685" s="207"/>
      <c r="AH685" s="202"/>
      <c r="AI685" s="205"/>
    </row>
    <row r="686" spans="1:35" x14ac:dyDescent="0.25">
      <c r="A686" s="6" t="s">
        <v>35</v>
      </c>
      <c r="B686" s="37"/>
      <c r="C686" s="7"/>
      <c r="D686" s="24"/>
      <c r="E686" s="24"/>
      <c r="F686" s="24"/>
      <c r="G686" s="25"/>
      <c r="H686" s="25"/>
      <c r="I686" s="26"/>
      <c r="J686" s="26"/>
      <c r="K686" s="26"/>
      <c r="L686" s="26"/>
      <c r="M686" s="26"/>
      <c r="N686" s="26"/>
      <c r="O686" s="27"/>
      <c r="P686" s="27"/>
      <c r="Q686" s="28"/>
      <c r="R686" s="26"/>
      <c r="S686" s="26"/>
      <c r="T686" s="26"/>
      <c r="U686" s="26"/>
      <c r="V686" s="26"/>
      <c r="W686" s="26"/>
      <c r="X686" s="27"/>
      <c r="Y686" s="27"/>
      <c r="Z686" s="28"/>
      <c r="AA686" s="29"/>
      <c r="AB686" s="29"/>
      <c r="AC686" s="29"/>
      <c r="AD686" s="29"/>
      <c r="AE686" s="29"/>
      <c r="AF686" s="29"/>
      <c r="AG686" s="29"/>
      <c r="AH686" s="30"/>
      <c r="AI686" s="36"/>
    </row>
    <row r="687" spans="1:35" x14ac:dyDescent="0.25">
      <c r="A687" s="31">
        <v>1</v>
      </c>
      <c r="B687" s="52">
        <v>562</v>
      </c>
      <c r="C687" s="33">
        <v>2.2999999999999998</v>
      </c>
      <c r="D687" s="33">
        <v>8.81</v>
      </c>
      <c r="E687" s="33">
        <v>3.34</v>
      </c>
      <c r="F687" s="35">
        <v>0.77</v>
      </c>
      <c r="G687" s="35"/>
      <c r="H687" s="171"/>
      <c r="I687" s="51">
        <v>8952.66</v>
      </c>
      <c r="J687" s="41">
        <f>I687-K687-L687-M687-N687</f>
        <v>1691.6199999999997</v>
      </c>
      <c r="K687" s="41">
        <f t="shared" ref="K687:K690" si="1166">B687*D687</f>
        <v>4951.22</v>
      </c>
      <c r="L687" s="41">
        <f t="shared" ref="L687:L690" si="1167">E687*B687</f>
        <v>1877.08</v>
      </c>
      <c r="M687" s="41">
        <f t="shared" ref="M687:M690" si="1168">F687*B687</f>
        <v>432.74</v>
      </c>
      <c r="N687" s="41">
        <f t="shared" ref="N687:N690" si="1169">G687*B687</f>
        <v>0</v>
      </c>
      <c r="O687" s="41"/>
      <c r="P687" s="41">
        <f>R687/I687</f>
        <v>0.53609988539718922</v>
      </c>
      <c r="Q687" s="40">
        <f t="shared" ref="Q687:Q697" si="1170">I687</f>
        <v>8952.66</v>
      </c>
      <c r="R687" s="51">
        <v>4799.5200000000004</v>
      </c>
      <c r="S687" s="41">
        <f t="shared" ref="S687:S692" si="1171">R687-T687-U687-V687-W687-X687</f>
        <v>906.87728813559363</v>
      </c>
      <c r="T687" s="41">
        <f t="shared" ref="T687:T690" si="1172">P687*K687</f>
        <v>2654.3484745762712</v>
      </c>
      <c r="U687" s="41">
        <f t="shared" ref="U687:U690" si="1173">L687*P687</f>
        <v>1006.302372881356</v>
      </c>
      <c r="V687" s="41">
        <f>P687*M687</f>
        <v>231.99186440677968</v>
      </c>
      <c r="W687" s="51"/>
      <c r="X687" s="51"/>
      <c r="Y687" s="41"/>
      <c r="Z687" s="40">
        <f>SUM(S687:Y687)</f>
        <v>4799.5199999999995</v>
      </c>
      <c r="AA687" s="54">
        <f t="shared" ref="AA687:AA697" si="1174">Z687-AB687-AC687-AD687-AE687-AF687</f>
        <v>706.12915254237237</v>
      </c>
      <c r="AB687" s="54">
        <f t="shared" ref="AB687:AC690" si="1175">T687</f>
        <v>2654.3484745762712</v>
      </c>
      <c r="AC687" s="54">
        <f t="shared" si="1175"/>
        <v>1006.302372881356</v>
      </c>
      <c r="AD687" s="54">
        <f t="shared" ref="AD687:AD697" si="1176">M687</f>
        <v>432.74</v>
      </c>
      <c r="AE687" s="54">
        <f t="shared" ref="AE687:AF690" si="1177">W687</f>
        <v>0</v>
      </c>
      <c r="AF687" s="54">
        <f t="shared" si="1177"/>
        <v>0</v>
      </c>
      <c r="AG687" s="54"/>
      <c r="AH687" s="42">
        <f t="shared" ref="AH687:AH690" si="1178">SUM(AA687:AG687)</f>
        <v>4799.5199999999995</v>
      </c>
      <c r="AI687" s="56">
        <f>I687-Z687</f>
        <v>4153.1400000000003</v>
      </c>
    </row>
    <row r="688" spans="1:35" x14ac:dyDescent="0.25">
      <c r="A688" s="31">
        <v>2</v>
      </c>
      <c r="B688" s="52">
        <v>401.9</v>
      </c>
      <c r="C688" s="33">
        <v>2.2999999999999998</v>
      </c>
      <c r="D688" s="33">
        <v>7.58</v>
      </c>
      <c r="E688" s="33">
        <v>3.42</v>
      </c>
      <c r="F688" s="35">
        <v>0.77</v>
      </c>
      <c r="G688" s="35"/>
      <c r="H688" s="171"/>
      <c r="I688" s="51">
        <v>6068.69</v>
      </c>
      <c r="J688" s="41">
        <f>I688-K688-L688-M688-N688</f>
        <v>1338.3269999999998</v>
      </c>
      <c r="K688" s="41">
        <f t="shared" si="1166"/>
        <v>3046.402</v>
      </c>
      <c r="L688" s="41">
        <f t="shared" si="1167"/>
        <v>1374.4979999999998</v>
      </c>
      <c r="M688" s="41">
        <f t="shared" si="1168"/>
        <v>309.46299999999997</v>
      </c>
      <c r="N688" s="41">
        <f t="shared" si="1169"/>
        <v>0</v>
      </c>
      <c r="O688" s="41"/>
      <c r="P688" s="41">
        <f t="shared" ref="P688:P690" si="1179">R688/I688</f>
        <v>1.0145698659842568</v>
      </c>
      <c r="Q688" s="40">
        <f t="shared" si="1170"/>
        <v>6068.69</v>
      </c>
      <c r="R688" s="51">
        <v>6157.11</v>
      </c>
      <c r="S688" s="41">
        <f t="shared" si="1171"/>
        <v>1357.8262450331126</v>
      </c>
      <c r="T688" s="41">
        <f t="shared" si="1172"/>
        <v>3090.7876688741721</v>
      </c>
      <c r="U688" s="41">
        <f t="shared" si="1173"/>
        <v>1394.5242516556289</v>
      </c>
      <c r="V688" s="41">
        <f t="shared" ref="V688:V697" si="1180">P688*M688</f>
        <v>313.97183443708604</v>
      </c>
      <c r="W688" s="51"/>
      <c r="X688" s="51"/>
      <c r="Y688" s="41"/>
      <c r="Z688" s="40">
        <f>SUM(S688:Y688)</f>
        <v>6157.11</v>
      </c>
      <c r="AA688" s="54">
        <f t="shared" si="1174"/>
        <v>1362.3350794701987</v>
      </c>
      <c r="AB688" s="54">
        <f t="shared" si="1175"/>
        <v>3090.7876688741721</v>
      </c>
      <c r="AC688" s="54">
        <f t="shared" si="1175"/>
        <v>1394.5242516556289</v>
      </c>
      <c r="AD688" s="54">
        <f t="shared" si="1176"/>
        <v>309.46299999999997</v>
      </c>
      <c r="AE688" s="54">
        <f t="shared" si="1177"/>
        <v>0</v>
      </c>
      <c r="AF688" s="54">
        <f t="shared" si="1177"/>
        <v>0</v>
      </c>
      <c r="AG688" s="54"/>
      <c r="AH688" s="42">
        <f t="shared" si="1178"/>
        <v>6157.11</v>
      </c>
      <c r="AI688" s="56">
        <f>I688-Z688</f>
        <v>-88.420000000000073</v>
      </c>
    </row>
    <row r="689" spans="1:35" x14ac:dyDescent="0.25">
      <c r="A689" s="31">
        <v>5</v>
      </c>
      <c r="B689" s="52">
        <v>329.8</v>
      </c>
      <c r="C689" s="33">
        <v>2.2999999999999998</v>
      </c>
      <c r="D689" s="33">
        <v>8.16</v>
      </c>
      <c r="E689" s="33">
        <v>3</v>
      </c>
      <c r="F689" s="35">
        <v>0.77</v>
      </c>
      <c r="G689" s="35"/>
      <c r="H689" s="171"/>
      <c r="I689" s="51">
        <v>5006.3599999999997</v>
      </c>
      <c r="J689" s="41">
        <f>I689-K689-L689-M689-N689-O689</f>
        <v>1071.8459999999995</v>
      </c>
      <c r="K689" s="41">
        <f t="shared" si="1166"/>
        <v>2691.1680000000001</v>
      </c>
      <c r="L689" s="41">
        <f t="shared" si="1167"/>
        <v>989.40000000000009</v>
      </c>
      <c r="M689" s="41">
        <f t="shared" si="1168"/>
        <v>253.94600000000003</v>
      </c>
      <c r="N689" s="41">
        <f t="shared" si="1169"/>
        <v>0</v>
      </c>
      <c r="O689" s="41">
        <f>H689*B689</f>
        <v>0</v>
      </c>
      <c r="P689" s="41">
        <f t="shared" si="1179"/>
        <v>0.41838381578631983</v>
      </c>
      <c r="Q689" s="40">
        <f t="shared" si="1170"/>
        <v>5006.3599999999997</v>
      </c>
      <c r="R689" s="51">
        <v>2094.58</v>
      </c>
      <c r="S689" s="41">
        <f t="shared" si="1171"/>
        <v>448.4430194153033</v>
      </c>
      <c r="T689" s="41">
        <f t="shared" si="1172"/>
        <v>1125.9411367620389</v>
      </c>
      <c r="U689" s="41">
        <f t="shared" si="1173"/>
        <v>413.94894733898491</v>
      </c>
      <c r="V689" s="41">
        <f t="shared" si="1180"/>
        <v>106.24689648367278</v>
      </c>
      <c r="W689" s="51"/>
      <c r="X689" s="51"/>
      <c r="Y689" s="41"/>
      <c r="Z689" s="40">
        <f>SUM(S689:Y689)</f>
        <v>2094.58</v>
      </c>
      <c r="AA689" s="54">
        <f t="shared" si="1174"/>
        <v>300.74391589897607</v>
      </c>
      <c r="AB689" s="54">
        <f t="shared" si="1175"/>
        <v>1125.9411367620389</v>
      </c>
      <c r="AC689" s="54">
        <f t="shared" si="1175"/>
        <v>413.94894733898491</v>
      </c>
      <c r="AD689" s="54">
        <f t="shared" si="1176"/>
        <v>253.94600000000003</v>
      </c>
      <c r="AE689" s="54">
        <f t="shared" si="1177"/>
        <v>0</v>
      </c>
      <c r="AF689" s="54">
        <f t="shared" si="1177"/>
        <v>0</v>
      </c>
      <c r="AG689" s="54"/>
      <c r="AH689" s="42">
        <f t="shared" si="1178"/>
        <v>2094.58</v>
      </c>
      <c r="AI689" s="56">
        <f>I689-Z689</f>
        <v>2911.7799999999997</v>
      </c>
    </row>
    <row r="690" spans="1:35" x14ac:dyDescent="0.25">
      <c r="A690" s="31">
        <v>7</v>
      </c>
      <c r="B690" s="52">
        <v>264.10000000000002</v>
      </c>
      <c r="C690" s="33">
        <v>2.2999999999999998</v>
      </c>
      <c r="D690" s="33">
        <v>8.26</v>
      </c>
      <c r="E690" s="33">
        <v>2.84</v>
      </c>
      <c r="F690" s="35">
        <v>0.77</v>
      </c>
      <c r="G690" s="35"/>
      <c r="H690" s="171"/>
      <c r="I690" s="51">
        <v>3998.47</v>
      </c>
      <c r="J690" s="41">
        <f>I690-K690-L690-M690-N690-O690</f>
        <v>863.60299999999961</v>
      </c>
      <c r="K690" s="41">
        <f t="shared" si="1166"/>
        <v>2181.4660000000003</v>
      </c>
      <c r="L690" s="41">
        <f t="shared" si="1167"/>
        <v>750.04399999999998</v>
      </c>
      <c r="M690" s="41">
        <f t="shared" si="1168"/>
        <v>203.35700000000003</v>
      </c>
      <c r="N690" s="41">
        <f t="shared" si="1169"/>
        <v>0</v>
      </c>
      <c r="O690" s="41">
        <f>H690*B690</f>
        <v>0</v>
      </c>
      <c r="P690" s="41">
        <f t="shared" si="1179"/>
        <v>0</v>
      </c>
      <c r="Q690" s="40">
        <f t="shared" si="1170"/>
        <v>3998.47</v>
      </c>
      <c r="R690" s="51"/>
      <c r="S690" s="41">
        <f t="shared" si="1171"/>
        <v>0</v>
      </c>
      <c r="T690" s="41">
        <f t="shared" si="1172"/>
        <v>0</v>
      </c>
      <c r="U690" s="41">
        <f t="shared" si="1173"/>
        <v>0</v>
      </c>
      <c r="V690" s="41">
        <f t="shared" si="1180"/>
        <v>0</v>
      </c>
      <c r="W690" s="51"/>
      <c r="X690" s="51"/>
      <c r="Y690" s="41"/>
      <c r="Z690" s="40">
        <f>SUM(S690:Y690)</f>
        <v>0</v>
      </c>
      <c r="AA690" s="54">
        <f t="shared" si="1174"/>
        <v>-203.35700000000003</v>
      </c>
      <c r="AB690" s="54">
        <f t="shared" si="1175"/>
        <v>0</v>
      </c>
      <c r="AC690" s="54">
        <f t="shared" si="1175"/>
        <v>0</v>
      </c>
      <c r="AD690" s="54">
        <f t="shared" si="1176"/>
        <v>203.35700000000003</v>
      </c>
      <c r="AE690" s="54">
        <f t="shared" si="1177"/>
        <v>0</v>
      </c>
      <c r="AF690" s="54">
        <f t="shared" si="1177"/>
        <v>0</v>
      </c>
      <c r="AG690" s="54"/>
      <c r="AH690" s="42">
        <f t="shared" si="1178"/>
        <v>0</v>
      </c>
      <c r="AI690" s="56">
        <f>I690-Z690</f>
        <v>3998.47</v>
      </c>
    </row>
    <row r="691" spans="1:35" x14ac:dyDescent="0.25">
      <c r="A691" s="31"/>
      <c r="B691" s="52"/>
      <c r="C691" s="33"/>
      <c r="D691" s="33"/>
      <c r="E691" s="33"/>
      <c r="F691" s="35"/>
      <c r="G691" s="35"/>
      <c r="H691" s="171"/>
      <c r="I691" s="51"/>
      <c r="J691" s="41"/>
      <c r="K691" s="41"/>
      <c r="L691" s="41"/>
      <c r="M691" s="41"/>
      <c r="N691" s="41"/>
      <c r="O691" s="41"/>
      <c r="P691" s="41">
        <v>0</v>
      </c>
      <c r="Q691" s="40">
        <f t="shared" si="1170"/>
        <v>0</v>
      </c>
      <c r="R691" s="51"/>
      <c r="S691" s="41">
        <f t="shared" si="1171"/>
        <v>0</v>
      </c>
      <c r="T691" s="41"/>
      <c r="U691" s="41"/>
      <c r="V691" s="41">
        <f t="shared" si="1180"/>
        <v>0</v>
      </c>
      <c r="W691" s="51"/>
      <c r="X691" s="51"/>
      <c r="Y691" s="41"/>
      <c r="Z691" s="40"/>
      <c r="AA691" s="54">
        <f t="shared" si="1174"/>
        <v>0</v>
      </c>
      <c r="AB691" s="54"/>
      <c r="AC691" s="54"/>
      <c r="AD691" s="54">
        <f t="shared" si="1176"/>
        <v>0</v>
      </c>
      <c r="AE691" s="54"/>
      <c r="AF691" s="54"/>
      <c r="AG691" s="54"/>
      <c r="AH691" s="42"/>
      <c r="AI691" s="56"/>
    </row>
    <row r="692" spans="1:35" x14ac:dyDescent="0.25">
      <c r="A692" s="31">
        <v>8</v>
      </c>
      <c r="B692" s="52">
        <v>320.39999999999998</v>
      </c>
      <c r="C692" s="33">
        <v>2.2999999999999998</v>
      </c>
      <c r="D692" s="33">
        <v>8.14</v>
      </c>
      <c r="E692" s="33">
        <v>2.54</v>
      </c>
      <c r="F692" s="35">
        <v>0.77</v>
      </c>
      <c r="G692" s="35"/>
      <c r="H692" s="171"/>
      <c r="I692" s="51">
        <v>4745.12</v>
      </c>
      <c r="J692" s="41">
        <f>I692-K692-L692-M692-N692-O692</f>
        <v>1076.54</v>
      </c>
      <c r="K692" s="41">
        <f t="shared" ref="K692" si="1181">B692*D692</f>
        <v>2608.056</v>
      </c>
      <c r="L692" s="41">
        <f t="shared" ref="L692" si="1182">E692*B692</f>
        <v>813.81599999999992</v>
      </c>
      <c r="M692" s="41">
        <f t="shared" ref="M692" si="1183">F692*B692</f>
        <v>246.708</v>
      </c>
      <c r="N692" s="41">
        <f t="shared" ref="N692" si="1184">G692*B692</f>
        <v>0</v>
      </c>
      <c r="O692" s="41">
        <f>H692*B692</f>
        <v>0</v>
      </c>
      <c r="P692" s="41">
        <f t="shared" ref="P692" si="1185">R692/I692</f>
        <v>0.5496067538860977</v>
      </c>
      <c r="Q692" s="40">
        <f t="shared" si="1170"/>
        <v>4745.12</v>
      </c>
      <c r="R692" s="51">
        <v>2607.9499999999998</v>
      </c>
      <c r="S692" s="41">
        <f t="shared" si="1171"/>
        <v>591.67365482853961</v>
      </c>
      <c r="T692" s="41">
        <f t="shared" ref="T692" si="1186">P692*K692</f>
        <v>1433.4051921131604</v>
      </c>
      <c r="U692" s="41">
        <f t="shared" ref="U692" si="1187">L692*P692</f>
        <v>447.27877002056846</v>
      </c>
      <c r="V692" s="41">
        <f t="shared" si="1180"/>
        <v>135.59238303773139</v>
      </c>
      <c r="W692" s="51"/>
      <c r="X692" s="51"/>
      <c r="Y692" s="41"/>
      <c r="Z692" s="40">
        <f>SUM(S692:Y692)</f>
        <v>2607.9499999999998</v>
      </c>
      <c r="AA692" s="54">
        <f t="shared" si="1174"/>
        <v>480.55803786627098</v>
      </c>
      <c r="AB692" s="54">
        <f>T692</f>
        <v>1433.4051921131604</v>
      </c>
      <c r="AC692" s="54">
        <f>U692</f>
        <v>447.27877002056846</v>
      </c>
      <c r="AD692" s="54">
        <f t="shared" si="1176"/>
        <v>246.708</v>
      </c>
      <c r="AE692" s="54">
        <f>W692</f>
        <v>0</v>
      </c>
      <c r="AF692" s="54">
        <f>X692</f>
        <v>0</v>
      </c>
      <c r="AG692" s="54"/>
      <c r="AH692" s="42">
        <f t="shared" ref="AH692" si="1188">SUM(AA692:AG692)</f>
        <v>2607.9499999999998</v>
      </c>
      <c r="AI692" s="56">
        <f>I692-Z692</f>
        <v>2137.17</v>
      </c>
    </row>
    <row r="693" spans="1:35" x14ac:dyDescent="0.25">
      <c r="A693" s="31"/>
      <c r="B693" s="52"/>
      <c r="C693" s="33"/>
      <c r="D693" s="33"/>
      <c r="E693" s="33"/>
      <c r="F693" s="35"/>
      <c r="G693" s="35"/>
      <c r="H693" s="171"/>
      <c r="I693" s="51"/>
      <c r="J693" s="41"/>
      <c r="K693" s="41"/>
      <c r="L693" s="41"/>
      <c r="M693" s="41"/>
      <c r="N693" s="41"/>
      <c r="O693" s="41"/>
      <c r="P693" s="41">
        <v>0</v>
      </c>
      <c r="Q693" s="40">
        <f t="shared" si="1170"/>
        <v>0</v>
      </c>
      <c r="R693" s="51"/>
      <c r="S693" s="41"/>
      <c r="T693" s="41"/>
      <c r="U693" s="41"/>
      <c r="V693" s="41">
        <f t="shared" si="1180"/>
        <v>0</v>
      </c>
      <c r="W693" s="51"/>
      <c r="X693" s="51"/>
      <c r="Y693" s="41"/>
      <c r="Z693" s="40"/>
      <c r="AA693" s="54">
        <f t="shared" si="1174"/>
        <v>0</v>
      </c>
      <c r="AB693" s="54"/>
      <c r="AC693" s="54"/>
      <c r="AD693" s="54">
        <f t="shared" si="1176"/>
        <v>0</v>
      </c>
      <c r="AE693" s="54"/>
      <c r="AF693" s="54"/>
      <c r="AG693" s="54"/>
      <c r="AH693" s="42"/>
      <c r="AI693" s="56"/>
    </row>
    <row r="694" spans="1:35" x14ac:dyDescent="0.25">
      <c r="A694" s="31"/>
      <c r="B694" s="52"/>
      <c r="C694" s="33"/>
      <c r="D694" s="33"/>
      <c r="E694" s="33"/>
      <c r="F694" s="35"/>
      <c r="G694" s="35"/>
      <c r="H694" s="171"/>
      <c r="I694" s="51"/>
      <c r="J694" s="41"/>
      <c r="K694" s="41"/>
      <c r="L694" s="41"/>
      <c r="M694" s="41"/>
      <c r="N694" s="41"/>
      <c r="O694" s="41"/>
      <c r="P694" s="41">
        <v>0</v>
      </c>
      <c r="Q694" s="40">
        <f t="shared" si="1170"/>
        <v>0</v>
      </c>
      <c r="R694" s="51"/>
      <c r="S694" s="41"/>
      <c r="T694" s="41"/>
      <c r="U694" s="41"/>
      <c r="V694" s="41">
        <f t="shared" si="1180"/>
        <v>0</v>
      </c>
      <c r="W694" s="51"/>
      <c r="X694" s="51"/>
      <c r="Y694" s="41"/>
      <c r="Z694" s="40"/>
      <c r="AA694" s="54">
        <f t="shared" si="1174"/>
        <v>0</v>
      </c>
      <c r="AB694" s="54"/>
      <c r="AC694" s="54"/>
      <c r="AD694" s="54">
        <f t="shared" si="1176"/>
        <v>0</v>
      </c>
      <c r="AE694" s="54"/>
      <c r="AF694" s="54"/>
      <c r="AG694" s="54"/>
      <c r="AH694" s="42"/>
      <c r="AI694" s="56"/>
    </row>
    <row r="695" spans="1:35" x14ac:dyDescent="0.25">
      <c r="A695" s="31">
        <v>11</v>
      </c>
      <c r="B695" s="52">
        <v>27.6</v>
      </c>
      <c r="C695" s="33">
        <v>2.48</v>
      </c>
      <c r="D695" s="33">
        <v>7.92</v>
      </c>
      <c r="E695" s="33">
        <v>3.71</v>
      </c>
      <c r="F695" s="35">
        <v>0.77</v>
      </c>
      <c r="G695" s="35">
        <v>5.8</v>
      </c>
      <c r="H695" s="171"/>
      <c r="I695" s="51">
        <v>616.86</v>
      </c>
      <c r="J695" s="41">
        <f>I695-K695-L695-M695-N695</f>
        <v>114.53999999999999</v>
      </c>
      <c r="K695" s="41">
        <f t="shared" ref="K695:K697" si="1189">B695*D695</f>
        <v>218.59200000000001</v>
      </c>
      <c r="L695" s="41">
        <f t="shared" ref="L695:L697" si="1190">E695*B695</f>
        <v>102.396</v>
      </c>
      <c r="M695" s="41">
        <f t="shared" ref="M695:M697" si="1191">F695*B695</f>
        <v>21.252000000000002</v>
      </c>
      <c r="N695" s="41">
        <f t="shared" ref="N695:N697" si="1192">G695*B695</f>
        <v>160.08000000000001</v>
      </c>
      <c r="O695" s="41"/>
      <c r="P695" s="41">
        <f t="shared" ref="P695:P697" si="1193">R695/I695</f>
        <v>1.031773822261129</v>
      </c>
      <c r="Q695" s="40">
        <f t="shared" si="1170"/>
        <v>616.86</v>
      </c>
      <c r="R695" s="51">
        <v>636.46</v>
      </c>
      <c r="S695" s="41">
        <f>R695-T695-U695-V695-W695-X695</f>
        <v>123.26572706935119</v>
      </c>
      <c r="T695" s="41">
        <f t="shared" ref="T695:T697" si="1194">P695*K695</f>
        <v>225.53750335570473</v>
      </c>
      <c r="U695" s="41">
        <f t="shared" ref="U695:U697" si="1195">L695*P695</f>
        <v>105.64951230425056</v>
      </c>
      <c r="V695" s="41">
        <f t="shared" si="1180"/>
        <v>21.927257270693516</v>
      </c>
      <c r="W695" s="51"/>
      <c r="X695" s="51">
        <v>160.08000000000001</v>
      </c>
      <c r="Y695" s="41"/>
      <c r="Z695" s="40">
        <f>SUM(S695:Y695)</f>
        <v>636.46</v>
      </c>
      <c r="AA695" s="54">
        <f t="shared" si="1174"/>
        <v>123.94098434004471</v>
      </c>
      <c r="AB695" s="54">
        <f>T695</f>
        <v>225.53750335570473</v>
      </c>
      <c r="AC695" s="54">
        <f>U695</f>
        <v>105.64951230425056</v>
      </c>
      <c r="AD695" s="54">
        <f t="shared" si="1176"/>
        <v>21.252000000000002</v>
      </c>
      <c r="AE695" s="54">
        <f>W695</f>
        <v>0</v>
      </c>
      <c r="AF695" s="54">
        <f>X695</f>
        <v>160.08000000000001</v>
      </c>
      <c r="AG695" s="54"/>
      <c r="AH695" s="42">
        <f t="shared" ref="AH695" si="1196">SUM(AA695:AG695)</f>
        <v>636.46</v>
      </c>
      <c r="AI695" s="56">
        <f>I695-Z695</f>
        <v>-19.600000000000023</v>
      </c>
    </row>
    <row r="696" spans="1:35" x14ac:dyDescent="0.25">
      <c r="A696" s="31">
        <v>12</v>
      </c>
      <c r="B696" s="52">
        <v>132.1</v>
      </c>
      <c r="C696" s="33">
        <v>2.2999999999999998</v>
      </c>
      <c r="D696" s="33">
        <v>7.42</v>
      </c>
      <c r="E696" s="33">
        <v>3.16</v>
      </c>
      <c r="F696" s="35">
        <v>0.77</v>
      </c>
      <c r="G696" s="35"/>
      <c r="H696" s="171"/>
      <c r="I696" s="51">
        <v>1924.7</v>
      </c>
      <c r="J696" s="41">
        <f>I696-K696-L696-M696-N696</f>
        <v>425.36500000000012</v>
      </c>
      <c r="K696" s="41">
        <f t="shared" si="1189"/>
        <v>980.1819999999999</v>
      </c>
      <c r="L696" s="41">
        <f t="shared" si="1190"/>
        <v>417.43599999999998</v>
      </c>
      <c r="M696" s="41">
        <f t="shared" si="1191"/>
        <v>101.717</v>
      </c>
      <c r="N696" s="41">
        <f t="shared" si="1192"/>
        <v>0</v>
      </c>
      <c r="O696" s="41"/>
      <c r="P696" s="41">
        <f t="shared" si="1193"/>
        <v>1</v>
      </c>
      <c r="Q696" s="40">
        <f t="shared" si="1170"/>
        <v>1924.7</v>
      </c>
      <c r="R696" s="51">
        <v>1924.7</v>
      </c>
      <c r="S696" s="41">
        <f>R696-T696-U696-V696-W696-X696</f>
        <v>425.36500000000012</v>
      </c>
      <c r="T696" s="41">
        <f t="shared" si="1194"/>
        <v>980.1819999999999</v>
      </c>
      <c r="U696" s="41">
        <f t="shared" si="1195"/>
        <v>417.43599999999998</v>
      </c>
      <c r="V696" s="41">
        <f t="shared" si="1180"/>
        <v>101.717</v>
      </c>
      <c r="W696" s="51"/>
      <c r="X696" s="51"/>
      <c r="Y696" s="41"/>
      <c r="Z696" s="40">
        <f>SUM(S696:Y696)</f>
        <v>1924.7</v>
      </c>
      <c r="AA696" s="54">
        <f t="shared" si="1174"/>
        <v>1822.9829999999999</v>
      </c>
      <c r="AB696" s="54"/>
      <c r="AC696" s="54"/>
      <c r="AD696" s="54">
        <f t="shared" si="1176"/>
        <v>101.717</v>
      </c>
      <c r="AE696" s="54"/>
      <c r="AF696" s="54"/>
      <c r="AG696" s="54"/>
      <c r="AH696" s="42"/>
      <c r="AI696" s="56"/>
    </row>
    <row r="697" spans="1:35" x14ac:dyDescent="0.25">
      <c r="A697" s="31">
        <v>16</v>
      </c>
      <c r="B697" s="52">
        <v>116.9</v>
      </c>
      <c r="C697" s="33">
        <v>2.2999999999999998</v>
      </c>
      <c r="D697" s="33">
        <v>8.32</v>
      </c>
      <c r="E697" s="33">
        <v>3.14</v>
      </c>
      <c r="F697" s="35">
        <v>0.77</v>
      </c>
      <c r="G697" s="35"/>
      <c r="H697" s="171"/>
      <c r="I697" s="51">
        <v>1793.25</v>
      </c>
      <c r="J697" s="41">
        <f>I697-K697-L697-M697-N697</f>
        <v>363.56299999999987</v>
      </c>
      <c r="K697" s="41">
        <f t="shared" si="1189"/>
        <v>972.60800000000006</v>
      </c>
      <c r="L697" s="41">
        <f t="shared" si="1190"/>
        <v>367.06600000000003</v>
      </c>
      <c r="M697" s="41">
        <f t="shared" si="1191"/>
        <v>90.013000000000005</v>
      </c>
      <c r="N697" s="41">
        <f t="shared" si="1192"/>
        <v>0</v>
      </c>
      <c r="O697" s="41"/>
      <c r="P697" s="41">
        <f t="shared" si="1193"/>
        <v>1.010427993865886</v>
      </c>
      <c r="Q697" s="40">
        <f t="shared" si="1170"/>
        <v>1793.25</v>
      </c>
      <c r="R697" s="51">
        <v>1811.95</v>
      </c>
      <c r="S697" s="41">
        <f>R697-T697-U697-V697-W697-X697</f>
        <v>367.354232733863</v>
      </c>
      <c r="T697" s="41">
        <f t="shared" si="1194"/>
        <v>982.75035025791169</v>
      </c>
      <c r="U697" s="41">
        <f t="shared" si="1195"/>
        <v>370.89376199637536</v>
      </c>
      <c r="V697" s="41">
        <f t="shared" si="1180"/>
        <v>90.951655011850008</v>
      </c>
      <c r="W697" s="51"/>
      <c r="X697" s="51"/>
      <c r="Y697" s="41"/>
      <c r="Z697" s="40">
        <f>SUM(S697:Y697)</f>
        <v>1811.9500000000003</v>
      </c>
      <c r="AA697" s="54">
        <f t="shared" si="1174"/>
        <v>368.29288774571319</v>
      </c>
      <c r="AB697" s="54">
        <f>T697</f>
        <v>982.75035025791169</v>
      </c>
      <c r="AC697" s="54">
        <f>U697</f>
        <v>370.89376199637536</v>
      </c>
      <c r="AD697" s="54">
        <f t="shared" si="1176"/>
        <v>90.013000000000005</v>
      </c>
      <c r="AE697" s="54">
        <f>W697</f>
        <v>0</v>
      </c>
      <c r="AF697" s="54">
        <f>X697</f>
        <v>0</v>
      </c>
      <c r="AG697" s="54"/>
      <c r="AH697" s="42">
        <f t="shared" ref="AH697" si="1197">SUM(AA697:AG697)</f>
        <v>1811.9500000000003</v>
      </c>
      <c r="AI697" s="56">
        <f>I697-Z697</f>
        <v>-18.700000000000273</v>
      </c>
    </row>
    <row r="698" spans="1:35" x14ac:dyDescent="0.25">
      <c r="A698" s="31"/>
      <c r="B698" s="52"/>
      <c r="C698" s="33"/>
      <c r="D698" s="33"/>
      <c r="E698" s="33"/>
      <c r="F698" s="35"/>
      <c r="G698" s="35"/>
      <c r="H698" s="171"/>
      <c r="I698" s="51"/>
      <c r="J698" s="41"/>
      <c r="K698" s="41"/>
      <c r="L698" s="41"/>
      <c r="M698" s="41"/>
      <c r="N698" s="41"/>
      <c r="O698" s="41"/>
      <c r="P698" s="41"/>
      <c r="Q698" s="40"/>
      <c r="R698" s="51"/>
      <c r="S698" s="41">
        <f t="shared" ref="S698:S701" si="1198">R698-T698-U698-V698-W698-X698</f>
        <v>0</v>
      </c>
      <c r="T698" s="41"/>
      <c r="U698" s="41"/>
      <c r="V698" s="41"/>
      <c r="W698" s="51"/>
      <c r="X698" s="51"/>
      <c r="Y698" s="41"/>
      <c r="Z698" s="40"/>
      <c r="AA698" s="54"/>
      <c r="AB698" s="54"/>
      <c r="AC698" s="54"/>
      <c r="AD698" s="54"/>
      <c r="AE698" s="54"/>
      <c r="AF698" s="54"/>
      <c r="AG698" s="54"/>
      <c r="AH698" s="42"/>
      <c r="AI698" s="56"/>
    </row>
    <row r="699" spans="1:35" x14ac:dyDescent="0.25">
      <c r="A699" s="70" t="s">
        <v>37</v>
      </c>
      <c r="B699" s="136">
        <f>SUM(B687:B698)</f>
        <v>2154.8000000000002</v>
      </c>
      <c r="C699" s="173"/>
      <c r="D699" s="174"/>
      <c r="E699" s="174"/>
      <c r="F699" s="175"/>
      <c r="G699" s="175"/>
      <c r="H699" s="175"/>
      <c r="I699" s="177">
        <f>SUM(I687:I697)</f>
        <v>33106.11</v>
      </c>
      <c r="J699" s="177">
        <f t="shared" ref="J699:O699" si="1199">SUM(J687:J697)</f>
        <v>6945.4039999999986</v>
      </c>
      <c r="K699" s="177">
        <f t="shared" si="1199"/>
        <v>17649.694000000003</v>
      </c>
      <c r="L699" s="177">
        <f t="shared" si="1199"/>
        <v>6691.7359999999981</v>
      </c>
      <c r="M699" s="177">
        <f t="shared" si="1199"/>
        <v>1659.1960000000001</v>
      </c>
      <c r="N699" s="177">
        <f t="shared" si="1199"/>
        <v>160.08000000000001</v>
      </c>
      <c r="O699" s="177">
        <f t="shared" si="1199"/>
        <v>0</v>
      </c>
      <c r="P699" s="176">
        <f t="shared" ref="P699" si="1200">R699/I699</f>
        <v>0.60509283633746158</v>
      </c>
      <c r="Q699" s="178">
        <f t="shared" ref="Q699:Q751" si="1201">I699</f>
        <v>33106.11</v>
      </c>
      <c r="R699" s="177">
        <f>SUM(R687:R697)</f>
        <v>20032.27</v>
      </c>
      <c r="S699" s="189">
        <f t="shared" si="1198"/>
        <v>4380.8851672157634</v>
      </c>
      <c r="T699" s="177">
        <f>SUM(T687:T697)</f>
        <v>10492.952325939259</v>
      </c>
      <c r="U699" s="177">
        <f>SUM(U687:U697)</f>
        <v>4156.0336161971645</v>
      </c>
      <c r="V699" s="177">
        <f>SUM(V687:V697)</f>
        <v>1002.3988906478133</v>
      </c>
      <c r="W699" s="177"/>
      <c r="X699" s="177"/>
      <c r="Y699" s="176"/>
      <c r="Z699" s="178">
        <f>SUM(S699:Y699)</f>
        <v>20032.269999999997</v>
      </c>
      <c r="AA699" s="55">
        <f t="shared" ref="AA699:AF699" si="1202">SUM(AA687:AA697)</f>
        <v>4961.6260578635765</v>
      </c>
      <c r="AB699" s="55">
        <f t="shared" si="1202"/>
        <v>9512.7703259392583</v>
      </c>
      <c r="AC699" s="55">
        <f t="shared" si="1202"/>
        <v>3738.5976161971644</v>
      </c>
      <c r="AD699" s="55">
        <f t="shared" si="1202"/>
        <v>1659.1960000000001</v>
      </c>
      <c r="AE699" s="55">
        <f t="shared" si="1202"/>
        <v>0</v>
      </c>
      <c r="AF699" s="55">
        <f t="shared" si="1202"/>
        <v>160.08000000000001</v>
      </c>
      <c r="AG699" s="54"/>
      <c r="AH699" s="42">
        <f>SUM(AH687:AH697)</f>
        <v>18107.57</v>
      </c>
      <c r="AI699" s="56">
        <f>SUM(AI687:AI697)</f>
        <v>13073.839999999998</v>
      </c>
    </row>
    <row r="700" spans="1:35" x14ac:dyDescent="0.25">
      <c r="A700" s="6" t="s">
        <v>56</v>
      </c>
      <c r="B700" s="37"/>
      <c r="C700" s="7"/>
      <c r="D700" s="24"/>
      <c r="E700" s="24"/>
      <c r="F700" s="24"/>
      <c r="G700" s="25"/>
      <c r="H700" s="171"/>
      <c r="I700" s="26"/>
      <c r="J700" s="26"/>
      <c r="K700" s="26"/>
      <c r="L700" s="26"/>
      <c r="M700" s="26"/>
      <c r="N700" s="26"/>
      <c r="O700" s="27"/>
      <c r="P700" s="41">
        <v>0</v>
      </c>
      <c r="Q700" s="40">
        <f t="shared" si="1201"/>
        <v>0</v>
      </c>
      <c r="R700" s="26"/>
      <c r="S700" s="41">
        <f t="shared" si="1198"/>
        <v>0</v>
      </c>
      <c r="T700" s="26"/>
      <c r="U700" s="26"/>
      <c r="V700" s="26"/>
      <c r="W700" s="26"/>
      <c r="X700" s="27"/>
      <c r="Y700" s="27"/>
      <c r="Z700" s="28"/>
      <c r="AA700" s="29"/>
      <c r="AB700" s="29"/>
      <c r="AC700" s="29"/>
      <c r="AD700" s="29"/>
      <c r="AE700" s="29"/>
      <c r="AF700" s="29"/>
      <c r="AG700" s="29"/>
      <c r="AH700" s="30"/>
      <c r="AI700" s="36"/>
    </row>
    <row r="701" spans="1:35" x14ac:dyDescent="0.25">
      <c r="A701" s="31">
        <v>1</v>
      </c>
      <c r="B701" s="52">
        <v>18.8</v>
      </c>
      <c r="C701" s="33">
        <v>2.2999999999999998</v>
      </c>
      <c r="D701" s="33">
        <v>8.6199999999999992</v>
      </c>
      <c r="E701" s="33">
        <v>9.98</v>
      </c>
      <c r="F701" s="35">
        <v>0.77</v>
      </c>
      <c r="G701" s="35"/>
      <c r="H701" s="171"/>
      <c r="I701" s="51">
        <v>433.72</v>
      </c>
      <c r="J701" s="41">
        <f>I701-K701-L701-M701-N701</f>
        <v>69.564000000000021</v>
      </c>
      <c r="K701" s="41">
        <f>B701*D701</f>
        <v>162.05599999999998</v>
      </c>
      <c r="L701" s="41">
        <f>E701*B701</f>
        <v>187.62400000000002</v>
      </c>
      <c r="M701" s="41">
        <f>F701*B701</f>
        <v>14.476000000000001</v>
      </c>
      <c r="N701" s="41">
        <f>G701*B701</f>
        <v>0</v>
      </c>
      <c r="O701" s="41"/>
      <c r="P701" s="41">
        <f t="shared" ref="P701" si="1203">R701/I701</f>
        <v>1.0671862030803283</v>
      </c>
      <c r="Q701" s="40">
        <f t="shared" si="1201"/>
        <v>433.72</v>
      </c>
      <c r="R701" s="51">
        <v>462.86</v>
      </c>
      <c r="S701" s="41">
        <f t="shared" si="1198"/>
        <v>74.237741031079977</v>
      </c>
      <c r="T701" s="41">
        <f>P701*K701</f>
        <v>172.94392732638568</v>
      </c>
      <c r="U701" s="41">
        <f>L701*P701</f>
        <v>200.22974416674353</v>
      </c>
      <c r="V701" s="41">
        <f t="shared" ref="V701:V716" si="1204">P701*M701</f>
        <v>15.448587475790834</v>
      </c>
      <c r="W701" s="51"/>
      <c r="X701" s="51"/>
      <c r="Y701" s="41"/>
      <c r="Z701" s="40">
        <f>SUM(S701:Y701)</f>
        <v>462.85999999999996</v>
      </c>
      <c r="AA701" s="54">
        <f t="shared" ref="AA701:AA716" si="1205">Z701-AB701-AC701-AD701-AE701-AF701</f>
        <v>75.210328506870752</v>
      </c>
      <c r="AB701" s="54">
        <f>T701</f>
        <v>172.94392732638568</v>
      </c>
      <c r="AC701" s="54">
        <f>U701</f>
        <v>200.22974416674353</v>
      </c>
      <c r="AD701" s="54">
        <f t="shared" ref="AD701:AD716" si="1206">M701</f>
        <v>14.476000000000001</v>
      </c>
      <c r="AE701" s="54">
        <f>W701</f>
        <v>0</v>
      </c>
      <c r="AF701" s="54">
        <f>X701</f>
        <v>0</v>
      </c>
      <c r="AG701" s="54"/>
      <c r="AH701" s="42">
        <f t="shared" ref="AH701" si="1207">SUM(AA701:AG701)</f>
        <v>462.85999999999996</v>
      </c>
      <c r="AI701" s="56">
        <f>I701-Z701</f>
        <v>-29.13999999999993</v>
      </c>
    </row>
    <row r="702" spans="1:35" x14ac:dyDescent="0.25">
      <c r="A702" s="31"/>
      <c r="B702" s="52"/>
      <c r="C702" s="33"/>
      <c r="D702" s="33"/>
      <c r="E702" s="33"/>
      <c r="F702" s="35"/>
      <c r="G702" s="35"/>
      <c r="H702" s="171"/>
      <c r="I702" s="51"/>
      <c r="J702" s="41"/>
      <c r="K702" s="41"/>
      <c r="L702" s="41"/>
      <c r="M702" s="41"/>
      <c r="N702" s="41"/>
      <c r="O702" s="41"/>
      <c r="P702" s="41">
        <v>0</v>
      </c>
      <c r="Q702" s="40">
        <f t="shared" si="1201"/>
        <v>0</v>
      </c>
      <c r="R702" s="51"/>
      <c r="S702" s="41"/>
      <c r="T702" s="41"/>
      <c r="U702" s="41"/>
      <c r="V702" s="41">
        <f t="shared" si="1204"/>
        <v>0</v>
      </c>
      <c r="W702" s="51"/>
      <c r="X702" s="51"/>
      <c r="Y702" s="41"/>
      <c r="Z702" s="40"/>
      <c r="AA702" s="54">
        <f t="shared" si="1205"/>
        <v>0</v>
      </c>
      <c r="AB702" s="54"/>
      <c r="AC702" s="54"/>
      <c r="AD702" s="54">
        <f t="shared" si="1206"/>
        <v>0</v>
      </c>
      <c r="AE702" s="54"/>
      <c r="AF702" s="54"/>
      <c r="AG702" s="54"/>
      <c r="AH702" s="42"/>
      <c r="AI702" s="56"/>
    </row>
    <row r="703" spans="1:35" x14ac:dyDescent="0.25">
      <c r="A703" s="31"/>
      <c r="B703" s="52"/>
      <c r="C703" s="33"/>
      <c r="D703" s="33"/>
      <c r="E703" s="33"/>
      <c r="F703" s="35"/>
      <c r="G703" s="35"/>
      <c r="H703" s="171"/>
      <c r="I703" s="51"/>
      <c r="J703" s="41"/>
      <c r="K703" s="41"/>
      <c r="L703" s="41"/>
      <c r="M703" s="41"/>
      <c r="N703" s="41"/>
      <c r="O703" s="41"/>
      <c r="P703" s="41">
        <v>0</v>
      </c>
      <c r="Q703" s="40">
        <f t="shared" si="1201"/>
        <v>0</v>
      </c>
      <c r="R703" s="51"/>
      <c r="S703" s="41"/>
      <c r="T703" s="41"/>
      <c r="U703" s="41"/>
      <c r="V703" s="41">
        <f t="shared" si="1204"/>
        <v>0</v>
      </c>
      <c r="W703" s="51"/>
      <c r="X703" s="51"/>
      <c r="Y703" s="41"/>
      <c r="Z703" s="40"/>
      <c r="AA703" s="54">
        <f t="shared" si="1205"/>
        <v>0</v>
      </c>
      <c r="AB703" s="54"/>
      <c r="AC703" s="54"/>
      <c r="AD703" s="54">
        <f t="shared" si="1206"/>
        <v>0</v>
      </c>
      <c r="AE703" s="54"/>
      <c r="AF703" s="54"/>
      <c r="AG703" s="54"/>
      <c r="AH703" s="42"/>
      <c r="AI703" s="56"/>
    </row>
    <row r="704" spans="1:35" x14ac:dyDescent="0.25">
      <c r="A704" s="31"/>
      <c r="B704" s="52"/>
      <c r="C704" s="33"/>
      <c r="D704" s="33"/>
      <c r="E704" s="33"/>
      <c r="F704" s="35"/>
      <c r="G704" s="35"/>
      <c r="H704" s="171"/>
      <c r="I704" s="51"/>
      <c r="J704" s="41"/>
      <c r="K704" s="41"/>
      <c r="L704" s="41"/>
      <c r="M704" s="41"/>
      <c r="N704" s="41"/>
      <c r="O704" s="41"/>
      <c r="P704" s="41">
        <v>0</v>
      </c>
      <c r="Q704" s="40">
        <f t="shared" si="1201"/>
        <v>0</v>
      </c>
      <c r="R704" s="51"/>
      <c r="S704" s="41"/>
      <c r="T704" s="41"/>
      <c r="U704" s="41"/>
      <c r="V704" s="41">
        <f t="shared" si="1204"/>
        <v>0</v>
      </c>
      <c r="W704" s="51"/>
      <c r="X704" s="51"/>
      <c r="Y704" s="41"/>
      <c r="Z704" s="40"/>
      <c r="AA704" s="54">
        <f t="shared" si="1205"/>
        <v>0</v>
      </c>
      <c r="AB704" s="54"/>
      <c r="AC704" s="54"/>
      <c r="AD704" s="54">
        <f t="shared" si="1206"/>
        <v>0</v>
      </c>
      <c r="AE704" s="54"/>
      <c r="AF704" s="54"/>
      <c r="AG704" s="54"/>
      <c r="AH704" s="42"/>
      <c r="AI704" s="56"/>
    </row>
    <row r="705" spans="1:35" x14ac:dyDescent="0.25">
      <c r="A705" s="31">
        <v>5</v>
      </c>
      <c r="B705" s="52">
        <v>288</v>
      </c>
      <c r="C705" s="33">
        <v>2.2999999999999998</v>
      </c>
      <c r="D705" s="33">
        <v>7.94</v>
      </c>
      <c r="E705" s="33">
        <v>3.6</v>
      </c>
      <c r="F705" s="35">
        <v>0.77</v>
      </c>
      <c r="G705" s="35"/>
      <c r="H705" s="171"/>
      <c r="I705" s="51">
        <v>4423.68</v>
      </c>
      <c r="J705" s="41">
        <f>I705-K705-L705-M705-N705</f>
        <v>878.40000000000009</v>
      </c>
      <c r="K705" s="41">
        <f t="shared" ref="K705:K712" si="1208">B705*D705</f>
        <v>2286.7200000000003</v>
      </c>
      <c r="L705" s="41">
        <f t="shared" ref="L705:L712" si="1209">E705*B705</f>
        <v>1036.8</v>
      </c>
      <c r="M705" s="41">
        <f t="shared" ref="M705:M712" si="1210">F705*B705</f>
        <v>221.76</v>
      </c>
      <c r="N705" s="41">
        <f t="shared" ref="N705:N714" si="1211">G705*B705</f>
        <v>0</v>
      </c>
      <c r="O705" s="41"/>
      <c r="P705" s="41">
        <f t="shared" ref="P705:P712" si="1212">R705/I705</f>
        <v>0.44045455367476849</v>
      </c>
      <c r="Q705" s="40">
        <f t="shared" si="1201"/>
        <v>4423.68</v>
      </c>
      <c r="R705" s="51">
        <v>1948.43</v>
      </c>
      <c r="S705" s="41">
        <f t="shared" ref="S705:S716" si="1213">R705-T705-U705-V705-W705-X705</f>
        <v>386.89527994791666</v>
      </c>
      <c r="T705" s="41">
        <f t="shared" ref="T705:T714" si="1214">P705*K705</f>
        <v>1007.1962369791668</v>
      </c>
      <c r="U705" s="41">
        <f t="shared" ref="U705:U714" si="1215">L705*P705</f>
        <v>456.66328124999995</v>
      </c>
      <c r="V705" s="41">
        <f t="shared" si="1204"/>
        <v>97.675201822916662</v>
      </c>
      <c r="W705" s="51"/>
      <c r="X705" s="51"/>
      <c r="Y705" s="41"/>
      <c r="Z705" s="40">
        <f t="shared" ref="Z705:Z714" si="1216">SUM(S705:Y705)</f>
        <v>1948.43</v>
      </c>
      <c r="AA705" s="54">
        <f t="shared" si="1205"/>
        <v>262.81048177083335</v>
      </c>
      <c r="AB705" s="54">
        <f t="shared" ref="AB705:AB714" si="1217">T705</f>
        <v>1007.1962369791668</v>
      </c>
      <c r="AC705" s="54">
        <f t="shared" ref="AC705:AC714" si="1218">U705</f>
        <v>456.66328124999995</v>
      </c>
      <c r="AD705" s="54">
        <f t="shared" si="1206"/>
        <v>221.76</v>
      </c>
      <c r="AE705" s="54">
        <f t="shared" ref="AE705:AE714" si="1219">W705</f>
        <v>0</v>
      </c>
      <c r="AF705" s="54">
        <f t="shared" ref="AF705:AF714" si="1220">X705</f>
        <v>0</v>
      </c>
      <c r="AG705" s="54"/>
      <c r="AH705" s="42">
        <f t="shared" ref="AH705:AH714" si="1221">SUM(AA705:AG705)</f>
        <v>1948.43</v>
      </c>
      <c r="AI705" s="56">
        <f t="shared" ref="AI705:AI714" si="1222">I705-Z705</f>
        <v>2475.25</v>
      </c>
    </row>
    <row r="706" spans="1:35" x14ac:dyDescent="0.25">
      <c r="A706" s="31">
        <v>6</v>
      </c>
      <c r="B706" s="52">
        <v>252.7</v>
      </c>
      <c r="C706" s="33">
        <v>2.2999999999999998</v>
      </c>
      <c r="D706" s="33">
        <v>8.17</v>
      </c>
      <c r="E706" s="33">
        <v>2.39</v>
      </c>
      <c r="F706" s="35">
        <v>0.77</v>
      </c>
      <c r="G706" s="35"/>
      <c r="H706" s="171"/>
      <c r="I706" s="51">
        <v>3638.88</v>
      </c>
      <c r="J706" s="41">
        <f>I706-K706-L706-M706-N706</f>
        <v>775.78900000000044</v>
      </c>
      <c r="K706" s="41">
        <f t="shared" si="1208"/>
        <v>2064.5589999999997</v>
      </c>
      <c r="L706" s="41">
        <f t="shared" si="1209"/>
        <v>603.95299999999997</v>
      </c>
      <c r="M706" s="41">
        <f t="shared" si="1210"/>
        <v>194.57900000000001</v>
      </c>
      <c r="N706" s="41">
        <f t="shared" si="1211"/>
        <v>0</v>
      </c>
      <c r="O706" s="41"/>
      <c r="P706" s="41">
        <f t="shared" si="1212"/>
        <v>1.0125010992393264</v>
      </c>
      <c r="Q706" s="40">
        <f t="shared" si="1201"/>
        <v>3638.88</v>
      </c>
      <c r="R706" s="51">
        <v>3684.37</v>
      </c>
      <c r="S706" s="41">
        <f t="shared" si="1213"/>
        <v>785.48721527777809</v>
      </c>
      <c r="T706" s="41">
        <f t="shared" si="1214"/>
        <v>2090.3682569444441</v>
      </c>
      <c r="U706" s="41">
        <f t="shared" si="1215"/>
        <v>611.50307638888887</v>
      </c>
      <c r="V706" s="41">
        <f t="shared" si="1204"/>
        <v>197.0114513888889</v>
      </c>
      <c r="W706" s="51"/>
      <c r="X706" s="51"/>
      <c r="Y706" s="41"/>
      <c r="Z706" s="40">
        <f t="shared" si="1216"/>
        <v>3684.37</v>
      </c>
      <c r="AA706" s="54">
        <f t="shared" si="1205"/>
        <v>787.9196666666669</v>
      </c>
      <c r="AB706" s="54">
        <f t="shared" si="1217"/>
        <v>2090.3682569444441</v>
      </c>
      <c r="AC706" s="54">
        <f t="shared" si="1218"/>
        <v>611.50307638888887</v>
      </c>
      <c r="AD706" s="54">
        <f t="shared" si="1206"/>
        <v>194.57900000000001</v>
      </c>
      <c r="AE706" s="54">
        <f t="shared" si="1219"/>
        <v>0</v>
      </c>
      <c r="AF706" s="54">
        <f t="shared" si="1220"/>
        <v>0</v>
      </c>
      <c r="AG706" s="54"/>
      <c r="AH706" s="42">
        <f t="shared" si="1221"/>
        <v>3684.3700000000003</v>
      </c>
      <c r="AI706" s="56">
        <f t="shared" si="1222"/>
        <v>-45.489999999999782</v>
      </c>
    </row>
    <row r="707" spans="1:35" x14ac:dyDescent="0.25">
      <c r="A707" s="31">
        <v>7</v>
      </c>
      <c r="B707" s="52">
        <v>121.7</v>
      </c>
      <c r="C707" s="33">
        <v>2.2999999999999998</v>
      </c>
      <c r="D707" s="33">
        <v>8.5399999999999991</v>
      </c>
      <c r="E707" s="33">
        <v>3.33</v>
      </c>
      <c r="F707" s="35">
        <v>0.77</v>
      </c>
      <c r="G707" s="35"/>
      <c r="H707" s="171"/>
      <c r="I707" s="51">
        <v>1945.98</v>
      </c>
      <c r="J707" s="41">
        <f>I707-K707-L707-M707-N707-O707</f>
        <v>407.69200000000001</v>
      </c>
      <c r="K707" s="41">
        <f t="shared" si="1208"/>
        <v>1039.318</v>
      </c>
      <c r="L707" s="41">
        <f t="shared" si="1209"/>
        <v>405.26100000000002</v>
      </c>
      <c r="M707" s="41">
        <f t="shared" si="1210"/>
        <v>93.709000000000003</v>
      </c>
      <c r="N707" s="41">
        <f t="shared" si="1211"/>
        <v>0</v>
      </c>
      <c r="O707" s="41">
        <f>H707*B707</f>
        <v>0</v>
      </c>
      <c r="P707" s="41">
        <f t="shared" si="1212"/>
        <v>0</v>
      </c>
      <c r="Q707" s="40">
        <f t="shared" si="1201"/>
        <v>1945.98</v>
      </c>
      <c r="R707" s="51"/>
      <c r="S707" s="41">
        <f t="shared" si="1213"/>
        <v>0</v>
      </c>
      <c r="T707" s="41">
        <f t="shared" si="1214"/>
        <v>0</v>
      </c>
      <c r="U707" s="41">
        <f t="shared" si="1215"/>
        <v>0</v>
      </c>
      <c r="V707" s="41">
        <f t="shared" si="1204"/>
        <v>0</v>
      </c>
      <c r="W707" s="51"/>
      <c r="X707" s="51"/>
      <c r="Y707" s="41"/>
      <c r="Z707" s="40">
        <f t="shared" si="1216"/>
        <v>0</v>
      </c>
      <c r="AA707" s="54">
        <f t="shared" si="1205"/>
        <v>-93.709000000000003</v>
      </c>
      <c r="AB707" s="54">
        <f t="shared" si="1217"/>
        <v>0</v>
      </c>
      <c r="AC707" s="54">
        <f t="shared" si="1218"/>
        <v>0</v>
      </c>
      <c r="AD707" s="54">
        <f t="shared" si="1206"/>
        <v>93.709000000000003</v>
      </c>
      <c r="AE707" s="54">
        <f t="shared" si="1219"/>
        <v>0</v>
      </c>
      <c r="AF707" s="54">
        <f t="shared" si="1220"/>
        <v>0</v>
      </c>
      <c r="AG707" s="54"/>
      <c r="AH707" s="42">
        <f t="shared" si="1221"/>
        <v>0</v>
      </c>
      <c r="AI707" s="56">
        <f t="shared" si="1222"/>
        <v>1945.98</v>
      </c>
    </row>
    <row r="708" spans="1:35" x14ac:dyDescent="0.25">
      <c r="A708" s="31">
        <v>8</v>
      </c>
      <c r="B708" s="52">
        <v>537</v>
      </c>
      <c r="C708" s="33">
        <v>2.2999999999999998</v>
      </c>
      <c r="D708" s="33">
        <v>7.92</v>
      </c>
      <c r="E708" s="33">
        <v>2.95</v>
      </c>
      <c r="F708" s="35">
        <v>0.77</v>
      </c>
      <c r="G708" s="35"/>
      <c r="H708" s="171"/>
      <c r="I708" s="51">
        <v>7936.86</v>
      </c>
      <c r="J708" s="41">
        <f>I708-K708-L708-M708-N708-O708</f>
        <v>1686.1799999999996</v>
      </c>
      <c r="K708" s="41">
        <f t="shared" si="1208"/>
        <v>4253.04</v>
      </c>
      <c r="L708" s="41">
        <f t="shared" si="1209"/>
        <v>1584.15</v>
      </c>
      <c r="M708" s="41">
        <f t="shared" si="1210"/>
        <v>413.49</v>
      </c>
      <c r="N708" s="41">
        <f t="shared" si="1211"/>
        <v>0</v>
      </c>
      <c r="O708" s="41">
        <f>H708*B708</f>
        <v>0</v>
      </c>
      <c r="P708" s="41">
        <f t="shared" si="1212"/>
        <v>0</v>
      </c>
      <c r="Q708" s="40">
        <f t="shared" si="1201"/>
        <v>7936.86</v>
      </c>
      <c r="R708" s="51"/>
      <c r="S708" s="41">
        <f t="shared" si="1213"/>
        <v>0</v>
      </c>
      <c r="T708" s="41">
        <f t="shared" si="1214"/>
        <v>0</v>
      </c>
      <c r="U708" s="41">
        <f t="shared" si="1215"/>
        <v>0</v>
      </c>
      <c r="V708" s="41">
        <f t="shared" si="1204"/>
        <v>0</v>
      </c>
      <c r="W708" s="51"/>
      <c r="X708" s="51"/>
      <c r="Y708" s="41"/>
      <c r="Z708" s="40">
        <f t="shared" si="1216"/>
        <v>0</v>
      </c>
      <c r="AA708" s="54">
        <f t="shared" si="1205"/>
        <v>-413.49</v>
      </c>
      <c r="AB708" s="54">
        <f t="shared" si="1217"/>
        <v>0</v>
      </c>
      <c r="AC708" s="54">
        <f t="shared" si="1218"/>
        <v>0</v>
      </c>
      <c r="AD708" s="54">
        <f t="shared" si="1206"/>
        <v>413.49</v>
      </c>
      <c r="AE708" s="54">
        <f t="shared" si="1219"/>
        <v>0</v>
      </c>
      <c r="AF708" s="54">
        <f t="shared" si="1220"/>
        <v>0</v>
      </c>
      <c r="AG708" s="54"/>
      <c r="AH708" s="42">
        <f t="shared" si="1221"/>
        <v>0</v>
      </c>
      <c r="AI708" s="56">
        <f t="shared" si="1222"/>
        <v>7936.86</v>
      </c>
    </row>
    <row r="709" spans="1:35" x14ac:dyDescent="0.25">
      <c r="A709" s="31">
        <v>9</v>
      </c>
      <c r="B709" s="52">
        <v>281.60000000000002</v>
      </c>
      <c r="C709" s="33">
        <v>2.2999999999999998</v>
      </c>
      <c r="D709" s="33">
        <v>8.1999999999999993</v>
      </c>
      <c r="E709" s="33">
        <v>3.14</v>
      </c>
      <c r="F709" s="35">
        <v>0.77</v>
      </c>
      <c r="G709" s="35"/>
      <c r="H709" s="171"/>
      <c r="I709" s="51">
        <v>4347.3500000000004</v>
      </c>
      <c r="J709" s="41">
        <f>I709-K709-L709-M709-N709-O709</f>
        <v>937.17400000000032</v>
      </c>
      <c r="K709" s="41">
        <f t="shared" si="1208"/>
        <v>2309.12</v>
      </c>
      <c r="L709" s="41">
        <f t="shared" si="1209"/>
        <v>884.22400000000016</v>
      </c>
      <c r="M709" s="41">
        <f t="shared" si="1210"/>
        <v>216.83200000000002</v>
      </c>
      <c r="N709" s="41">
        <f t="shared" si="1211"/>
        <v>0</v>
      </c>
      <c r="O709" s="41">
        <f>H709*B709</f>
        <v>0</v>
      </c>
      <c r="P709" s="41">
        <f t="shared" si="1212"/>
        <v>0.56697528379357542</v>
      </c>
      <c r="Q709" s="40">
        <f t="shared" si="1201"/>
        <v>4347.3500000000004</v>
      </c>
      <c r="R709" s="51">
        <v>2464.84</v>
      </c>
      <c r="S709" s="41">
        <f t="shared" si="1213"/>
        <v>531.35449461396013</v>
      </c>
      <c r="T709" s="41">
        <f t="shared" si="1214"/>
        <v>1309.2139673134209</v>
      </c>
      <c r="U709" s="41">
        <f t="shared" si="1215"/>
        <v>501.33315333709055</v>
      </c>
      <c r="V709" s="41">
        <f t="shared" si="1204"/>
        <v>122.93838473552856</v>
      </c>
      <c r="W709" s="51"/>
      <c r="X709" s="51"/>
      <c r="Y709" s="41"/>
      <c r="Z709" s="40">
        <f t="shared" si="1216"/>
        <v>2464.84</v>
      </c>
      <c r="AA709" s="54">
        <f t="shared" si="1205"/>
        <v>437.46087934948866</v>
      </c>
      <c r="AB709" s="54">
        <f t="shared" si="1217"/>
        <v>1309.2139673134209</v>
      </c>
      <c r="AC709" s="54">
        <f t="shared" si="1218"/>
        <v>501.33315333709055</v>
      </c>
      <c r="AD709" s="54">
        <f t="shared" si="1206"/>
        <v>216.83200000000002</v>
      </c>
      <c r="AE709" s="54">
        <f t="shared" si="1219"/>
        <v>0</v>
      </c>
      <c r="AF709" s="54">
        <f t="shared" si="1220"/>
        <v>0</v>
      </c>
      <c r="AG709" s="54"/>
      <c r="AH709" s="42">
        <f t="shared" si="1221"/>
        <v>2464.84</v>
      </c>
      <c r="AI709" s="56">
        <f t="shared" si="1222"/>
        <v>1882.5100000000002</v>
      </c>
    </row>
    <row r="710" spans="1:35" x14ac:dyDescent="0.25">
      <c r="A710" s="31">
        <v>10</v>
      </c>
      <c r="B710" s="52">
        <v>387.7</v>
      </c>
      <c r="C710" s="33">
        <v>2.2999999999999998</v>
      </c>
      <c r="D710" s="33">
        <v>7.95</v>
      </c>
      <c r="E710" s="33">
        <v>3.85</v>
      </c>
      <c r="F710" s="35">
        <v>0.77</v>
      </c>
      <c r="G710" s="35"/>
      <c r="H710" s="171"/>
      <c r="I710" s="51">
        <v>6152.79</v>
      </c>
      <c r="J710" s="41">
        <f t="shared" ref="J710:J712" si="1223">I710-K710-L710-M710-N710</f>
        <v>1279.4009999999998</v>
      </c>
      <c r="K710" s="41">
        <f t="shared" si="1208"/>
        <v>3082.2150000000001</v>
      </c>
      <c r="L710" s="41">
        <f t="shared" si="1209"/>
        <v>1492.645</v>
      </c>
      <c r="M710" s="41">
        <f t="shared" si="1210"/>
        <v>298.529</v>
      </c>
      <c r="N710" s="41">
        <f t="shared" si="1211"/>
        <v>0</v>
      </c>
      <c r="O710" s="41"/>
      <c r="P710" s="41">
        <f t="shared" si="1212"/>
        <v>1.1377748956164602</v>
      </c>
      <c r="Q710" s="40">
        <f t="shared" si="1201"/>
        <v>6152.79</v>
      </c>
      <c r="R710" s="51">
        <v>7000.49</v>
      </c>
      <c r="S710" s="41">
        <f t="shared" si="1213"/>
        <v>1455.6703392265943</v>
      </c>
      <c r="T710" s="41">
        <f t="shared" si="1214"/>
        <v>3506.8668498924881</v>
      </c>
      <c r="U710" s="41">
        <f t="shared" si="1215"/>
        <v>1698.2940090674313</v>
      </c>
      <c r="V710" s="41">
        <f t="shared" si="1204"/>
        <v>339.65880181348621</v>
      </c>
      <c r="W710" s="51"/>
      <c r="X710" s="51"/>
      <c r="Y710" s="41"/>
      <c r="Z710" s="40">
        <f t="shared" si="1216"/>
        <v>7000.49</v>
      </c>
      <c r="AA710" s="54">
        <f t="shared" si="1205"/>
        <v>1496.8001410400805</v>
      </c>
      <c r="AB710" s="54">
        <f t="shared" si="1217"/>
        <v>3506.8668498924881</v>
      </c>
      <c r="AC710" s="54">
        <f t="shared" si="1218"/>
        <v>1698.2940090674313</v>
      </c>
      <c r="AD710" s="54">
        <f t="shared" si="1206"/>
        <v>298.529</v>
      </c>
      <c r="AE710" s="54">
        <f t="shared" si="1219"/>
        <v>0</v>
      </c>
      <c r="AF710" s="54">
        <f t="shared" si="1220"/>
        <v>0</v>
      </c>
      <c r="AG710" s="54"/>
      <c r="AH710" s="42">
        <f t="shared" si="1221"/>
        <v>7000.49</v>
      </c>
      <c r="AI710" s="56">
        <f t="shared" si="1222"/>
        <v>-847.69999999999982</v>
      </c>
    </row>
    <row r="711" spans="1:35" x14ac:dyDescent="0.25">
      <c r="A711" s="31">
        <v>11</v>
      </c>
      <c r="B711" s="52">
        <v>495</v>
      </c>
      <c r="C711" s="33">
        <v>2.2999999999999998</v>
      </c>
      <c r="D711" s="33">
        <v>7.66</v>
      </c>
      <c r="E711" s="33">
        <v>3.18</v>
      </c>
      <c r="F711" s="35">
        <v>0.77</v>
      </c>
      <c r="G711" s="35"/>
      <c r="H711" s="171"/>
      <c r="I711" s="51">
        <v>7425</v>
      </c>
      <c r="J711" s="41">
        <f t="shared" si="1223"/>
        <v>1678.0499999999997</v>
      </c>
      <c r="K711" s="41">
        <f t="shared" si="1208"/>
        <v>3791.7000000000003</v>
      </c>
      <c r="L711" s="41">
        <f t="shared" si="1209"/>
        <v>1574.1000000000001</v>
      </c>
      <c r="M711" s="41">
        <f t="shared" si="1210"/>
        <v>381.15000000000003</v>
      </c>
      <c r="N711" s="41">
        <f t="shared" si="1211"/>
        <v>0</v>
      </c>
      <c r="O711" s="41"/>
      <c r="P711" s="41">
        <f t="shared" si="1212"/>
        <v>0.39003905723905724</v>
      </c>
      <c r="Q711" s="40">
        <f t="shared" si="1201"/>
        <v>7425</v>
      </c>
      <c r="R711" s="51">
        <v>2896.04</v>
      </c>
      <c r="S711" s="41">
        <f t="shared" si="1213"/>
        <v>494.42503999999974</v>
      </c>
      <c r="T711" s="41">
        <f t="shared" si="1214"/>
        <v>1478.9110933333334</v>
      </c>
      <c r="U711" s="41">
        <f t="shared" si="1215"/>
        <v>613.96048000000008</v>
      </c>
      <c r="V711" s="41">
        <f t="shared" si="1204"/>
        <v>148.66338666666667</v>
      </c>
      <c r="W711" s="51"/>
      <c r="X711" s="51">
        <v>160.08000000000001</v>
      </c>
      <c r="Y711" s="41"/>
      <c r="Z711" s="40">
        <f t="shared" si="1216"/>
        <v>2896.04</v>
      </c>
      <c r="AA711" s="54">
        <f t="shared" si="1205"/>
        <v>261.93842666666649</v>
      </c>
      <c r="AB711" s="54">
        <f t="shared" si="1217"/>
        <v>1478.9110933333334</v>
      </c>
      <c r="AC711" s="54">
        <f t="shared" si="1218"/>
        <v>613.96048000000008</v>
      </c>
      <c r="AD711" s="54">
        <f t="shared" si="1206"/>
        <v>381.15000000000003</v>
      </c>
      <c r="AE711" s="54">
        <f t="shared" si="1219"/>
        <v>0</v>
      </c>
      <c r="AF711" s="54">
        <f t="shared" si="1220"/>
        <v>160.08000000000001</v>
      </c>
      <c r="AG711" s="54"/>
      <c r="AH711" s="42">
        <f t="shared" si="1221"/>
        <v>2896.04</v>
      </c>
      <c r="AI711" s="56">
        <f t="shared" si="1222"/>
        <v>4528.96</v>
      </c>
    </row>
    <row r="712" spans="1:35" x14ac:dyDescent="0.25">
      <c r="A712" s="31">
        <v>12</v>
      </c>
      <c r="B712" s="52">
        <v>70.3</v>
      </c>
      <c r="C712" s="33">
        <v>2.2999999999999998</v>
      </c>
      <c r="D712" s="33">
        <v>8</v>
      </c>
      <c r="E712" s="33">
        <v>2.83</v>
      </c>
      <c r="F712" s="35">
        <v>0.77</v>
      </c>
      <c r="G712" s="35"/>
      <c r="H712" s="171"/>
      <c r="I712" s="51">
        <v>1055.2</v>
      </c>
      <c r="J712" s="41">
        <f t="shared" si="1223"/>
        <v>239.72000000000011</v>
      </c>
      <c r="K712" s="41">
        <f t="shared" si="1208"/>
        <v>562.4</v>
      </c>
      <c r="L712" s="41">
        <f t="shared" si="1209"/>
        <v>198.94899999999998</v>
      </c>
      <c r="M712" s="41">
        <f t="shared" si="1210"/>
        <v>54.131</v>
      </c>
      <c r="N712" s="41">
        <f t="shared" si="1211"/>
        <v>0</v>
      </c>
      <c r="O712" s="41"/>
      <c r="P712" s="41">
        <f t="shared" si="1212"/>
        <v>2.0133244882486734</v>
      </c>
      <c r="Q712" s="40">
        <f t="shared" si="1201"/>
        <v>1055.2</v>
      </c>
      <c r="R712" s="51">
        <v>2124.46</v>
      </c>
      <c r="S712" s="41">
        <f t="shared" si="1213"/>
        <v>482.6341463229719</v>
      </c>
      <c r="T712" s="41">
        <f t="shared" si="1214"/>
        <v>1132.2936921910539</v>
      </c>
      <c r="U712" s="41">
        <f t="shared" si="1215"/>
        <v>400.54889361258529</v>
      </c>
      <c r="V712" s="41">
        <f t="shared" si="1204"/>
        <v>108.98326787338894</v>
      </c>
      <c r="W712" s="51"/>
      <c r="X712" s="51"/>
      <c r="Y712" s="41"/>
      <c r="Z712" s="40">
        <f t="shared" si="1216"/>
        <v>2124.46</v>
      </c>
      <c r="AA712" s="54">
        <f t="shared" si="1205"/>
        <v>537.4864141963609</v>
      </c>
      <c r="AB712" s="54">
        <f t="shared" si="1217"/>
        <v>1132.2936921910539</v>
      </c>
      <c r="AC712" s="54">
        <f t="shared" si="1218"/>
        <v>400.54889361258529</v>
      </c>
      <c r="AD712" s="54">
        <f t="shared" si="1206"/>
        <v>54.131</v>
      </c>
      <c r="AE712" s="54">
        <f t="shared" si="1219"/>
        <v>0</v>
      </c>
      <c r="AF712" s="54">
        <f t="shared" si="1220"/>
        <v>0</v>
      </c>
      <c r="AG712" s="54"/>
      <c r="AH712" s="42">
        <f t="shared" si="1221"/>
        <v>2124.46</v>
      </c>
      <c r="AI712" s="56">
        <f t="shared" si="1222"/>
        <v>-1069.26</v>
      </c>
    </row>
    <row r="713" spans="1:35" x14ac:dyDescent="0.25">
      <c r="A713" s="31">
        <v>13</v>
      </c>
      <c r="B713" s="52">
        <v>121.2</v>
      </c>
      <c r="C713" s="33">
        <v>2.2999999999999998</v>
      </c>
      <c r="D713" s="33">
        <v>8.1</v>
      </c>
      <c r="E713" s="33">
        <v>2.69</v>
      </c>
      <c r="F713" s="35">
        <v>0.77</v>
      </c>
      <c r="G713" s="35"/>
      <c r="H713" s="171"/>
      <c r="I713" s="51">
        <v>1809.52</v>
      </c>
      <c r="J713" s="41">
        <v>0</v>
      </c>
      <c r="K713" s="41">
        <v>0</v>
      </c>
      <c r="L713" s="41">
        <v>0</v>
      </c>
      <c r="M713" s="41">
        <v>0</v>
      </c>
      <c r="N713" s="41">
        <f t="shared" si="1211"/>
        <v>0</v>
      </c>
      <c r="O713" s="41"/>
      <c r="P713" s="41">
        <v>0</v>
      </c>
      <c r="Q713" s="40">
        <f t="shared" si="1201"/>
        <v>1809.52</v>
      </c>
      <c r="R713" s="51"/>
      <c r="S713" s="41">
        <f t="shared" si="1213"/>
        <v>0</v>
      </c>
      <c r="T713" s="41">
        <f t="shared" si="1214"/>
        <v>0</v>
      </c>
      <c r="U713" s="41">
        <f t="shared" si="1215"/>
        <v>0</v>
      </c>
      <c r="V713" s="41">
        <f t="shared" si="1204"/>
        <v>0</v>
      </c>
      <c r="W713" s="51"/>
      <c r="X713" s="51"/>
      <c r="Y713" s="41"/>
      <c r="Z713" s="40">
        <f t="shared" si="1216"/>
        <v>0</v>
      </c>
      <c r="AA713" s="54">
        <f t="shared" si="1205"/>
        <v>0</v>
      </c>
      <c r="AB713" s="54">
        <f t="shared" si="1217"/>
        <v>0</v>
      </c>
      <c r="AC713" s="54">
        <f t="shared" si="1218"/>
        <v>0</v>
      </c>
      <c r="AD713" s="54">
        <f t="shared" si="1206"/>
        <v>0</v>
      </c>
      <c r="AE713" s="54">
        <f t="shared" si="1219"/>
        <v>0</v>
      </c>
      <c r="AF713" s="54">
        <f t="shared" si="1220"/>
        <v>0</v>
      </c>
      <c r="AG713" s="54"/>
      <c r="AH713" s="42">
        <f t="shared" si="1221"/>
        <v>0</v>
      </c>
      <c r="AI713" s="56">
        <f t="shared" si="1222"/>
        <v>1809.52</v>
      </c>
    </row>
    <row r="714" spans="1:35" x14ac:dyDescent="0.25">
      <c r="A714" s="31">
        <v>14</v>
      </c>
      <c r="B714" s="52">
        <v>369.4</v>
      </c>
      <c r="C714" s="33">
        <v>2.2999999999999998</v>
      </c>
      <c r="D714" s="33">
        <v>8.31</v>
      </c>
      <c r="E714" s="33">
        <v>2.7</v>
      </c>
      <c r="F714" s="35">
        <v>0.77</v>
      </c>
      <c r="G714" s="35"/>
      <c r="H714" s="171"/>
      <c r="I714" s="51">
        <v>5585.33</v>
      </c>
      <c r="J714" s="41">
        <f t="shared" ref="J714" si="1224">I714-K714-L714-M714-N714</f>
        <v>1233.7979999999998</v>
      </c>
      <c r="K714" s="41">
        <f t="shared" ref="K714" si="1225">B714*D714</f>
        <v>3069.7139999999999</v>
      </c>
      <c r="L714" s="41">
        <f t="shared" ref="L714" si="1226">E714*B714</f>
        <v>997.38</v>
      </c>
      <c r="M714" s="41">
        <f t="shared" ref="M714" si="1227">F714*B714</f>
        <v>284.43799999999999</v>
      </c>
      <c r="N714" s="41">
        <f t="shared" si="1211"/>
        <v>0</v>
      </c>
      <c r="O714" s="41"/>
      <c r="P714" s="41">
        <f t="shared" ref="P714" si="1228">R714/I714</f>
        <v>0</v>
      </c>
      <c r="Q714" s="40">
        <f t="shared" si="1201"/>
        <v>5585.33</v>
      </c>
      <c r="R714" s="51"/>
      <c r="S714" s="41">
        <f t="shared" si="1213"/>
        <v>0</v>
      </c>
      <c r="T714" s="41">
        <f t="shared" si="1214"/>
        <v>0</v>
      </c>
      <c r="U714" s="41">
        <f t="shared" si="1215"/>
        <v>0</v>
      </c>
      <c r="V714" s="41">
        <f t="shared" si="1204"/>
        <v>0</v>
      </c>
      <c r="W714" s="51"/>
      <c r="X714" s="51"/>
      <c r="Y714" s="41"/>
      <c r="Z714" s="40">
        <f t="shared" si="1216"/>
        <v>0</v>
      </c>
      <c r="AA714" s="54">
        <f t="shared" si="1205"/>
        <v>-284.43799999999999</v>
      </c>
      <c r="AB714" s="54">
        <f t="shared" si="1217"/>
        <v>0</v>
      </c>
      <c r="AC714" s="54">
        <f t="shared" si="1218"/>
        <v>0</v>
      </c>
      <c r="AD714" s="54">
        <f t="shared" si="1206"/>
        <v>284.43799999999999</v>
      </c>
      <c r="AE714" s="54">
        <f t="shared" si="1219"/>
        <v>0</v>
      </c>
      <c r="AF714" s="54">
        <f t="shared" si="1220"/>
        <v>0</v>
      </c>
      <c r="AG714" s="54"/>
      <c r="AH714" s="42">
        <f t="shared" si="1221"/>
        <v>0</v>
      </c>
      <c r="AI714" s="56">
        <f t="shared" si="1222"/>
        <v>5585.33</v>
      </c>
    </row>
    <row r="715" spans="1:35" x14ac:dyDescent="0.25">
      <c r="A715" s="31"/>
      <c r="B715" s="52"/>
      <c r="C715" s="33"/>
      <c r="D715" s="33"/>
      <c r="E715" s="33"/>
      <c r="F715" s="35"/>
      <c r="G715" s="35"/>
      <c r="H715" s="171"/>
      <c r="I715" s="51"/>
      <c r="J715" s="41"/>
      <c r="K715" s="41"/>
      <c r="L715" s="41"/>
      <c r="M715" s="41"/>
      <c r="N715" s="41"/>
      <c r="O715" s="41"/>
      <c r="P715" s="41">
        <v>0</v>
      </c>
      <c r="Q715" s="40">
        <f t="shared" si="1201"/>
        <v>0</v>
      </c>
      <c r="R715" s="51"/>
      <c r="S715" s="41">
        <f t="shared" si="1213"/>
        <v>0</v>
      </c>
      <c r="T715" s="41"/>
      <c r="U715" s="41"/>
      <c r="V715" s="41">
        <f t="shared" si="1204"/>
        <v>0</v>
      </c>
      <c r="W715" s="51"/>
      <c r="X715" s="51"/>
      <c r="Y715" s="41"/>
      <c r="Z715" s="40"/>
      <c r="AA715" s="54">
        <f t="shared" si="1205"/>
        <v>0</v>
      </c>
      <c r="AB715" s="54"/>
      <c r="AC715" s="54"/>
      <c r="AD715" s="54">
        <f t="shared" si="1206"/>
        <v>0</v>
      </c>
      <c r="AE715" s="54"/>
      <c r="AF715" s="54"/>
      <c r="AG715" s="54"/>
      <c r="AH715" s="42"/>
      <c r="AI715" s="56"/>
    </row>
    <row r="716" spans="1:35" x14ac:dyDescent="0.25">
      <c r="A716" s="31">
        <v>32</v>
      </c>
      <c r="B716" s="52">
        <v>54.9</v>
      </c>
      <c r="C716" s="33">
        <v>2.2999999999999998</v>
      </c>
      <c r="D716" s="33">
        <v>8.06</v>
      </c>
      <c r="E716" s="33">
        <v>1.9</v>
      </c>
      <c r="F716" s="35">
        <v>0.77</v>
      </c>
      <c r="G716" s="35"/>
      <c r="H716" s="171"/>
      <c r="I716" s="51">
        <v>749.93</v>
      </c>
      <c r="J716" s="41">
        <f t="shared" ref="J716" si="1229">I716-K716-L716-M716-N716</f>
        <v>160.85299999999992</v>
      </c>
      <c r="K716" s="41">
        <f t="shared" ref="K716" si="1230">B716*D716</f>
        <v>442.49400000000003</v>
      </c>
      <c r="L716" s="41">
        <f t="shared" ref="L716" si="1231">E716*B716</f>
        <v>104.30999999999999</v>
      </c>
      <c r="M716" s="41">
        <f t="shared" ref="M716" si="1232">F716*B716</f>
        <v>42.273000000000003</v>
      </c>
      <c r="N716" s="41">
        <f t="shared" ref="N716" si="1233">G716*B716</f>
        <v>0</v>
      </c>
      <c r="O716" s="41"/>
      <c r="P716" s="41">
        <f t="shared" ref="P716:P717" si="1234">R716/I716</f>
        <v>3.0223754217060264</v>
      </c>
      <c r="Q716" s="40">
        <f t="shared" si="1201"/>
        <v>749.93</v>
      </c>
      <c r="R716" s="51">
        <v>2266.5700000000002</v>
      </c>
      <c r="S716" s="41">
        <f t="shared" si="1213"/>
        <v>486.15815370767916</v>
      </c>
      <c r="T716" s="41">
        <f t="shared" ref="T716" si="1235">P716*K716</f>
        <v>1337.3829898523866</v>
      </c>
      <c r="U716" s="41">
        <f t="shared" ref="U716" si="1236">L716*P716</f>
        <v>315.26398023815557</v>
      </c>
      <c r="V716" s="41">
        <f t="shared" si="1204"/>
        <v>127.76487620177886</v>
      </c>
      <c r="W716" s="51"/>
      <c r="X716" s="51"/>
      <c r="Y716" s="41"/>
      <c r="Z716" s="40">
        <f>SUM(S716:Y716)</f>
        <v>2266.5700000000002</v>
      </c>
      <c r="AA716" s="54">
        <f t="shared" si="1205"/>
        <v>571.650029909458</v>
      </c>
      <c r="AB716" s="54">
        <f>T716</f>
        <v>1337.3829898523866</v>
      </c>
      <c r="AC716" s="54">
        <f>U716</f>
        <v>315.26398023815557</v>
      </c>
      <c r="AD716" s="54">
        <f t="shared" si="1206"/>
        <v>42.273000000000003</v>
      </c>
      <c r="AE716" s="54">
        <f>W716</f>
        <v>0</v>
      </c>
      <c r="AF716" s="54">
        <f>X716</f>
        <v>0</v>
      </c>
      <c r="AG716" s="54"/>
      <c r="AH716" s="42">
        <f t="shared" ref="AH716" si="1237">SUM(AA716:AG716)</f>
        <v>2266.5700000000002</v>
      </c>
      <c r="AI716" s="56">
        <f>I716-Z716</f>
        <v>-1516.6400000000003</v>
      </c>
    </row>
    <row r="717" spans="1:35" x14ac:dyDescent="0.25">
      <c r="A717" s="32" t="s">
        <v>37</v>
      </c>
      <c r="B717" s="136">
        <f>SUM(B701:B716)</f>
        <v>2998.3</v>
      </c>
      <c r="C717" s="173"/>
      <c r="D717" s="174"/>
      <c r="E717" s="174"/>
      <c r="F717" s="175"/>
      <c r="G717" s="175"/>
      <c r="H717" s="175"/>
      <c r="I717" s="177">
        <f t="shared" ref="I717" si="1238">SUM(I701:I716)</f>
        <v>45504.24</v>
      </c>
      <c r="J717" s="177">
        <f t="shared" ref="J717:N717" si="1239">SUM(J701:J716)</f>
        <v>9346.6209999999992</v>
      </c>
      <c r="K717" s="177">
        <f t="shared" si="1239"/>
        <v>23063.335999999999</v>
      </c>
      <c r="L717" s="177">
        <f t="shared" si="1239"/>
        <v>9069.3960000000006</v>
      </c>
      <c r="M717" s="177">
        <f t="shared" si="1239"/>
        <v>2215.3670000000002</v>
      </c>
      <c r="N717" s="177">
        <f t="shared" si="1239"/>
        <v>0</v>
      </c>
      <c r="O717" s="177">
        <f>SUM(O706:O716)</f>
        <v>0</v>
      </c>
      <c r="P717" s="176">
        <f t="shared" si="1234"/>
        <v>0.50210837495582827</v>
      </c>
      <c r="Q717" s="178">
        <f t="shared" si="1201"/>
        <v>45504.24</v>
      </c>
      <c r="R717" s="177">
        <f>SUM(R701:R716)</f>
        <v>22848.059999999998</v>
      </c>
      <c r="S717" s="177">
        <f>SUM(S701:S716)</f>
        <v>4696.8624101279793</v>
      </c>
      <c r="T717" s="177">
        <f>SUM(T701:T716)</f>
        <v>12035.177013832679</v>
      </c>
      <c r="U717" s="177">
        <f>SUM(U701:U716)</f>
        <v>4797.7966180608955</v>
      </c>
      <c r="V717" s="177">
        <f>SUM(V701:V716)</f>
        <v>1158.1439579784455</v>
      </c>
      <c r="W717" s="177"/>
      <c r="X717" s="177">
        <f>SUM(X710:X716)</f>
        <v>160.08000000000001</v>
      </c>
      <c r="Y717" s="176"/>
      <c r="Z717" s="178">
        <f t="shared" ref="Z717:AE717" si="1240">SUM(Z701:Z716)</f>
        <v>22848.059999999998</v>
      </c>
      <c r="AA717" s="55">
        <f t="shared" si="1240"/>
        <v>3639.6393681064246</v>
      </c>
      <c r="AB717" s="55">
        <f t="shared" si="1240"/>
        <v>12035.177013832679</v>
      </c>
      <c r="AC717" s="55">
        <f t="shared" si="1240"/>
        <v>4797.7966180608955</v>
      </c>
      <c r="AD717" s="55">
        <f t="shared" si="1240"/>
        <v>2215.3670000000002</v>
      </c>
      <c r="AE717" s="55">
        <f t="shared" si="1240"/>
        <v>0</v>
      </c>
      <c r="AF717" s="55">
        <f>SUM(AF706:AF716)</f>
        <v>160.08000000000001</v>
      </c>
      <c r="AG717" s="54"/>
      <c r="AH717" s="42">
        <f>SUM(AH701:AH716)</f>
        <v>22848.059999999998</v>
      </c>
      <c r="AI717" s="56">
        <f>SUM(AI701:AI716)</f>
        <v>22656.18</v>
      </c>
    </row>
    <row r="718" spans="1:35" x14ac:dyDescent="0.25">
      <c r="A718" s="6" t="s">
        <v>45</v>
      </c>
      <c r="B718" s="37"/>
      <c r="H718" s="171"/>
      <c r="P718" s="41">
        <v>0</v>
      </c>
      <c r="Q718" s="40">
        <f t="shared" si="1201"/>
        <v>0</v>
      </c>
    </row>
    <row r="719" spans="1:35" x14ac:dyDescent="0.25">
      <c r="A719" s="31">
        <v>5</v>
      </c>
      <c r="B719" s="52">
        <v>212.7</v>
      </c>
      <c r="C719" s="33">
        <v>2.48</v>
      </c>
      <c r="D719" s="33">
        <v>8.0399999999999991</v>
      </c>
      <c r="E719" s="33">
        <v>3.88</v>
      </c>
      <c r="F719" s="35">
        <v>0.77</v>
      </c>
      <c r="G719" s="35">
        <v>5.8</v>
      </c>
      <c r="H719" s="171"/>
      <c r="I719" s="51">
        <v>4696.42</v>
      </c>
      <c r="J719" s="41">
        <f t="shared" ref="J719:J724" si="1241">I719-K719-L719-M719-N719</f>
        <v>763.59700000000066</v>
      </c>
      <c r="K719" s="41">
        <f t="shared" ref="K719:K724" si="1242">B719*D719</f>
        <v>1710.1079999999997</v>
      </c>
      <c r="L719" s="41">
        <f t="shared" ref="L719:L724" si="1243">E719*B719</f>
        <v>825.27599999999995</v>
      </c>
      <c r="M719" s="41">
        <f t="shared" ref="M719:M724" si="1244">F719*B719</f>
        <v>163.779</v>
      </c>
      <c r="N719" s="41">
        <f>G719*B719</f>
        <v>1233.6599999999999</v>
      </c>
      <c r="O719" s="41"/>
      <c r="P719" s="41">
        <f t="shared" ref="P719" si="1245">R719/I719</f>
        <v>0.25256259022830158</v>
      </c>
      <c r="Q719" s="40">
        <f t="shared" si="1201"/>
        <v>4696.42</v>
      </c>
      <c r="R719" s="51">
        <v>1186.1400000000001</v>
      </c>
      <c r="S719" s="41">
        <f t="shared" ref="S719:S724" si="1246">R719-T719-U719-V719-W719-X719</f>
        <v>205.152401271607</v>
      </c>
      <c r="T719" s="41">
        <f t="shared" ref="T719:T724" si="1247">P719*K719</f>
        <v>431.90930605014029</v>
      </c>
      <c r="U719" s="41">
        <f t="shared" ref="U719:U724" si="1248">L719*P719</f>
        <v>208.4338442132518</v>
      </c>
      <c r="V719" s="41">
        <f t="shared" ref="V719:V724" si="1249">P719*M719</f>
        <v>41.364448465001004</v>
      </c>
      <c r="W719" s="51"/>
      <c r="X719" s="51">
        <v>299.27999999999997</v>
      </c>
      <c r="Y719" s="41"/>
      <c r="Z719" s="40">
        <f t="shared" ref="Z719:Z724" si="1250">SUM(S719:Y719)</f>
        <v>1186.1400000000001</v>
      </c>
      <c r="AA719" s="54">
        <f t="shared" ref="AA719:AA724" si="1251">Z719-AB719-AC719-AD719-AE719-AF719</f>
        <v>82.737849736608041</v>
      </c>
      <c r="AB719" s="54">
        <f t="shared" ref="AB719:AC724" si="1252">T719</f>
        <v>431.90930605014029</v>
      </c>
      <c r="AC719" s="54">
        <f t="shared" si="1252"/>
        <v>208.4338442132518</v>
      </c>
      <c r="AD719" s="54">
        <f t="shared" ref="AD719:AD724" si="1253">M719</f>
        <v>163.779</v>
      </c>
      <c r="AE719" s="54">
        <f t="shared" ref="AE719:AF724" si="1254">W719</f>
        <v>0</v>
      </c>
      <c r="AF719" s="54">
        <f t="shared" si="1254"/>
        <v>299.27999999999997</v>
      </c>
      <c r="AG719" s="54"/>
      <c r="AH719" s="42">
        <f t="shared" ref="AH719:AH724" si="1255">SUM(AA719:AG719)</f>
        <v>1186.1400000000001</v>
      </c>
      <c r="AI719" s="56">
        <f t="shared" ref="AI719:AI724" si="1256">I719-Z719</f>
        <v>3510.2799999999997</v>
      </c>
    </row>
    <row r="720" spans="1:35" x14ac:dyDescent="0.25">
      <c r="A720" s="31">
        <v>13</v>
      </c>
      <c r="B720" s="52"/>
      <c r="C720" s="33"/>
      <c r="D720" s="33"/>
      <c r="E720" s="33"/>
      <c r="F720" s="35"/>
      <c r="G720" s="35"/>
      <c r="H720" s="171"/>
      <c r="I720" s="51"/>
      <c r="J720" s="41">
        <f t="shared" si="1241"/>
        <v>0</v>
      </c>
      <c r="K720" s="41">
        <f t="shared" si="1242"/>
        <v>0</v>
      </c>
      <c r="L720" s="41">
        <f t="shared" si="1243"/>
        <v>0</v>
      </c>
      <c r="M720" s="41">
        <f t="shared" si="1244"/>
        <v>0</v>
      </c>
      <c r="N720" s="41">
        <f t="shared" ref="N720:N721" si="1257">G720*B720</f>
        <v>0</v>
      </c>
      <c r="O720" s="41"/>
      <c r="P720" s="41">
        <v>0</v>
      </c>
      <c r="Q720" s="40">
        <f t="shared" si="1201"/>
        <v>0</v>
      </c>
      <c r="R720" s="51"/>
      <c r="S720" s="41">
        <f t="shared" si="1246"/>
        <v>0</v>
      </c>
      <c r="T720" s="41">
        <f t="shared" si="1247"/>
        <v>0</v>
      </c>
      <c r="U720" s="41">
        <f t="shared" si="1248"/>
        <v>0</v>
      </c>
      <c r="V720" s="41">
        <f t="shared" si="1249"/>
        <v>0</v>
      </c>
      <c r="W720" s="51"/>
      <c r="X720" s="51"/>
      <c r="Y720" s="41"/>
      <c r="Z720" s="40">
        <f t="shared" si="1250"/>
        <v>0</v>
      </c>
      <c r="AA720" s="54">
        <f t="shared" si="1251"/>
        <v>0</v>
      </c>
      <c r="AB720" s="54">
        <f t="shared" si="1252"/>
        <v>0</v>
      </c>
      <c r="AC720" s="54">
        <f t="shared" si="1252"/>
        <v>0</v>
      </c>
      <c r="AD720" s="54">
        <f t="shared" si="1253"/>
        <v>0</v>
      </c>
      <c r="AE720" s="54">
        <f t="shared" si="1254"/>
        <v>0</v>
      </c>
      <c r="AF720" s="54">
        <f t="shared" si="1254"/>
        <v>0</v>
      </c>
      <c r="AG720" s="54"/>
      <c r="AH720" s="42">
        <f t="shared" si="1255"/>
        <v>0</v>
      </c>
      <c r="AI720" s="56">
        <f t="shared" si="1256"/>
        <v>0</v>
      </c>
    </row>
    <row r="721" spans="1:35" x14ac:dyDescent="0.25">
      <c r="A721" s="31">
        <v>15</v>
      </c>
      <c r="B721" s="52">
        <v>603.4</v>
      </c>
      <c r="C721" s="33">
        <v>2.2999999999999998</v>
      </c>
      <c r="D721" s="33">
        <v>8.09</v>
      </c>
      <c r="E721" s="33">
        <v>3.63</v>
      </c>
      <c r="F721" s="35">
        <v>0.77</v>
      </c>
      <c r="G721" s="35"/>
      <c r="H721" s="171"/>
      <c r="I721" s="51">
        <v>9491.48</v>
      </c>
      <c r="J721" s="41">
        <f t="shared" si="1241"/>
        <v>1955.0140000000006</v>
      </c>
      <c r="K721" s="41">
        <f t="shared" si="1242"/>
        <v>4881.5059999999994</v>
      </c>
      <c r="L721" s="41">
        <f t="shared" si="1243"/>
        <v>2190.3419999999996</v>
      </c>
      <c r="M721" s="41">
        <f t="shared" si="1244"/>
        <v>464.61799999999999</v>
      </c>
      <c r="N721" s="41">
        <f t="shared" si="1257"/>
        <v>0</v>
      </c>
      <c r="O721" s="41"/>
      <c r="P721" s="41">
        <f t="shared" ref="P721:P725" si="1258">R721/I721</f>
        <v>0.9523867721366952</v>
      </c>
      <c r="Q721" s="40">
        <f t="shared" si="1201"/>
        <v>9491.48</v>
      </c>
      <c r="R721" s="51">
        <v>9039.56</v>
      </c>
      <c r="S721" s="41">
        <f t="shared" si="1246"/>
        <v>1861.9294729420499</v>
      </c>
      <c r="T721" s="41">
        <f t="shared" si="1247"/>
        <v>4649.0817425059095</v>
      </c>
      <c r="U721" s="41">
        <f t="shared" si="1248"/>
        <v>2086.0527472554331</v>
      </c>
      <c r="V721" s="41">
        <f t="shared" si="1249"/>
        <v>442.49603729660703</v>
      </c>
      <c r="W721" s="51"/>
      <c r="X721" s="51"/>
      <c r="Y721" s="41"/>
      <c r="Z721" s="40">
        <f t="shared" si="1250"/>
        <v>9039.56</v>
      </c>
      <c r="AA721" s="54">
        <f t="shared" si="1251"/>
        <v>1839.807510238657</v>
      </c>
      <c r="AB721" s="54">
        <f t="shared" si="1252"/>
        <v>4649.0817425059095</v>
      </c>
      <c r="AC721" s="54">
        <f t="shared" si="1252"/>
        <v>2086.0527472554331</v>
      </c>
      <c r="AD721" s="54">
        <f t="shared" si="1253"/>
        <v>464.61799999999999</v>
      </c>
      <c r="AE721" s="54">
        <f t="shared" si="1254"/>
        <v>0</v>
      </c>
      <c r="AF721" s="54">
        <f t="shared" si="1254"/>
        <v>0</v>
      </c>
      <c r="AG721" s="54"/>
      <c r="AH721" s="42">
        <f t="shared" si="1255"/>
        <v>9039.56</v>
      </c>
      <c r="AI721" s="56">
        <f t="shared" si="1256"/>
        <v>451.92000000000007</v>
      </c>
    </row>
    <row r="722" spans="1:35" x14ac:dyDescent="0.25">
      <c r="A722" s="31">
        <v>16</v>
      </c>
      <c r="B722" s="52">
        <v>127.5</v>
      </c>
      <c r="C722" s="33">
        <v>2.2999999999999998</v>
      </c>
      <c r="D722" s="33">
        <v>8.0500000000000007</v>
      </c>
      <c r="E722" s="33">
        <v>2.88</v>
      </c>
      <c r="F722" s="35">
        <v>0.77</v>
      </c>
      <c r="G722" s="35"/>
      <c r="H722" s="171"/>
      <c r="I722" s="51">
        <v>1934.17</v>
      </c>
      <c r="J722" s="41">
        <f t="shared" si="1241"/>
        <v>442.42</v>
      </c>
      <c r="K722" s="41">
        <f t="shared" si="1242"/>
        <v>1026.375</v>
      </c>
      <c r="L722" s="41">
        <f t="shared" si="1243"/>
        <v>367.2</v>
      </c>
      <c r="M722" s="41">
        <f t="shared" si="1244"/>
        <v>98.174999999999997</v>
      </c>
      <c r="N722" s="41">
        <f>G722*B722</f>
        <v>0</v>
      </c>
      <c r="O722" s="41"/>
      <c r="P722" s="41">
        <f t="shared" si="1258"/>
        <v>0.56046779755657461</v>
      </c>
      <c r="Q722" s="40">
        <f t="shared" si="1201"/>
        <v>1934.17</v>
      </c>
      <c r="R722" s="51">
        <v>1084.04</v>
      </c>
      <c r="S722" s="41">
        <f t="shared" si="1246"/>
        <v>247.96216299497976</v>
      </c>
      <c r="T722" s="41">
        <f t="shared" si="1247"/>
        <v>575.2501357171293</v>
      </c>
      <c r="U722" s="41">
        <f t="shared" si="1248"/>
        <v>205.8037752627742</v>
      </c>
      <c r="V722" s="41">
        <f t="shared" si="1249"/>
        <v>55.023926025116708</v>
      </c>
      <c r="W722" s="51"/>
      <c r="X722" s="51"/>
      <c r="Y722" s="41"/>
      <c r="Z722" s="40">
        <f t="shared" si="1250"/>
        <v>1084.04</v>
      </c>
      <c r="AA722" s="54">
        <f t="shared" si="1251"/>
        <v>204.81108902009646</v>
      </c>
      <c r="AB722" s="54">
        <f t="shared" si="1252"/>
        <v>575.2501357171293</v>
      </c>
      <c r="AC722" s="54">
        <f t="shared" si="1252"/>
        <v>205.8037752627742</v>
      </c>
      <c r="AD722" s="54">
        <f t="shared" si="1253"/>
        <v>98.174999999999997</v>
      </c>
      <c r="AE722" s="54">
        <f t="shared" si="1254"/>
        <v>0</v>
      </c>
      <c r="AF722" s="54">
        <f t="shared" si="1254"/>
        <v>0</v>
      </c>
      <c r="AG722" s="54"/>
      <c r="AH722" s="42">
        <f t="shared" si="1255"/>
        <v>1084.04</v>
      </c>
      <c r="AI722" s="56">
        <f t="shared" si="1256"/>
        <v>850.13000000000011</v>
      </c>
    </row>
    <row r="723" spans="1:35" x14ac:dyDescent="0.25">
      <c r="A723" s="31">
        <v>17</v>
      </c>
      <c r="B723" s="52">
        <v>130</v>
      </c>
      <c r="C723" s="33">
        <v>2.2999999999999998</v>
      </c>
      <c r="D723" s="33">
        <v>8.4</v>
      </c>
      <c r="E723" s="33">
        <v>3.13</v>
      </c>
      <c r="F723" s="35">
        <v>0.77</v>
      </c>
      <c r="G723" s="35"/>
      <c r="H723" s="171"/>
      <c r="I723" s="51">
        <v>2020.2</v>
      </c>
      <c r="J723" s="41">
        <f t="shared" si="1241"/>
        <v>421.20000000000005</v>
      </c>
      <c r="K723" s="41">
        <f t="shared" si="1242"/>
        <v>1092</v>
      </c>
      <c r="L723" s="41">
        <f t="shared" si="1243"/>
        <v>406.9</v>
      </c>
      <c r="M723" s="41">
        <f t="shared" si="1244"/>
        <v>100.10000000000001</v>
      </c>
      <c r="N723" s="41">
        <f>G723*B723</f>
        <v>0</v>
      </c>
      <c r="O723" s="41"/>
      <c r="P723" s="41">
        <f t="shared" si="1258"/>
        <v>0</v>
      </c>
      <c r="Q723" s="40">
        <f t="shared" si="1201"/>
        <v>2020.2</v>
      </c>
      <c r="R723" s="51"/>
      <c r="S723" s="41">
        <f t="shared" si="1246"/>
        <v>0</v>
      </c>
      <c r="T723" s="41">
        <f t="shared" si="1247"/>
        <v>0</v>
      </c>
      <c r="U723" s="41">
        <f t="shared" si="1248"/>
        <v>0</v>
      </c>
      <c r="V723" s="41">
        <f t="shared" si="1249"/>
        <v>0</v>
      </c>
      <c r="W723" s="51"/>
      <c r="X723" s="51"/>
      <c r="Y723" s="41"/>
      <c r="Z723" s="40">
        <f t="shared" si="1250"/>
        <v>0</v>
      </c>
      <c r="AA723" s="54">
        <f t="shared" si="1251"/>
        <v>-100.10000000000001</v>
      </c>
      <c r="AB723" s="54">
        <f t="shared" si="1252"/>
        <v>0</v>
      </c>
      <c r="AC723" s="54">
        <f t="shared" si="1252"/>
        <v>0</v>
      </c>
      <c r="AD723" s="54">
        <f t="shared" si="1253"/>
        <v>100.10000000000001</v>
      </c>
      <c r="AE723" s="54">
        <f t="shared" si="1254"/>
        <v>0</v>
      </c>
      <c r="AF723" s="54">
        <f t="shared" si="1254"/>
        <v>0</v>
      </c>
      <c r="AG723" s="54"/>
      <c r="AH723" s="42">
        <f t="shared" si="1255"/>
        <v>0</v>
      </c>
      <c r="AI723" s="56">
        <f t="shared" si="1256"/>
        <v>2020.2</v>
      </c>
    </row>
    <row r="724" spans="1:35" x14ac:dyDescent="0.25">
      <c r="A724" s="31" t="s">
        <v>38</v>
      </c>
      <c r="B724" s="52">
        <v>160.30000000000001</v>
      </c>
      <c r="C724" s="33">
        <v>2.2999999999999998</v>
      </c>
      <c r="D724" s="33">
        <v>8.9499999999999993</v>
      </c>
      <c r="E724" s="33">
        <v>1.39</v>
      </c>
      <c r="F724" s="35">
        <v>0.77</v>
      </c>
      <c r="G724" s="35"/>
      <c r="H724" s="171"/>
      <c r="I724" s="51">
        <v>2277.86</v>
      </c>
      <c r="J724" s="41">
        <f t="shared" si="1241"/>
        <v>496.92700000000013</v>
      </c>
      <c r="K724" s="41">
        <f t="shared" si="1242"/>
        <v>1434.6849999999999</v>
      </c>
      <c r="L724" s="41">
        <f t="shared" si="1243"/>
        <v>222.81700000000001</v>
      </c>
      <c r="M724" s="41">
        <f t="shared" si="1244"/>
        <v>123.43100000000001</v>
      </c>
      <c r="N724" s="41">
        <f>G724*B724</f>
        <v>0</v>
      </c>
      <c r="O724" s="41"/>
      <c r="P724" s="41">
        <f t="shared" si="1258"/>
        <v>0.7001044840332592</v>
      </c>
      <c r="Q724" s="40">
        <f t="shared" si="1201"/>
        <v>2277.86</v>
      </c>
      <c r="R724" s="51">
        <v>1594.74</v>
      </c>
      <c r="S724" s="41">
        <f t="shared" si="1246"/>
        <v>347.90082093719559</v>
      </c>
      <c r="T724" s="41">
        <f t="shared" si="1247"/>
        <v>1004.4294016752565</v>
      </c>
      <c r="U724" s="41">
        <f t="shared" si="1248"/>
        <v>155.99518081883872</v>
      </c>
      <c r="V724" s="41">
        <f t="shared" si="1249"/>
        <v>86.414596568709229</v>
      </c>
      <c r="W724" s="51"/>
      <c r="X724" s="51"/>
      <c r="Y724" s="41"/>
      <c r="Z724" s="40">
        <f t="shared" si="1250"/>
        <v>1594.7399999999998</v>
      </c>
      <c r="AA724" s="54">
        <f t="shared" si="1251"/>
        <v>310.88441750590459</v>
      </c>
      <c r="AB724" s="54">
        <f t="shared" si="1252"/>
        <v>1004.4294016752565</v>
      </c>
      <c r="AC724" s="54">
        <f t="shared" si="1252"/>
        <v>155.99518081883872</v>
      </c>
      <c r="AD724" s="54">
        <f t="shared" si="1253"/>
        <v>123.43100000000001</v>
      </c>
      <c r="AE724" s="54">
        <f t="shared" si="1254"/>
        <v>0</v>
      </c>
      <c r="AF724" s="54">
        <f t="shared" si="1254"/>
        <v>0</v>
      </c>
      <c r="AG724" s="54"/>
      <c r="AH724" s="42">
        <f t="shared" si="1255"/>
        <v>1594.7399999999998</v>
      </c>
      <c r="AI724" s="56">
        <f t="shared" si="1256"/>
        <v>683.12000000000035</v>
      </c>
    </row>
    <row r="725" spans="1:35" x14ac:dyDescent="0.25">
      <c r="A725" s="32" t="s">
        <v>37</v>
      </c>
      <c r="B725" s="136">
        <f>SUM(B719:B724)</f>
        <v>1233.8999999999999</v>
      </c>
      <c r="C725" s="173"/>
      <c r="D725" s="174"/>
      <c r="E725" s="174"/>
      <c r="F725" s="175"/>
      <c r="G725" s="175"/>
      <c r="H725" s="175"/>
      <c r="I725" s="177">
        <f t="shared" ref="I725" si="1259">SUM(I719:I724)</f>
        <v>20420.13</v>
      </c>
      <c r="J725" s="177">
        <f t="shared" ref="J725:O725" si="1260">SUM(J719:J724)</f>
        <v>4079.1580000000017</v>
      </c>
      <c r="K725" s="177">
        <f t="shared" si="1260"/>
        <v>10144.673999999999</v>
      </c>
      <c r="L725" s="177">
        <f t="shared" si="1260"/>
        <v>4012.5349999999994</v>
      </c>
      <c r="M725" s="177">
        <f t="shared" si="1260"/>
        <v>950.10299999999995</v>
      </c>
      <c r="N725" s="177">
        <f t="shared" si="1260"/>
        <v>1233.6599999999999</v>
      </c>
      <c r="O725" s="177">
        <f t="shared" si="1260"/>
        <v>0</v>
      </c>
      <c r="P725" s="176">
        <f t="shared" si="1258"/>
        <v>0.63194896408592882</v>
      </c>
      <c r="Q725" s="178">
        <f t="shared" si="1201"/>
        <v>20420.13</v>
      </c>
      <c r="R725" s="177">
        <f>SUM(R719:R724)</f>
        <v>12904.479999999998</v>
      </c>
      <c r="S725" s="177">
        <f t="shared" ref="S725:X725" si="1261">SUM(S719:S724)</f>
        <v>2662.9448581458323</v>
      </c>
      <c r="T725" s="177">
        <f t="shared" si="1261"/>
        <v>6660.6705859484355</v>
      </c>
      <c r="U725" s="177">
        <f t="shared" si="1261"/>
        <v>2656.2855475502979</v>
      </c>
      <c r="V725" s="177">
        <f t="shared" si="1261"/>
        <v>625.29900835543401</v>
      </c>
      <c r="W725" s="177">
        <f t="shared" si="1261"/>
        <v>0</v>
      </c>
      <c r="X725" s="177">
        <f t="shared" si="1261"/>
        <v>299.27999999999997</v>
      </c>
      <c r="Y725" s="176"/>
      <c r="Z725" s="178">
        <f t="shared" ref="Z725:AF725" si="1262">SUM(Z719:Z724)</f>
        <v>12904.479999999998</v>
      </c>
      <c r="AA725" s="55">
        <f t="shared" si="1262"/>
        <v>2338.1408665012659</v>
      </c>
      <c r="AB725" s="55">
        <f t="shared" si="1262"/>
        <v>6660.6705859484355</v>
      </c>
      <c r="AC725" s="55">
        <f t="shared" si="1262"/>
        <v>2656.2855475502979</v>
      </c>
      <c r="AD725" s="55">
        <f t="shared" si="1262"/>
        <v>950.10299999999995</v>
      </c>
      <c r="AE725" s="55">
        <f t="shared" si="1262"/>
        <v>0</v>
      </c>
      <c r="AF725" s="55">
        <f t="shared" si="1262"/>
        <v>299.27999999999997</v>
      </c>
      <c r="AG725" s="54"/>
      <c r="AH725" s="42">
        <f>SUM(AH719:AH724)</f>
        <v>12904.479999999998</v>
      </c>
      <c r="AI725" s="56">
        <f>SUM(AI719:AI724)</f>
        <v>7515.65</v>
      </c>
    </row>
    <row r="726" spans="1:35" x14ac:dyDescent="0.25">
      <c r="A726" t="s">
        <v>40</v>
      </c>
      <c r="G726" s="65"/>
      <c r="H726" s="171"/>
      <c r="J726" s="51"/>
      <c r="K726" s="51"/>
      <c r="L726" s="51"/>
      <c r="M726" s="41"/>
      <c r="N726" s="51"/>
      <c r="P726" s="41"/>
      <c r="Q726" s="40">
        <f t="shared" si="1201"/>
        <v>0</v>
      </c>
      <c r="S726" s="132"/>
      <c r="V726" s="132"/>
    </row>
    <row r="727" spans="1:35" x14ac:dyDescent="0.25">
      <c r="A727" s="31">
        <v>2</v>
      </c>
      <c r="B727" s="52">
        <v>418.2</v>
      </c>
      <c r="C727" s="33">
        <v>2.2999999999999998</v>
      </c>
      <c r="D727" s="33">
        <v>8.2100000000000009</v>
      </c>
      <c r="E727" s="33">
        <v>3.03</v>
      </c>
      <c r="F727" s="35">
        <v>0.77</v>
      </c>
      <c r="G727" s="35"/>
      <c r="H727" s="171"/>
      <c r="I727" s="51">
        <v>6390.1</v>
      </c>
      <c r="J727" s="41">
        <f>I727-K727-L727-M727-N727</f>
        <v>1367.518</v>
      </c>
      <c r="K727" s="41">
        <f>B727*D727</f>
        <v>3433.4220000000005</v>
      </c>
      <c r="L727" s="41">
        <f>E727*B727</f>
        <v>1267.146</v>
      </c>
      <c r="M727" s="41">
        <f t="shared" ref="M727" si="1263">F727*B727</f>
        <v>322.01400000000001</v>
      </c>
      <c r="N727" s="41">
        <v>0</v>
      </c>
      <c r="O727" s="41"/>
      <c r="P727" s="41">
        <f t="shared" ref="P727:P729" si="1264">R727/I727</f>
        <v>1.2712602306693164</v>
      </c>
      <c r="Q727" s="40">
        <f t="shared" si="1201"/>
        <v>6390.1</v>
      </c>
      <c r="R727" s="51">
        <v>8123.48</v>
      </c>
      <c r="S727" s="41">
        <f>R727-T727-U727-V727-W727-X727</f>
        <v>1738.4712481244421</v>
      </c>
      <c r="T727" s="41">
        <f>P727*K727</f>
        <v>4364.7728437051064</v>
      </c>
      <c r="U727" s="41">
        <f>L727*P727</f>
        <v>1610.8723162517015</v>
      </c>
      <c r="V727" s="41">
        <f t="shared" ref="V727" si="1265">P727*M727</f>
        <v>409.36359191874925</v>
      </c>
      <c r="W727" s="51"/>
      <c r="X727" s="51"/>
      <c r="Y727" s="41"/>
      <c r="Z727" s="40">
        <f>SUM(S727:Y727)</f>
        <v>8123.48</v>
      </c>
      <c r="AA727" s="54">
        <f t="shared" ref="AA727:AF730" si="1266">S727</f>
        <v>1738.4712481244421</v>
      </c>
      <c r="AB727" s="54">
        <f t="shared" si="1266"/>
        <v>4364.7728437051064</v>
      </c>
      <c r="AC727" s="54">
        <f t="shared" si="1266"/>
        <v>1610.8723162517015</v>
      </c>
      <c r="AD727" s="54">
        <f t="shared" si="1266"/>
        <v>409.36359191874925</v>
      </c>
      <c r="AE727" s="54">
        <f t="shared" si="1266"/>
        <v>0</v>
      </c>
      <c r="AF727" s="54">
        <f t="shared" si="1266"/>
        <v>0</v>
      </c>
      <c r="AG727" s="54"/>
      <c r="AH727" s="42">
        <f>SUM(AA727:AG727)</f>
        <v>8123.48</v>
      </c>
      <c r="AI727" s="56">
        <f>I727-Z727</f>
        <v>-1733.3799999999992</v>
      </c>
    </row>
    <row r="728" spans="1:35" x14ac:dyDescent="0.25">
      <c r="A728" s="31">
        <v>6</v>
      </c>
      <c r="B728" s="52">
        <v>124</v>
      </c>
      <c r="C728" s="33">
        <v>2.2999999999999998</v>
      </c>
      <c r="D728" s="33">
        <v>8.25</v>
      </c>
      <c r="E728" s="33">
        <v>2.83</v>
      </c>
      <c r="F728" s="35">
        <v>0.77</v>
      </c>
      <c r="G728" s="35"/>
      <c r="H728" s="171"/>
      <c r="I728" s="51">
        <v>1856.28</v>
      </c>
      <c r="J728" s="41">
        <f>I728-K728-L728-M728-N728</f>
        <v>386.87999999999994</v>
      </c>
      <c r="K728" s="41">
        <f>B728*D728</f>
        <v>1023</v>
      </c>
      <c r="L728" s="41">
        <f>E728*B728</f>
        <v>350.92</v>
      </c>
      <c r="M728" s="41">
        <f>F728*B728</f>
        <v>95.48</v>
      </c>
      <c r="N728" s="41">
        <f>G728*B728</f>
        <v>0</v>
      </c>
      <c r="O728" s="41"/>
      <c r="P728" s="41">
        <f t="shared" si="1264"/>
        <v>1</v>
      </c>
      <c r="Q728" s="40">
        <f t="shared" si="1201"/>
        <v>1856.28</v>
      </c>
      <c r="R728" s="51">
        <v>1856.28</v>
      </c>
      <c r="S728" s="41">
        <f>R728-T728-U728-V728-W728-X728</f>
        <v>386.87999999999994</v>
      </c>
      <c r="T728" s="41">
        <f>P728*K728</f>
        <v>1023</v>
      </c>
      <c r="U728" s="41">
        <f>L728*P728</f>
        <v>350.92</v>
      </c>
      <c r="V728" s="41">
        <f>P728*M728</f>
        <v>95.48</v>
      </c>
      <c r="W728" s="51"/>
      <c r="X728" s="51"/>
      <c r="Y728" s="41"/>
      <c r="Z728" s="40">
        <f>SUM(S728:Y728)</f>
        <v>1856.28</v>
      </c>
      <c r="AA728" s="54">
        <f t="shared" si="1266"/>
        <v>386.87999999999994</v>
      </c>
      <c r="AB728" s="54">
        <f t="shared" si="1266"/>
        <v>1023</v>
      </c>
      <c r="AC728" s="54">
        <f t="shared" si="1266"/>
        <v>350.92</v>
      </c>
      <c r="AD728" s="54">
        <f t="shared" si="1266"/>
        <v>95.48</v>
      </c>
      <c r="AE728" s="54">
        <f t="shared" si="1266"/>
        <v>0</v>
      </c>
      <c r="AF728" s="54">
        <f t="shared" si="1266"/>
        <v>0</v>
      </c>
      <c r="AG728" s="54"/>
      <c r="AH728" s="42">
        <f>SUM(AA728:AG728)</f>
        <v>1856.28</v>
      </c>
      <c r="AI728" s="56">
        <f>I728-Z728</f>
        <v>0</v>
      </c>
    </row>
    <row r="729" spans="1:35" x14ac:dyDescent="0.25">
      <c r="A729" s="31">
        <v>14</v>
      </c>
      <c r="B729" s="52">
        <v>277.60000000000002</v>
      </c>
      <c r="C729" s="33">
        <v>2.2999999999999998</v>
      </c>
      <c r="D729" s="33">
        <v>8.5500000000000007</v>
      </c>
      <c r="E729" s="33">
        <v>2.9</v>
      </c>
      <c r="F729" s="35">
        <v>0.77</v>
      </c>
      <c r="G729" s="35"/>
      <c r="H729" s="171"/>
      <c r="I729" s="51">
        <v>4238.95</v>
      </c>
      <c r="J729" s="41">
        <f>I729-K729-L729-M729-N729</f>
        <v>846.67799999999943</v>
      </c>
      <c r="K729" s="41">
        <f>B729*D729</f>
        <v>2373.4800000000005</v>
      </c>
      <c r="L729" s="41">
        <f>E729*B729</f>
        <v>805.04000000000008</v>
      </c>
      <c r="M729" s="41">
        <f>F729*B729</f>
        <v>213.75200000000001</v>
      </c>
      <c r="N729" s="41">
        <f>G729*B729</f>
        <v>0</v>
      </c>
      <c r="O729" s="41"/>
      <c r="P729" s="41">
        <f t="shared" si="1264"/>
        <v>0</v>
      </c>
      <c r="Q729" s="40">
        <f t="shared" si="1201"/>
        <v>4238.95</v>
      </c>
      <c r="R729" s="51"/>
      <c r="S729" s="41">
        <f>R729-T729-U729-V729-W729-X729</f>
        <v>0</v>
      </c>
      <c r="T729" s="41">
        <f>P729*K729</f>
        <v>0</v>
      </c>
      <c r="U729" s="41">
        <f>L729*P729</f>
        <v>0</v>
      </c>
      <c r="V729" s="41">
        <f>P729*M729</f>
        <v>0</v>
      </c>
      <c r="W729" s="51"/>
      <c r="X729" s="51"/>
      <c r="Y729" s="41"/>
      <c r="Z729" s="40">
        <f>SUM(S729:Y729)</f>
        <v>0</v>
      </c>
      <c r="AA729" s="54">
        <f t="shared" si="1266"/>
        <v>0</v>
      </c>
      <c r="AB729" s="54">
        <f t="shared" si="1266"/>
        <v>0</v>
      </c>
      <c r="AC729" s="54">
        <f t="shared" si="1266"/>
        <v>0</v>
      </c>
      <c r="AD729" s="54">
        <f t="shared" si="1266"/>
        <v>0</v>
      </c>
      <c r="AE729" s="54">
        <f t="shared" si="1266"/>
        <v>0</v>
      </c>
      <c r="AF729" s="54">
        <f t="shared" si="1266"/>
        <v>0</v>
      </c>
      <c r="AG729" s="54"/>
      <c r="AH729" s="42">
        <f>SUM(AA729:AG729)</f>
        <v>0</v>
      </c>
      <c r="AI729" s="56">
        <f>I729-Z729</f>
        <v>4238.95</v>
      </c>
    </row>
    <row r="730" spans="1:35" x14ac:dyDescent="0.25">
      <c r="A730" s="31">
        <v>24</v>
      </c>
      <c r="B730" s="52"/>
      <c r="C730" s="33"/>
      <c r="D730" s="33"/>
      <c r="E730" s="33"/>
      <c r="F730" s="35"/>
      <c r="G730" s="35"/>
      <c r="H730" s="171"/>
      <c r="I730" s="51"/>
      <c r="J730" s="41">
        <f>I730-K730-L730-M730-N730</f>
        <v>0</v>
      </c>
      <c r="K730" s="41">
        <f>B730*D730</f>
        <v>0</v>
      </c>
      <c r="L730" s="41">
        <f>E730*B730</f>
        <v>0</v>
      </c>
      <c r="M730" s="41">
        <f>F730*B730</f>
        <v>0</v>
      </c>
      <c r="N730" s="41">
        <f>G730*B730</f>
        <v>0</v>
      </c>
      <c r="O730" s="41"/>
      <c r="P730" s="41"/>
      <c r="Q730" s="40">
        <f t="shared" si="1201"/>
        <v>0</v>
      </c>
      <c r="R730" s="51"/>
      <c r="S730" s="41">
        <f>R730-T730-U730-V730-W730-X730</f>
        <v>0</v>
      </c>
      <c r="T730" s="41">
        <f>P730*K730</f>
        <v>0</v>
      </c>
      <c r="U730" s="41">
        <f>L730*P730</f>
        <v>0</v>
      </c>
      <c r="V730" s="41">
        <f>M730</f>
        <v>0</v>
      </c>
      <c r="W730" s="51"/>
      <c r="X730" s="51"/>
      <c r="Y730" s="41"/>
      <c r="Z730" s="40">
        <f>SUM(S730:Y730)</f>
        <v>0</v>
      </c>
      <c r="AA730" s="54">
        <f t="shared" si="1266"/>
        <v>0</v>
      </c>
      <c r="AB730" s="54">
        <f t="shared" si="1266"/>
        <v>0</v>
      </c>
      <c r="AC730" s="54">
        <f t="shared" si="1266"/>
        <v>0</v>
      </c>
      <c r="AD730" s="54">
        <f t="shared" si="1266"/>
        <v>0</v>
      </c>
      <c r="AE730" s="54">
        <f t="shared" si="1266"/>
        <v>0</v>
      </c>
      <c r="AF730" s="54">
        <f t="shared" si="1266"/>
        <v>0</v>
      </c>
      <c r="AG730" s="54"/>
      <c r="AH730" s="42">
        <f>SUM(AA730:AG730)</f>
        <v>0</v>
      </c>
      <c r="AI730" s="56">
        <f>I730-Z730</f>
        <v>0</v>
      </c>
    </row>
    <row r="731" spans="1:35" x14ac:dyDescent="0.25">
      <c r="A731" s="32" t="s">
        <v>37</v>
      </c>
      <c r="B731" s="136">
        <f>SUM(B727:B730)</f>
        <v>819.80000000000007</v>
      </c>
      <c r="C731" s="173"/>
      <c r="D731" s="174"/>
      <c r="E731" s="174"/>
      <c r="F731" s="175"/>
      <c r="G731" s="175"/>
      <c r="H731" s="175"/>
      <c r="I731" s="177">
        <f t="shared" ref="I731" si="1267">SUM(I727:I730)</f>
        <v>12485.330000000002</v>
      </c>
      <c r="J731" s="177">
        <f t="shared" ref="J731:O731" si="1268">SUM(J727:J730)</f>
        <v>2601.0759999999991</v>
      </c>
      <c r="K731" s="177">
        <f t="shared" si="1268"/>
        <v>6829.902000000001</v>
      </c>
      <c r="L731" s="177">
        <f t="shared" si="1268"/>
        <v>2423.1060000000002</v>
      </c>
      <c r="M731" s="177">
        <f t="shared" si="1268"/>
        <v>631.24600000000009</v>
      </c>
      <c r="N731" s="177">
        <f t="shared" si="1268"/>
        <v>0</v>
      </c>
      <c r="O731" s="177">
        <f t="shared" si="1268"/>
        <v>0</v>
      </c>
      <c r="P731" s="176">
        <f t="shared" ref="P731" si="1269">R731/I731</f>
        <v>0.79931888063831702</v>
      </c>
      <c r="Q731" s="178">
        <f t="shared" si="1201"/>
        <v>12485.330000000002</v>
      </c>
      <c r="R731" s="177">
        <f>SUM(R727:R730)</f>
        <v>9979.76</v>
      </c>
      <c r="S731" s="177">
        <f t="shared" ref="S731:V731" si="1270">SUM(S727:S730)</f>
        <v>2125.351248124442</v>
      </c>
      <c r="T731" s="177">
        <f t="shared" si="1270"/>
        <v>5387.7728437051064</v>
      </c>
      <c r="U731" s="177">
        <f t="shared" si="1270"/>
        <v>1961.7923162517015</v>
      </c>
      <c r="V731" s="177">
        <f t="shared" si="1270"/>
        <v>504.84359191874927</v>
      </c>
      <c r="W731" s="177"/>
      <c r="X731" s="177"/>
      <c r="Y731" s="176"/>
      <c r="Z731" s="178">
        <f>SUM(Z727:Z730)</f>
        <v>9979.76</v>
      </c>
      <c r="AA731" s="55">
        <f>SUM(AA727:AA730)</f>
        <v>2125.351248124442</v>
      </c>
      <c r="AB731" s="55">
        <f>SUM(AB727:AB730)</f>
        <v>5387.7728437051064</v>
      </c>
      <c r="AC731" s="55">
        <f>SUM(AC727:AC730)</f>
        <v>1961.7923162517015</v>
      </c>
      <c r="AD731" s="55">
        <f>SUM(AD727:AD730)</f>
        <v>504.84359191874927</v>
      </c>
      <c r="AE731" s="55">
        <f>SUM(AE729:AE730)</f>
        <v>0</v>
      </c>
      <c r="AF731" s="55">
        <f>SUM(AF727:AF730)</f>
        <v>0</v>
      </c>
      <c r="AG731" s="54"/>
      <c r="AH731" s="42">
        <f>SUM(AH727:AH730)</f>
        <v>9979.76</v>
      </c>
      <c r="AI731" s="56">
        <f>SUM(AI727:AI730)</f>
        <v>2505.5700000000006</v>
      </c>
    </row>
    <row r="732" spans="1:35" x14ac:dyDescent="0.25">
      <c r="A732" t="s">
        <v>41</v>
      </c>
      <c r="B732" s="74"/>
      <c r="G732" s="65"/>
      <c r="H732" s="171"/>
      <c r="I732" t="s">
        <v>59</v>
      </c>
      <c r="P732" s="41">
        <v>0</v>
      </c>
      <c r="Q732" s="40" t="str">
        <f t="shared" si="1201"/>
        <v xml:space="preserve"> </v>
      </c>
      <c r="S732" s="51"/>
    </row>
    <row r="733" spans="1:35" x14ac:dyDescent="0.25">
      <c r="A733" s="31">
        <v>15</v>
      </c>
      <c r="B733" s="52">
        <v>61.8</v>
      </c>
      <c r="C733" s="33">
        <v>2.2999999999999998</v>
      </c>
      <c r="D733" s="33">
        <v>9.0500000000000007</v>
      </c>
      <c r="E733" s="33">
        <v>9.8800000000000008</v>
      </c>
      <c r="F733" s="35">
        <v>0.77</v>
      </c>
      <c r="G733" s="35"/>
      <c r="H733" s="171"/>
      <c r="I733" s="51">
        <v>1452.92</v>
      </c>
      <c r="J733" s="41">
        <f t="shared" ref="J733:J744" si="1271">I733-K733-L733-M733-N733</f>
        <v>235.46000000000004</v>
      </c>
      <c r="K733" s="41">
        <f t="shared" ref="K733:K744" si="1272">B733*D733</f>
        <v>559.29</v>
      </c>
      <c r="L733" s="41">
        <f t="shared" ref="L733:L744" si="1273">E733*B733</f>
        <v>610.58400000000006</v>
      </c>
      <c r="M733" s="41">
        <f t="shared" ref="M733:M744" si="1274">F733*B733</f>
        <v>47.585999999999999</v>
      </c>
      <c r="N733" s="41">
        <f>G733*B733</f>
        <v>0</v>
      </c>
      <c r="O733" s="41"/>
      <c r="P733" s="41">
        <f t="shared" ref="P733:P738" si="1275">R733/I733</f>
        <v>2.0648074222944137</v>
      </c>
      <c r="Q733" s="40">
        <f t="shared" si="1201"/>
        <v>1452.92</v>
      </c>
      <c r="R733" s="51">
        <v>3000</v>
      </c>
      <c r="S733" s="41">
        <f t="shared" ref="S733:S740" si="1276">R733-T733-U733-V733-W733-X733</f>
        <v>486.17955565344306</v>
      </c>
      <c r="T733" s="41">
        <f>P733*K733</f>
        <v>1154.8261432150425</v>
      </c>
      <c r="U733" s="41">
        <f>L733*P733</f>
        <v>1260.7383751342124</v>
      </c>
      <c r="V733" s="41">
        <f t="shared" ref="V733:V744" si="1277">P733*M733</f>
        <v>98.255925997301972</v>
      </c>
      <c r="W733" s="51"/>
      <c r="X733" s="51"/>
      <c r="Y733" s="41"/>
      <c r="Z733" s="40">
        <f t="shared" ref="Z733:Z738" si="1278">SUM(S733:Y733)</f>
        <v>2999.9999999999995</v>
      </c>
      <c r="AA733" s="54">
        <f t="shared" ref="AA733:AA744" si="1279">Z733-AB733-AC733-AD733-AE733-AF733</f>
        <v>536.84948165074456</v>
      </c>
      <c r="AB733" s="54">
        <f t="shared" ref="AB733:AC738" si="1280">T733</f>
        <v>1154.8261432150425</v>
      </c>
      <c r="AC733" s="54">
        <f t="shared" si="1280"/>
        <v>1260.7383751342124</v>
      </c>
      <c r="AD733" s="54">
        <f t="shared" ref="AD733:AD744" si="1281">M733</f>
        <v>47.585999999999999</v>
      </c>
      <c r="AE733" s="54">
        <f t="shared" ref="AE733:AF738" si="1282">W733</f>
        <v>0</v>
      </c>
      <c r="AF733" s="54">
        <f t="shared" si="1282"/>
        <v>0</v>
      </c>
      <c r="AG733" s="54"/>
      <c r="AH733" s="42">
        <f t="shared" ref="AH733:AH738" si="1283">SUM(AA733:AG733)</f>
        <v>2999.9999999999995</v>
      </c>
      <c r="AI733" s="56">
        <f t="shared" ref="AI733:AI738" si="1284">I733-Z733</f>
        <v>-1547.0799999999995</v>
      </c>
    </row>
    <row r="734" spans="1:35" x14ac:dyDescent="0.25">
      <c r="A734" s="31">
        <v>17</v>
      </c>
      <c r="B734" s="52">
        <v>806</v>
      </c>
      <c r="C734" s="33">
        <v>2.2999999999999998</v>
      </c>
      <c r="D734" s="33">
        <v>8.51</v>
      </c>
      <c r="E734" s="33"/>
      <c r="F734" s="35">
        <v>0.77</v>
      </c>
      <c r="G734" s="35"/>
      <c r="H734" s="171"/>
      <c r="I734" s="51">
        <v>10469.94</v>
      </c>
      <c r="J734" s="41">
        <f t="shared" si="1271"/>
        <v>2990.2600000000011</v>
      </c>
      <c r="K734" s="41">
        <f t="shared" si="1272"/>
        <v>6859.0599999999995</v>
      </c>
      <c r="L734" s="41">
        <f t="shared" si="1273"/>
        <v>0</v>
      </c>
      <c r="M734" s="41">
        <f t="shared" si="1274"/>
        <v>620.62</v>
      </c>
      <c r="N734" s="41">
        <f t="shared" ref="N734:N736" si="1285">G734*B734</f>
        <v>0</v>
      </c>
      <c r="O734" s="41"/>
      <c r="P734" s="41">
        <f t="shared" si="1275"/>
        <v>1.1747498075442646</v>
      </c>
      <c r="Q734" s="40">
        <f t="shared" si="1201"/>
        <v>10469.94</v>
      </c>
      <c r="R734" s="51">
        <v>12299.56</v>
      </c>
      <c r="S734" s="41">
        <f t="shared" si="1276"/>
        <v>3512.8073595073147</v>
      </c>
      <c r="T734" s="41">
        <f t="shared" ref="T734:T738" si="1286">P734*K734</f>
        <v>8057.6794149345633</v>
      </c>
      <c r="U734" s="41">
        <f t="shared" ref="U734:U738" si="1287">L734*P734</f>
        <v>0</v>
      </c>
      <c r="V734" s="41">
        <f t="shared" si="1277"/>
        <v>729.07322555812152</v>
      </c>
      <c r="W734" s="51"/>
      <c r="X734" s="51"/>
      <c r="Y734" s="41"/>
      <c r="Z734" s="40">
        <f t="shared" si="1278"/>
        <v>12299.559999999998</v>
      </c>
      <c r="AA734" s="54">
        <f t="shared" si="1279"/>
        <v>3621.2605850654345</v>
      </c>
      <c r="AB734" s="54">
        <f t="shared" si="1280"/>
        <v>8057.6794149345633</v>
      </c>
      <c r="AC734" s="54">
        <f t="shared" si="1280"/>
        <v>0</v>
      </c>
      <c r="AD734" s="54">
        <f t="shared" si="1281"/>
        <v>620.62</v>
      </c>
      <c r="AE734" s="54">
        <f t="shared" si="1282"/>
        <v>0</v>
      </c>
      <c r="AF734" s="54">
        <f t="shared" si="1282"/>
        <v>0</v>
      </c>
      <c r="AG734" s="54"/>
      <c r="AH734" s="42">
        <f t="shared" si="1283"/>
        <v>12299.56</v>
      </c>
      <c r="AI734" s="56">
        <f t="shared" si="1284"/>
        <v>-1829.6199999999972</v>
      </c>
    </row>
    <row r="735" spans="1:35" x14ac:dyDescent="0.25">
      <c r="A735" s="31">
        <v>18</v>
      </c>
      <c r="B735" s="52">
        <v>512.5</v>
      </c>
      <c r="C735" s="33">
        <v>2.48</v>
      </c>
      <c r="D735" s="33">
        <v>7.7</v>
      </c>
      <c r="E735" s="33">
        <v>3.18</v>
      </c>
      <c r="F735" s="35">
        <v>0.77</v>
      </c>
      <c r="G735" s="35">
        <v>5.8</v>
      </c>
      <c r="H735" s="171"/>
      <c r="I735" s="51">
        <v>10941.88</v>
      </c>
      <c r="J735" s="41">
        <f t="shared" si="1271"/>
        <v>1998.7549999999992</v>
      </c>
      <c r="K735" s="41">
        <f t="shared" si="1272"/>
        <v>3946.25</v>
      </c>
      <c r="L735" s="41">
        <f t="shared" si="1273"/>
        <v>1629.75</v>
      </c>
      <c r="M735" s="41">
        <f t="shared" si="1274"/>
        <v>394.625</v>
      </c>
      <c r="N735" s="41">
        <f t="shared" si="1285"/>
        <v>2972.5</v>
      </c>
      <c r="O735" s="41"/>
      <c r="P735" s="41">
        <f t="shared" si="1275"/>
        <v>1.0112412126618096</v>
      </c>
      <c r="Q735" s="40">
        <f t="shared" si="1201"/>
        <v>10941.88</v>
      </c>
      <c r="R735" s="51">
        <v>11064.88</v>
      </c>
      <c r="S735" s="41">
        <f t="shared" si="1276"/>
        <v>2054.6379346510821</v>
      </c>
      <c r="T735" s="41">
        <f t="shared" si="1286"/>
        <v>3990.6106354666658</v>
      </c>
      <c r="U735" s="41">
        <f t="shared" si="1287"/>
        <v>1648.0703663355841</v>
      </c>
      <c r="V735" s="41">
        <f t="shared" si="1277"/>
        <v>399.06106354666662</v>
      </c>
      <c r="W735" s="51"/>
      <c r="X735" s="51">
        <v>2972.5</v>
      </c>
      <c r="Y735" s="41"/>
      <c r="Z735" s="40">
        <f t="shared" si="1278"/>
        <v>11064.88</v>
      </c>
      <c r="AA735" s="54">
        <f t="shared" si="1279"/>
        <v>2059.0739981977486</v>
      </c>
      <c r="AB735" s="54">
        <f t="shared" si="1280"/>
        <v>3990.6106354666658</v>
      </c>
      <c r="AC735" s="54">
        <f t="shared" si="1280"/>
        <v>1648.0703663355841</v>
      </c>
      <c r="AD735" s="54">
        <f t="shared" si="1281"/>
        <v>394.625</v>
      </c>
      <c r="AE735" s="54">
        <f t="shared" si="1282"/>
        <v>0</v>
      </c>
      <c r="AF735" s="54">
        <f t="shared" si="1282"/>
        <v>2972.5</v>
      </c>
      <c r="AG735" s="54"/>
      <c r="AH735" s="42">
        <f t="shared" si="1283"/>
        <v>11064.879999999997</v>
      </c>
      <c r="AI735" s="56">
        <f t="shared" si="1284"/>
        <v>-123</v>
      </c>
    </row>
    <row r="736" spans="1:35" x14ac:dyDescent="0.25">
      <c r="A736" s="31">
        <v>19</v>
      </c>
      <c r="B736" s="52">
        <v>490.5</v>
      </c>
      <c r="C736" s="33">
        <v>2.48</v>
      </c>
      <c r="D736" s="33">
        <v>8.65</v>
      </c>
      <c r="E736" s="33">
        <v>3.93</v>
      </c>
      <c r="F736" s="35">
        <v>0.77</v>
      </c>
      <c r="G736" s="35">
        <v>5.8</v>
      </c>
      <c r="H736" s="171"/>
      <c r="I736" s="51">
        <v>11299.95</v>
      </c>
      <c r="J736" s="41">
        <f t="shared" si="1271"/>
        <v>1906.8750000000005</v>
      </c>
      <c r="K736" s="41">
        <f t="shared" si="1272"/>
        <v>4242.8249999999998</v>
      </c>
      <c r="L736" s="41">
        <f t="shared" si="1273"/>
        <v>1927.6650000000002</v>
      </c>
      <c r="M736" s="41">
        <f t="shared" si="1274"/>
        <v>377.685</v>
      </c>
      <c r="N736" s="41">
        <f t="shared" si="1285"/>
        <v>2844.9</v>
      </c>
      <c r="O736" s="41"/>
      <c r="P736" s="41">
        <f t="shared" si="1275"/>
        <v>0.96626976225558503</v>
      </c>
      <c r="Q736" s="40">
        <f t="shared" si="1201"/>
        <v>11299.95</v>
      </c>
      <c r="R736" s="51">
        <v>10918.8</v>
      </c>
      <c r="S736" s="41">
        <f t="shared" si="1276"/>
        <v>2095.1764995420331</v>
      </c>
      <c r="T736" s="41">
        <f t="shared" si="1286"/>
        <v>4099.7135040420526</v>
      </c>
      <c r="U736" s="41">
        <f t="shared" si="1287"/>
        <v>1862.6444012584125</v>
      </c>
      <c r="V736" s="41">
        <f t="shared" si="1277"/>
        <v>364.94559515750063</v>
      </c>
      <c r="W736" s="51"/>
      <c r="X736" s="51">
        <v>2496.3200000000002</v>
      </c>
      <c r="Y736" s="41"/>
      <c r="Z736" s="40">
        <f t="shared" si="1278"/>
        <v>10918.799999999997</v>
      </c>
      <c r="AA736" s="54">
        <f t="shared" si="1279"/>
        <v>2082.4370946995318</v>
      </c>
      <c r="AB736" s="54">
        <f t="shared" si="1280"/>
        <v>4099.7135040420526</v>
      </c>
      <c r="AC736" s="54">
        <f t="shared" si="1280"/>
        <v>1862.6444012584125</v>
      </c>
      <c r="AD736" s="54">
        <f t="shared" si="1281"/>
        <v>377.685</v>
      </c>
      <c r="AE736" s="54">
        <f t="shared" si="1282"/>
        <v>0</v>
      </c>
      <c r="AF736" s="54">
        <f t="shared" si="1282"/>
        <v>2496.3200000000002</v>
      </c>
      <c r="AG736" s="54"/>
      <c r="AH736" s="42">
        <f t="shared" si="1283"/>
        <v>10918.799999999996</v>
      </c>
      <c r="AI736" s="56">
        <f t="shared" si="1284"/>
        <v>381.15000000000327</v>
      </c>
    </row>
    <row r="737" spans="1:35" x14ac:dyDescent="0.25">
      <c r="A737" s="31">
        <v>20</v>
      </c>
      <c r="B737" s="52">
        <v>714.5</v>
      </c>
      <c r="C737" s="33">
        <v>2.48</v>
      </c>
      <c r="D737" s="33">
        <v>8.1</v>
      </c>
      <c r="E737" s="33">
        <v>2.95</v>
      </c>
      <c r="F737" s="35">
        <v>0.77</v>
      </c>
      <c r="G737" s="35">
        <v>5.8</v>
      </c>
      <c r="H737" s="171"/>
      <c r="I737" s="51">
        <v>15288.57</v>
      </c>
      <c r="J737" s="41">
        <f t="shared" si="1271"/>
        <v>2873.1699999999992</v>
      </c>
      <c r="K737" s="41">
        <f t="shared" si="1272"/>
        <v>5787.45</v>
      </c>
      <c r="L737" s="41">
        <f t="shared" si="1273"/>
        <v>2107.7750000000001</v>
      </c>
      <c r="M737" s="41">
        <f t="shared" si="1274"/>
        <v>550.16499999999996</v>
      </c>
      <c r="N737" s="41">
        <v>3970.01</v>
      </c>
      <c r="O737" s="41"/>
      <c r="P737" s="41">
        <f t="shared" si="1275"/>
        <v>1.6024487574704502</v>
      </c>
      <c r="Q737" s="40">
        <f t="shared" si="1201"/>
        <v>15288.57</v>
      </c>
      <c r="R737" s="51">
        <v>24499.15</v>
      </c>
      <c r="S737" s="41">
        <f t="shared" si="1276"/>
        <v>4402.5652881466349</v>
      </c>
      <c r="T737" s="41">
        <f t="shared" si="1286"/>
        <v>9274.0920614223578</v>
      </c>
      <c r="U737" s="41">
        <f t="shared" si="1287"/>
        <v>3377.6014297772786</v>
      </c>
      <c r="V737" s="41">
        <f t="shared" si="1277"/>
        <v>881.61122065373024</v>
      </c>
      <c r="W737" s="51"/>
      <c r="X737" s="51">
        <v>6563.28</v>
      </c>
      <c r="Y737" s="41"/>
      <c r="Z737" s="40">
        <f t="shared" si="1278"/>
        <v>24499.149999999998</v>
      </c>
      <c r="AA737" s="54">
        <f t="shared" si="1279"/>
        <v>4734.0115088003613</v>
      </c>
      <c r="AB737" s="54">
        <f t="shared" si="1280"/>
        <v>9274.0920614223578</v>
      </c>
      <c r="AC737" s="54">
        <f t="shared" si="1280"/>
        <v>3377.6014297772786</v>
      </c>
      <c r="AD737" s="54">
        <f t="shared" si="1281"/>
        <v>550.16499999999996</v>
      </c>
      <c r="AE737" s="54">
        <f t="shared" si="1282"/>
        <v>0</v>
      </c>
      <c r="AF737" s="54">
        <f t="shared" si="1282"/>
        <v>6563.28</v>
      </c>
      <c r="AG737" s="54"/>
      <c r="AH737" s="42">
        <f t="shared" si="1283"/>
        <v>24499.149999999998</v>
      </c>
      <c r="AI737" s="56">
        <f t="shared" si="1284"/>
        <v>-9210.5799999999981</v>
      </c>
    </row>
    <row r="738" spans="1:35" x14ac:dyDescent="0.25">
      <c r="A738" s="31">
        <v>42</v>
      </c>
      <c r="B738" s="52">
        <v>86.3</v>
      </c>
      <c r="C738" s="33">
        <v>2.48</v>
      </c>
      <c r="D738" s="33">
        <v>8.17</v>
      </c>
      <c r="E738" s="33">
        <v>3.57</v>
      </c>
      <c r="F738" s="35">
        <v>0.77</v>
      </c>
      <c r="G738" s="35">
        <v>5.8</v>
      </c>
      <c r="H738" s="171"/>
      <c r="I738" s="51">
        <v>1921.9</v>
      </c>
      <c r="J738" s="41">
        <f t="shared" si="1271"/>
        <v>341.7470000000003</v>
      </c>
      <c r="K738" s="41">
        <f t="shared" si="1272"/>
        <v>705.07100000000003</v>
      </c>
      <c r="L738" s="41">
        <f t="shared" si="1273"/>
        <v>308.09099999999995</v>
      </c>
      <c r="M738" s="41">
        <f t="shared" si="1274"/>
        <v>66.450999999999993</v>
      </c>
      <c r="N738" s="41">
        <f t="shared" ref="N738:N744" si="1288">G738*B738</f>
        <v>500.53999999999996</v>
      </c>
      <c r="O738" s="41"/>
      <c r="P738" s="41">
        <f t="shared" si="1275"/>
        <v>4.0251417867735055</v>
      </c>
      <c r="Q738" s="40">
        <f t="shared" si="1201"/>
        <v>1921.9</v>
      </c>
      <c r="R738" s="51">
        <v>7735.92</v>
      </c>
      <c r="S738" s="41">
        <f t="shared" si="1276"/>
        <v>1388.1646001560955</v>
      </c>
      <c r="T738" s="41">
        <f t="shared" si="1286"/>
        <v>2838.0107447421824</v>
      </c>
      <c r="U738" s="41">
        <f t="shared" si="1287"/>
        <v>1240.1099582288359</v>
      </c>
      <c r="V738" s="41">
        <f t="shared" si="1277"/>
        <v>267.47469687288617</v>
      </c>
      <c r="W738" s="51"/>
      <c r="X738" s="51">
        <v>2002.16</v>
      </c>
      <c r="Y738" s="41"/>
      <c r="Z738" s="40">
        <f t="shared" si="1278"/>
        <v>7735.92</v>
      </c>
      <c r="AA738" s="54">
        <f t="shared" si="1279"/>
        <v>1589.1882970289814</v>
      </c>
      <c r="AB738" s="54">
        <f t="shared" si="1280"/>
        <v>2838.0107447421824</v>
      </c>
      <c r="AC738" s="54">
        <f t="shared" si="1280"/>
        <v>1240.1099582288359</v>
      </c>
      <c r="AD738" s="54">
        <f t="shared" si="1281"/>
        <v>66.450999999999993</v>
      </c>
      <c r="AE738" s="54">
        <f t="shared" si="1282"/>
        <v>0</v>
      </c>
      <c r="AF738" s="54">
        <f t="shared" si="1282"/>
        <v>2002.16</v>
      </c>
      <c r="AG738" s="54"/>
      <c r="AH738" s="42">
        <f t="shared" si="1283"/>
        <v>7735.92</v>
      </c>
      <c r="AI738" s="56">
        <f t="shared" si="1284"/>
        <v>-5814.02</v>
      </c>
    </row>
    <row r="739" spans="1:35" x14ac:dyDescent="0.25">
      <c r="A739" s="31"/>
      <c r="B739" s="52"/>
      <c r="C739" s="33"/>
      <c r="D739" s="33"/>
      <c r="E739" s="33"/>
      <c r="F739" s="35"/>
      <c r="G739" s="35"/>
      <c r="H739" s="171"/>
      <c r="I739" s="51"/>
      <c r="J739" s="41">
        <f t="shared" si="1271"/>
        <v>0</v>
      </c>
      <c r="K739" s="41">
        <f t="shared" si="1272"/>
        <v>0</v>
      </c>
      <c r="L739" s="41">
        <f t="shared" si="1273"/>
        <v>0</v>
      </c>
      <c r="M739" s="41">
        <f t="shared" si="1274"/>
        <v>0</v>
      </c>
      <c r="N739" s="41">
        <f t="shared" si="1288"/>
        <v>0</v>
      </c>
      <c r="O739" s="41"/>
      <c r="P739" s="41"/>
      <c r="Q739" s="40">
        <f t="shared" si="1201"/>
        <v>0</v>
      </c>
      <c r="R739" s="51"/>
      <c r="S739" s="41">
        <f t="shared" si="1276"/>
        <v>0</v>
      </c>
      <c r="T739" s="41"/>
      <c r="U739" s="41"/>
      <c r="V739" s="41">
        <f t="shared" si="1277"/>
        <v>0</v>
      </c>
      <c r="W739" s="51"/>
      <c r="X739" s="51"/>
      <c r="Y739" s="41"/>
      <c r="Z739" s="40"/>
      <c r="AA739" s="54">
        <f t="shared" si="1279"/>
        <v>0</v>
      </c>
      <c r="AB739" s="54"/>
      <c r="AC739" s="54"/>
      <c r="AD739" s="54">
        <f t="shared" si="1281"/>
        <v>0</v>
      </c>
      <c r="AE739" s="54"/>
      <c r="AF739" s="54"/>
      <c r="AG739" s="54"/>
      <c r="AH739" s="42"/>
      <c r="AI739" s="56"/>
    </row>
    <row r="740" spans="1:35" x14ac:dyDescent="0.25">
      <c r="A740" s="31"/>
      <c r="B740" s="52"/>
      <c r="C740" s="33"/>
      <c r="D740" s="33"/>
      <c r="E740" s="33"/>
      <c r="F740" s="35"/>
      <c r="G740" s="35"/>
      <c r="H740" s="171"/>
      <c r="I740" s="51"/>
      <c r="J740" s="41">
        <f t="shared" si="1271"/>
        <v>0</v>
      </c>
      <c r="K740" s="41">
        <f t="shared" si="1272"/>
        <v>0</v>
      </c>
      <c r="L740" s="41">
        <f t="shared" si="1273"/>
        <v>0</v>
      </c>
      <c r="M740" s="41">
        <f t="shared" si="1274"/>
        <v>0</v>
      </c>
      <c r="N740" s="41">
        <f t="shared" si="1288"/>
        <v>0</v>
      </c>
      <c r="O740" s="41"/>
      <c r="P740" s="41"/>
      <c r="Q740" s="40">
        <f t="shared" si="1201"/>
        <v>0</v>
      </c>
      <c r="R740" s="51"/>
      <c r="S740" s="41">
        <f t="shared" si="1276"/>
        <v>0</v>
      </c>
      <c r="T740" s="41"/>
      <c r="U740" s="41"/>
      <c r="V740" s="41">
        <f t="shared" si="1277"/>
        <v>0</v>
      </c>
      <c r="W740" s="51"/>
      <c r="X740" s="51"/>
      <c r="Y740" s="41"/>
      <c r="Z740" s="40"/>
      <c r="AA740" s="54">
        <f t="shared" si="1279"/>
        <v>0</v>
      </c>
      <c r="AB740" s="54"/>
      <c r="AC740" s="54"/>
      <c r="AD740" s="54">
        <f t="shared" si="1281"/>
        <v>0</v>
      </c>
      <c r="AE740" s="54"/>
      <c r="AF740" s="54"/>
      <c r="AG740" s="54"/>
      <c r="AH740" s="42"/>
      <c r="AI740" s="56"/>
    </row>
    <row r="741" spans="1:35" x14ac:dyDescent="0.25">
      <c r="A741" s="31">
        <v>65</v>
      </c>
      <c r="B741" s="52">
        <v>1044.7</v>
      </c>
      <c r="C741" s="33">
        <v>2.2999999999999998</v>
      </c>
      <c r="D741" s="33">
        <v>8.08</v>
      </c>
      <c r="E741" s="33">
        <v>4.32</v>
      </c>
      <c r="F741" s="35">
        <v>0.77</v>
      </c>
      <c r="G741" s="35"/>
      <c r="H741" s="171"/>
      <c r="I741" s="51">
        <v>17101.73</v>
      </c>
      <c r="J741" s="41">
        <f t="shared" si="1271"/>
        <v>3343.0309999999981</v>
      </c>
      <c r="K741" s="41">
        <f t="shared" si="1272"/>
        <v>8441.1760000000013</v>
      </c>
      <c r="L741" s="41">
        <f t="shared" si="1273"/>
        <v>4513.1040000000003</v>
      </c>
      <c r="M741" s="41">
        <f t="shared" si="1274"/>
        <v>804.4190000000001</v>
      </c>
      <c r="N741" s="41">
        <f t="shared" si="1288"/>
        <v>0</v>
      </c>
      <c r="O741" s="41"/>
      <c r="P741" s="41">
        <f t="shared" ref="P741" si="1289">R741/I741</f>
        <v>1.0843259716999392</v>
      </c>
      <c r="Q741" s="40">
        <f t="shared" si="1201"/>
        <v>17101.73</v>
      </c>
      <c r="R741" s="51">
        <v>18543.849999999999</v>
      </c>
      <c r="S741" s="41">
        <f>R741-T741-U741-V741</f>
        <v>3624.9353374980155</v>
      </c>
      <c r="T741" s="41">
        <f t="shared" ref="T741" si="1290">P741*K741</f>
        <v>9152.9863684902066</v>
      </c>
      <c r="U741" s="41">
        <f t="shared" ref="U741" si="1291">L741*P741</f>
        <v>4893.6758801828828</v>
      </c>
      <c r="V741" s="41">
        <f t="shared" si="1277"/>
        <v>872.25241382889351</v>
      </c>
      <c r="W741" s="51"/>
      <c r="X741" s="51"/>
      <c r="Y741" s="41"/>
      <c r="Z741" s="40">
        <f>SUM(S741:Y741)</f>
        <v>18543.849999999999</v>
      </c>
      <c r="AA741" s="54">
        <f t="shared" si="1279"/>
        <v>3692.7687513269093</v>
      </c>
      <c r="AB741" s="54">
        <f>T741</f>
        <v>9152.9863684902066</v>
      </c>
      <c r="AC741" s="54">
        <f>U741</f>
        <v>4893.6758801828828</v>
      </c>
      <c r="AD741" s="54">
        <f t="shared" si="1281"/>
        <v>804.4190000000001</v>
      </c>
      <c r="AE741" s="54">
        <f>W741</f>
        <v>0</v>
      </c>
      <c r="AF741" s="54">
        <f>X741</f>
        <v>0</v>
      </c>
      <c r="AG741" s="54"/>
      <c r="AH741" s="42">
        <f t="shared" ref="AH741" si="1292">SUM(AA741:AG741)</f>
        <v>18543.850000000002</v>
      </c>
      <c r="AI741" s="56">
        <f>I741-Z741</f>
        <v>-1442.119999999999</v>
      </c>
    </row>
    <row r="742" spans="1:35" x14ac:dyDescent="0.25">
      <c r="A742" s="31"/>
      <c r="B742" s="52"/>
      <c r="C742" s="33"/>
      <c r="D742" s="33"/>
      <c r="E742" s="33"/>
      <c r="F742" s="35"/>
      <c r="G742" s="35"/>
      <c r="H742" s="171"/>
      <c r="I742" s="51"/>
      <c r="J742" s="41">
        <f t="shared" si="1271"/>
        <v>0</v>
      </c>
      <c r="K742" s="41">
        <f t="shared" si="1272"/>
        <v>0</v>
      </c>
      <c r="L742" s="41">
        <f t="shared" si="1273"/>
        <v>0</v>
      </c>
      <c r="M742" s="41">
        <f t="shared" si="1274"/>
        <v>0</v>
      </c>
      <c r="N742" s="41">
        <f t="shared" si="1288"/>
        <v>0</v>
      </c>
      <c r="O742" s="41"/>
      <c r="P742" s="41"/>
      <c r="Q742" s="40">
        <f t="shared" si="1201"/>
        <v>0</v>
      </c>
      <c r="R742" s="51"/>
      <c r="S742" s="41"/>
      <c r="T742" s="41"/>
      <c r="U742" s="41"/>
      <c r="V742" s="41">
        <f t="shared" si="1277"/>
        <v>0</v>
      </c>
      <c r="W742" s="51"/>
      <c r="X742" s="51"/>
      <c r="Y742" s="41"/>
      <c r="Z742" s="40"/>
      <c r="AA742" s="54">
        <f t="shared" si="1279"/>
        <v>0</v>
      </c>
      <c r="AB742" s="54"/>
      <c r="AC742" s="54"/>
      <c r="AD742" s="54">
        <f t="shared" si="1281"/>
        <v>0</v>
      </c>
      <c r="AE742" s="54"/>
      <c r="AF742" s="54"/>
      <c r="AG742" s="54"/>
      <c r="AH742" s="42"/>
      <c r="AI742" s="56"/>
    </row>
    <row r="743" spans="1:35" x14ac:dyDescent="0.25">
      <c r="A743" s="31"/>
      <c r="B743" s="52"/>
      <c r="C743" s="33"/>
      <c r="D743" s="33"/>
      <c r="E743" s="33"/>
      <c r="F743" s="35"/>
      <c r="G743" s="35"/>
      <c r="H743" s="171"/>
      <c r="I743" s="51"/>
      <c r="J743" s="41">
        <f t="shared" si="1271"/>
        <v>0</v>
      </c>
      <c r="K743" s="41">
        <f t="shared" si="1272"/>
        <v>0</v>
      </c>
      <c r="L743" s="41">
        <f t="shared" si="1273"/>
        <v>0</v>
      </c>
      <c r="M743" s="41">
        <f t="shared" si="1274"/>
        <v>0</v>
      </c>
      <c r="N743" s="41">
        <f t="shared" si="1288"/>
        <v>0</v>
      </c>
      <c r="O743" s="41"/>
      <c r="P743" s="41"/>
      <c r="Q743" s="40">
        <f t="shared" si="1201"/>
        <v>0</v>
      </c>
      <c r="R743" s="51"/>
      <c r="S743" s="41"/>
      <c r="T743" s="41"/>
      <c r="U743" s="41"/>
      <c r="V743" s="41">
        <f t="shared" si="1277"/>
        <v>0</v>
      </c>
      <c r="W743" s="51"/>
      <c r="X743" s="51"/>
      <c r="Y743" s="41"/>
      <c r="Z743" s="40"/>
      <c r="AA743" s="54">
        <f t="shared" si="1279"/>
        <v>0</v>
      </c>
      <c r="AB743" s="54"/>
      <c r="AC743" s="54"/>
      <c r="AD743" s="54">
        <f t="shared" si="1281"/>
        <v>0</v>
      </c>
      <c r="AE743" s="54"/>
      <c r="AF743" s="54"/>
      <c r="AG743" s="54"/>
      <c r="AH743" s="42"/>
      <c r="AI743" s="56"/>
    </row>
    <row r="744" spans="1:35" x14ac:dyDescent="0.25">
      <c r="A744" s="31">
        <v>67</v>
      </c>
      <c r="B744" s="52">
        <v>422.6</v>
      </c>
      <c r="C744" s="33">
        <v>2.2999999999999998</v>
      </c>
      <c r="D744" s="33">
        <v>8.61</v>
      </c>
      <c r="E744" s="33">
        <v>2.63</v>
      </c>
      <c r="F744" s="35">
        <v>0.77</v>
      </c>
      <c r="G744" s="35"/>
      <c r="H744" s="171"/>
      <c r="I744" s="51">
        <v>6505.92</v>
      </c>
      <c r="J744" s="41">
        <f t="shared" si="1271"/>
        <v>1430.4940000000001</v>
      </c>
      <c r="K744" s="41">
        <f t="shared" si="1272"/>
        <v>3638.5859999999998</v>
      </c>
      <c r="L744" s="41">
        <f t="shared" si="1273"/>
        <v>1111.4380000000001</v>
      </c>
      <c r="M744" s="41">
        <f t="shared" si="1274"/>
        <v>325.40200000000004</v>
      </c>
      <c r="N744" s="41">
        <f t="shared" si="1288"/>
        <v>0</v>
      </c>
      <c r="O744" s="41"/>
      <c r="P744" s="41">
        <f t="shared" ref="P744:P745" si="1293">R744/I744</f>
        <v>0.25304645615070581</v>
      </c>
      <c r="Q744" s="40">
        <f t="shared" si="1201"/>
        <v>6505.92</v>
      </c>
      <c r="R744" s="51">
        <v>1646.3</v>
      </c>
      <c r="S744" s="41">
        <f>R744-T744-U744-V744</f>
        <v>361.98143724484771</v>
      </c>
      <c r="T744" s="41">
        <f t="shared" ref="T744" si="1294">P744*K744</f>
        <v>920.73129269957201</v>
      </c>
      <c r="U744" s="41">
        <f t="shared" ref="U744" si="1295">L744*P744</f>
        <v>281.24544713122822</v>
      </c>
      <c r="V744" s="41">
        <f t="shared" si="1277"/>
        <v>82.341822924351987</v>
      </c>
      <c r="W744" s="51"/>
      <c r="X744" s="51"/>
      <c r="Y744" s="41"/>
      <c r="Z744" s="40">
        <f>SUM(S744:Y744)</f>
        <v>1646.3</v>
      </c>
      <c r="AA744" s="54">
        <f t="shared" si="1279"/>
        <v>118.92126016919968</v>
      </c>
      <c r="AB744" s="54">
        <f>T744</f>
        <v>920.73129269957201</v>
      </c>
      <c r="AC744" s="54">
        <f>U744</f>
        <v>281.24544713122822</v>
      </c>
      <c r="AD744" s="54">
        <f t="shared" si="1281"/>
        <v>325.40200000000004</v>
      </c>
      <c r="AE744" s="54">
        <f>W744</f>
        <v>0</v>
      </c>
      <c r="AF744" s="54">
        <f>X744</f>
        <v>0</v>
      </c>
      <c r="AG744" s="54"/>
      <c r="AH744" s="42">
        <f t="shared" ref="AH744" si="1296">SUM(AA744:AG744)</f>
        <v>1646.3</v>
      </c>
      <c r="AI744" s="56">
        <f>I744-Z744</f>
        <v>4859.62</v>
      </c>
    </row>
    <row r="745" spans="1:35" x14ac:dyDescent="0.25">
      <c r="A745" s="32" t="s">
        <v>37</v>
      </c>
      <c r="B745" s="136">
        <f>SUM(B733:B744)</f>
        <v>4138.9000000000005</v>
      </c>
      <c r="C745" s="173"/>
      <c r="D745" s="174"/>
      <c r="E745" s="174"/>
      <c r="F745" s="175"/>
      <c r="G745" s="175"/>
      <c r="H745" s="175"/>
      <c r="I745" s="177">
        <f>SUM(I733:I744)</f>
        <v>74982.81</v>
      </c>
      <c r="J745" s="177">
        <f t="shared" ref="J745:M745" si="1297">SUM(J733:J744)</f>
        <v>15119.791999999999</v>
      </c>
      <c r="K745" s="177">
        <f t="shared" si="1297"/>
        <v>34179.708000000006</v>
      </c>
      <c r="L745" s="177">
        <f t="shared" si="1297"/>
        <v>12208.407000000001</v>
      </c>
      <c r="M745" s="177">
        <f t="shared" si="1297"/>
        <v>3186.9530000000004</v>
      </c>
      <c r="N745" s="177">
        <f>SUM(N733:N744)+0.01</f>
        <v>10287.960000000001</v>
      </c>
      <c r="O745" s="177">
        <f t="shared" ref="O745" si="1298">SUM(O733:O744)</f>
        <v>0</v>
      </c>
      <c r="P745" s="176">
        <f t="shared" si="1293"/>
        <v>1.1963870119031284</v>
      </c>
      <c r="Q745" s="178">
        <f t="shared" si="1201"/>
        <v>74982.81</v>
      </c>
      <c r="R745" s="177">
        <f>SUM(R733:R744)</f>
        <v>89708.46</v>
      </c>
      <c r="S745" s="177">
        <f>SUM(S733:S744)</f>
        <v>17926.448012399469</v>
      </c>
      <c r="T745" s="177">
        <f>SUM(T733:T744)</f>
        <v>39488.650165012645</v>
      </c>
      <c r="U745" s="177">
        <f>SUM(U733:U744)</f>
        <v>14564.085858048433</v>
      </c>
      <c r="V745" s="177">
        <f>SUM(V733:V744)</f>
        <v>3695.0159645394529</v>
      </c>
      <c r="W745" s="177">
        <f t="shared" ref="W745:X745" si="1299">SUM(W733:W744)</f>
        <v>0</v>
      </c>
      <c r="X745" s="177">
        <f t="shared" si="1299"/>
        <v>14034.259999999998</v>
      </c>
      <c r="Y745" s="176"/>
      <c r="Z745" s="178">
        <f t="shared" ref="Z745:AF745" si="1300">SUM(Z733:Z744)</f>
        <v>89708.459999999977</v>
      </c>
      <c r="AA745" s="55">
        <f t="shared" si="1300"/>
        <v>18434.510976938909</v>
      </c>
      <c r="AB745" s="55">
        <f t="shared" si="1300"/>
        <v>39488.650165012645</v>
      </c>
      <c r="AC745" s="55">
        <f t="shared" si="1300"/>
        <v>14564.085858048433</v>
      </c>
      <c r="AD745" s="55">
        <f t="shared" si="1300"/>
        <v>3186.9530000000004</v>
      </c>
      <c r="AE745" s="55">
        <f t="shared" si="1300"/>
        <v>0</v>
      </c>
      <c r="AF745" s="55">
        <f t="shared" si="1300"/>
        <v>14034.259999999998</v>
      </c>
      <c r="AG745" s="54"/>
      <c r="AH745" s="42">
        <f>SUM(AH733:AH744)</f>
        <v>89708.459999999992</v>
      </c>
      <c r="AI745" s="56">
        <f>SUM(AI733:AI744)</f>
        <v>-14725.649999999994</v>
      </c>
    </row>
    <row r="746" spans="1:35" x14ac:dyDescent="0.25">
      <c r="A746" t="s">
        <v>60</v>
      </c>
      <c r="B746" s="74"/>
      <c r="H746" s="171"/>
      <c r="P746" s="41">
        <v>0</v>
      </c>
      <c r="Q746" s="40">
        <f t="shared" si="1201"/>
        <v>0</v>
      </c>
    </row>
    <row r="747" spans="1:35" x14ac:dyDescent="0.25">
      <c r="A747" s="31">
        <v>1</v>
      </c>
      <c r="B747" s="52">
        <v>167.9</v>
      </c>
      <c r="C747" s="33">
        <v>2.2999999999999998</v>
      </c>
      <c r="D747" s="33">
        <v>9.5</v>
      </c>
      <c r="E747" s="33">
        <v>9.93</v>
      </c>
      <c r="F747" s="35">
        <v>0.77</v>
      </c>
      <c r="G747" s="35"/>
      <c r="H747" s="171"/>
      <c r="I747" s="51">
        <v>4663.6400000000003</v>
      </c>
      <c r="J747" s="41">
        <f>I747-K747-L747-M747-N747</f>
        <v>1272.06</v>
      </c>
      <c r="K747" s="41">
        <f>B747*D747</f>
        <v>1595.05</v>
      </c>
      <c r="L747" s="41">
        <f>E747*B747</f>
        <v>1667.2470000000001</v>
      </c>
      <c r="M747" s="41">
        <f>F747*B747</f>
        <v>129.28300000000002</v>
      </c>
      <c r="N747" s="41">
        <f>G747*B747</f>
        <v>0</v>
      </c>
      <c r="O747" s="41"/>
      <c r="P747" s="41">
        <f t="shared" ref="P747:P751" si="1301">R747/I747</f>
        <v>1.0074298187681725</v>
      </c>
      <c r="Q747" s="40">
        <f t="shared" si="1201"/>
        <v>4663.6400000000003</v>
      </c>
      <c r="R747" s="51">
        <v>4698.29</v>
      </c>
      <c r="S747" s="41">
        <f>R747-T747-U747-V747</f>
        <v>1281.5111752622417</v>
      </c>
      <c r="T747" s="41">
        <f>P747*K747</f>
        <v>1606.9009324261735</v>
      </c>
      <c r="U747" s="41">
        <f>L747*P747</f>
        <v>1679.6343430517793</v>
      </c>
      <c r="V747" s="41">
        <f t="shared" ref="V747:V749" si="1302">P747*M747</f>
        <v>130.24354925980566</v>
      </c>
      <c r="W747" s="51"/>
      <c r="X747" s="51"/>
      <c r="Y747" s="41"/>
      <c r="Z747" s="40">
        <f>SUM(S747:Y747)</f>
        <v>4698.2900000000009</v>
      </c>
      <c r="AA747" s="54">
        <f t="shared" ref="AA747:AF749" si="1303">S747</f>
        <v>1281.5111752622417</v>
      </c>
      <c r="AB747" s="54">
        <f t="shared" si="1303"/>
        <v>1606.9009324261735</v>
      </c>
      <c r="AC747" s="54">
        <f t="shared" si="1303"/>
        <v>1679.6343430517793</v>
      </c>
      <c r="AD747" s="54">
        <f t="shared" si="1303"/>
        <v>130.24354925980566</v>
      </c>
      <c r="AE747" s="54">
        <f t="shared" si="1303"/>
        <v>0</v>
      </c>
      <c r="AF747" s="54">
        <f t="shared" si="1303"/>
        <v>0</v>
      </c>
      <c r="AG747" s="54"/>
      <c r="AH747" s="42">
        <f>SUM(AA747:AG747)</f>
        <v>4698.2900000000009</v>
      </c>
      <c r="AI747" s="56">
        <f>I747-Z747</f>
        <v>-34.650000000000546</v>
      </c>
    </row>
    <row r="748" spans="1:35" x14ac:dyDescent="0.25">
      <c r="A748" s="31">
        <v>2</v>
      </c>
      <c r="B748" s="52">
        <v>162.80000000000001</v>
      </c>
      <c r="C748" s="33">
        <v>2.2999999999999998</v>
      </c>
      <c r="D748" s="33">
        <v>9.33</v>
      </c>
      <c r="E748" s="33">
        <v>10.29</v>
      </c>
      <c r="F748" s="35">
        <v>0.77</v>
      </c>
      <c r="G748" s="35"/>
      <c r="H748" s="171"/>
      <c r="I748" s="51">
        <v>3910.25</v>
      </c>
      <c r="J748" s="41">
        <f>I748-K748-L748-M748-N748</f>
        <v>590.75800000000004</v>
      </c>
      <c r="K748" s="41">
        <f>B748*D748</f>
        <v>1518.9240000000002</v>
      </c>
      <c r="L748" s="41">
        <f>E748*B748</f>
        <v>1675.212</v>
      </c>
      <c r="M748" s="41">
        <f>F748*B748</f>
        <v>125.35600000000001</v>
      </c>
      <c r="N748" s="41">
        <f>G748*B748</f>
        <v>0</v>
      </c>
      <c r="O748" s="41"/>
      <c r="P748" s="41">
        <f t="shared" si="1301"/>
        <v>1.0800409180998656</v>
      </c>
      <c r="Q748" s="40">
        <f t="shared" si="1201"/>
        <v>3910.25</v>
      </c>
      <c r="R748" s="51">
        <v>4223.2299999999996</v>
      </c>
      <c r="S748" s="41">
        <f>R748-T748-U748-V748</f>
        <v>638.04281269484022</v>
      </c>
      <c r="T748" s="41">
        <f>P748*K748</f>
        <v>1640.5000714839205</v>
      </c>
      <c r="U748" s="41">
        <f>L748*P748</f>
        <v>1809.2975064919119</v>
      </c>
      <c r="V748" s="41">
        <f t="shared" si="1302"/>
        <v>135.38960932932676</v>
      </c>
      <c r="W748" s="51"/>
      <c r="X748" s="51"/>
      <c r="Y748" s="41"/>
      <c r="Z748" s="40">
        <f>SUM(S748:Y748)</f>
        <v>4223.2299999999996</v>
      </c>
      <c r="AA748" s="54">
        <f t="shared" si="1303"/>
        <v>638.04281269484022</v>
      </c>
      <c r="AB748" s="54">
        <f t="shared" si="1303"/>
        <v>1640.5000714839205</v>
      </c>
      <c r="AC748" s="54">
        <f t="shared" si="1303"/>
        <v>1809.2975064919119</v>
      </c>
      <c r="AD748" s="54">
        <f t="shared" si="1303"/>
        <v>135.38960932932676</v>
      </c>
      <c r="AE748" s="54">
        <f t="shared" si="1303"/>
        <v>0</v>
      </c>
      <c r="AF748" s="54">
        <f t="shared" si="1303"/>
        <v>0</v>
      </c>
      <c r="AG748" s="54"/>
      <c r="AH748" s="42">
        <f>SUM(AA748:AG748)</f>
        <v>4223.2299999999996</v>
      </c>
      <c r="AI748" s="56">
        <f>I748-Z748</f>
        <v>-312.97999999999956</v>
      </c>
    </row>
    <row r="749" spans="1:35" x14ac:dyDescent="0.25">
      <c r="A749" s="31">
        <v>3</v>
      </c>
      <c r="B749" s="52">
        <v>197.8</v>
      </c>
      <c r="C749" s="33">
        <v>2.2999999999999998</v>
      </c>
      <c r="D749" s="33">
        <v>9.34</v>
      </c>
      <c r="E749" s="33">
        <v>9.9600000000000009</v>
      </c>
      <c r="F749" s="35">
        <v>0.77</v>
      </c>
      <c r="G749" s="35"/>
      <c r="H749" s="171"/>
      <c r="I749" s="51">
        <v>5621.48</v>
      </c>
      <c r="J749" s="41">
        <f>I749-K749-L749-M749-N749</f>
        <v>1651.6339999999991</v>
      </c>
      <c r="K749" s="41">
        <f>B749*D749</f>
        <v>1847.452</v>
      </c>
      <c r="L749" s="41">
        <f>E749*B749</f>
        <v>1970.0880000000002</v>
      </c>
      <c r="M749" s="41">
        <f>F749*B749</f>
        <v>152.30600000000001</v>
      </c>
      <c r="N749" s="41">
        <f>G749*B749</f>
        <v>0</v>
      </c>
      <c r="O749" s="41"/>
      <c r="P749" s="41">
        <f t="shared" si="1301"/>
        <v>1</v>
      </c>
      <c r="Q749" s="40">
        <f t="shared" si="1201"/>
        <v>5621.48</v>
      </c>
      <c r="R749" s="51">
        <v>5621.48</v>
      </c>
      <c r="S749" s="41">
        <f>R749-T749-U749-V749-W749-X749</f>
        <v>1651.6339999999991</v>
      </c>
      <c r="T749" s="41">
        <f>P749*K749</f>
        <v>1847.452</v>
      </c>
      <c r="U749" s="41">
        <f>L749*P749</f>
        <v>1970.0880000000002</v>
      </c>
      <c r="V749" s="41">
        <f t="shared" si="1302"/>
        <v>152.30600000000001</v>
      </c>
      <c r="W749" s="51"/>
      <c r="X749" s="51"/>
      <c r="Y749" s="41"/>
      <c r="Z749" s="40">
        <f>SUM(S749:Y749)</f>
        <v>5621.4799999999987</v>
      </c>
      <c r="AA749" s="54">
        <f t="shared" si="1303"/>
        <v>1651.6339999999991</v>
      </c>
      <c r="AB749" s="54">
        <f t="shared" si="1303"/>
        <v>1847.452</v>
      </c>
      <c r="AC749" s="54">
        <f t="shared" si="1303"/>
        <v>1970.0880000000002</v>
      </c>
      <c r="AD749" s="54">
        <f t="shared" si="1303"/>
        <v>152.30600000000001</v>
      </c>
      <c r="AE749" s="54">
        <f t="shared" si="1303"/>
        <v>0</v>
      </c>
      <c r="AF749" s="54">
        <f t="shared" si="1303"/>
        <v>0</v>
      </c>
      <c r="AG749" s="54"/>
      <c r="AH749" s="42">
        <f>SUM(AA749:AG749)</f>
        <v>5621.4799999999987</v>
      </c>
      <c r="AI749" s="56">
        <f>I749-Z749</f>
        <v>0</v>
      </c>
    </row>
    <row r="750" spans="1:35" x14ac:dyDescent="0.25">
      <c r="A750" s="32" t="s">
        <v>37</v>
      </c>
      <c r="B750" s="136">
        <f>SUM(B746:B749)</f>
        <v>528.5</v>
      </c>
      <c r="C750" s="173"/>
      <c r="D750" s="174"/>
      <c r="E750" s="174"/>
      <c r="F750" s="175"/>
      <c r="G750" s="175"/>
      <c r="H750" s="175"/>
      <c r="I750" s="176">
        <f>I747+I748+I749</f>
        <v>14195.369999999999</v>
      </c>
      <c r="J750" s="177">
        <f t="shared" ref="J750:O750" si="1304">SUM(J747:J749)</f>
        <v>3514.4519999999993</v>
      </c>
      <c r="K750" s="177">
        <f t="shared" si="1304"/>
        <v>4961.4260000000004</v>
      </c>
      <c r="L750" s="177">
        <f t="shared" si="1304"/>
        <v>5312.5470000000005</v>
      </c>
      <c r="M750" s="177">
        <f t="shared" si="1304"/>
        <v>406.94500000000005</v>
      </c>
      <c r="N750" s="177">
        <f t="shared" si="1304"/>
        <v>0</v>
      </c>
      <c r="O750" s="177">
        <f t="shared" si="1304"/>
        <v>0</v>
      </c>
      <c r="P750" s="176">
        <f t="shared" si="1301"/>
        <v>1.0244889706996014</v>
      </c>
      <c r="Q750" s="178">
        <f t="shared" si="1201"/>
        <v>14195.369999999999</v>
      </c>
      <c r="R750" s="177">
        <f>SUM(R747:R749)</f>
        <v>14543</v>
      </c>
      <c r="S750" s="177">
        <f>SUM(S747:S749)</f>
        <v>3571.1879879570811</v>
      </c>
      <c r="T750" s="177">
        <f>SUM(T747:T749)</f>
        <v>5094.8530039100942</v>
      </c>
      <c r="U750" s="177">
        <f>SUM(U747:U749)</f>
        <v>5459.0198495436907</v>
      </c>
      <c r="V750" s="177">
        <f>SUM(V747:V749)</f>
        <v>417.93915858913249</v>
      </c>
      <c r="W750" s="177"/>
      <c r="X750" s="177"/>
      <c r="Y750" s="176"/>
      <c r="Z750" s="178">
        <f>SUM(Z747:Z749)</f>
        <v>14543</v>
      </c>
      <c r="AA750" s="55">
        <f>SUM(AA747:AA749)</f>
        <v>3571.1879879570811</v>
      </c>
      <c r="AB750" s="55">
        <f>SUM(AB747:AB749)</f>
        <v>5094.8530039100942</v>
      </c>
      <c r="AC750" s="55">
        <f>SUM(AC747:AC749)</f>
        <v>5459.0198495436907</v>
      </c>
      <c r="AD750" s="55">
        <f>SUM(AD747:AD749)</f>
        <v>417.93915858913249</v>
      </c>
      <c r="AE750" s="55">
        <f>SUM(AE748:AE749)</f>
        <v>0</v>
      </c>
      <c r="AF750" s="55">
        <f>SUM(AF747:AF749)</f>
        <v>0</v>
      </c>
      <c r="AG750" s="54"/>
      <c r="AH750" s="42">
        <f>SUM(AH747:AH749)</f>
        <v>14543</v>
      </c>
      <c r="AI750" s="56">
        <f>SUM(AI747:AI749)</f>
        <v>-347.63000000000011</v>
      </c>
    </row>
    <row r="751" spans="1:35" x14ac:dyDescent="0.25">
      <c r="A751" s="67" t="s">
        <v>61</v>
      </c>
      <c r="B751" s="68">
        <f>B699+B717+B725+B731+B745+B750</f>
        <v>11874.2</v>
      </c>
      <c r="C751" s="67"/>
      <c r="D751" s="67"/>
      <c r="E751" s="67"/>
      <c r="F751" s="67"/>
      <c r="G751" s="67"/>
      <c r="H751" s="67"/>
      <c r="I751" s="68">
        <f t="shared" ref="I751:O751" si="1305">I699+I717+I725+I731+I745+I750</f>
        <v>200693.99</v>
      </c>
      <c r="J751" s="68">
        <f t="shared" si="1305"/>
        <v>41606.502999999997</v>
      </c>
      <c r="K751" s="68">
        <f t="shared" si="1305"/>
        <v>96828.74000000002</v>
      </c>
      <c r="L751" s="68">
        <f t="shared" si="1305"/>
        <v>39717.726999999999</v>
      </c>
      <c r="M751" s="68">
        <f t="shared" si="1305"/>
        <v>9049.8100000000013</v>
      </c>
      <c r="N751" s="68">
        <f t="shared" si="1305"/>
        <v>11681.7</v>
      </c>
      <c r="O751" s="68">
        <f t="shared" si="1305"/>
        <v>0</v>
      </c>
      <c r="P751" s="41">
        <f t="shared" si="1301"/>
        <v>0.84714061442497612</v>
      </c>
      <c r="Q751" s="40">
        <f t="shared" si="1201"/>
        <v>200693.99</v>
      </c>
      <c r="R751" s="68">
        <f>R699+R717+R725+R731+R745+R750</f>
        <v>170016.03</v>
      </c>
      <c r="S751" s="68">
        <f>S699+S717+S725+S731+S745+S750</f>
        <v>35363.679683970571</v>
      </c>
      <c r="T751" s="68">
        <f>T699+T717+T725+T731+T745+T750</f>
        <v>79160.075938348207</v>
      </c>
      <c r="U751" s="68">
        <f>U699+U717+U725+U731+U745+U750</f>
        <v>33595.013805652183</v>
      </c>
      <c r="V751" s="68">
        <f>V699+V717+V725+V731+V745+V750</f>
        <v>7403.6405720290277</v>
      </c>
      <c r="W751" s="68">
        <f t="shared" ref="W751:X751" si="1306">W699+W717+W725+W731+W745+W750</f>
        <v>0</v>
      </c>
      <c r="X751" s="68">
        <f t="shared" si="1306"/>
        <v>14493.619999999999</v>
      </c>
      <c r="Y751" s="68"/>
      <c r="Z751" s="68">
        <f t="shared" ref="Z751:AI751" si="1307">Z699+Z717+Z725+Z731+Z745+Z750</f>
        <v>170016.02999999997</v>
      </c>
      <c r="AA751" s="68">
        <f t="shared" si="1307"/>
        <v>35070.456505491704</v>
      </c>
      <c r="AB751" s="68">
        <f t="shared" si="1307"/>
        <v>78179.893938348207</v>
      </c>
      <c r="AC751" s="68">
        <f t="shared" si="1307"/>
        <v>33177.577805652181</v>
      </c>
      <c r="AD751" s="68">
        <f t="shared" si="1307"/>
        <v>8934.4017505078809</v>
      </c>
      <c r="AE751" s="68">
        <f t="shared" si="1307"/>
        <v>0</v>
      </c>
      <c r="AF751" s="68">
        <f t="shared" si="1307"/>
        <v>14653.699999999999</v>
      </c>
      <c r="AG751" s="68">
        <f t="shared" si="1307"/>
        <v>0</v>
      </c>
      <c r="AH751" s="68">
        <f t="shared" si="1307"/>
        <v>168091.33</v>
      </c>
      <c r="AI751" s="68">
        <f t="shared" si="1307"/>
        <v>30677.960000000003</v>
      </c>
    </row>
    <row r="753" spans="1:35" ht="18.75" x14ac:dyDescent="0.3">
      <c r="A753" s="8"/>
      <c r="B753" s="135" t="s">
        <v>87</v>
      </c>
      <c r="C753" s="9"/>
      <c r="D753" s="9"/>
      <c r="E753" s="10" t="s">
        <v>95</v>
      </c>
      <c r="F753" s="10"/>
      <c r="G753" s="10"/>
      <c r="H753" s="10"/>
      <c r="I753" s="10"/>
      <c r="J753" s="10"/>
      <c r="K753" s="10"/>
      <c r="L753" s="10"/>
      <c r="M753" s="11"/>
      <c r="N753" s="11"/>
      <c r="O753" s="11"/>
      <c r="P753" s="11"/>
      <c r="Q753" s="11"/>
      <c r="R753" s="12"/>
      <c r="S753" s="13"/>
      <c r="T753" s="13"/>
      <c r="U753" s="13"/>
      <c r="V753" s="13"/>
      <c r="W753" s="13"/>
      <c r="X753" s="13"/>
      <c r="Y753" s="13"/>
      <c r="Z753" s="12"/>
      <c r="AA753" s="12"/>
      <c r="AB753" s="12"/>
      <c r="AC753" s="12"/>
      <c r="AD753" s="12"/>
      <c r="AE753" s="12"/>
      <c r="AF753" s="12"/>
      <c r="AG753" s="12"/>
      <c r="AH753" s="11"/>
    </row>
    <row r="754" spans="1:35" ht="18.75" x14ac:dyDescent="0.3">
      <c r="A754" s="15"/>
      <c r="B754" s="16"/>
      <c r="C754" s="16"/>
      <c r="D754" s="16"/>
      <c r="E754" s="16"/>
      <c r="F754" s="16"/>
      <c r="G754" s="16"/>
      <c r="H754" s="16"/>
      <c r="I754" s="16"/>
      <c r="J754" s="16"/>
      <c r="K754" s="72" t="s">
        <v>87</v>
      </c>
      <c r="L754" s="17"/>
      <c r="M754" s="11" t="s">
        <v>52</v>
      </c>
      <c r="N754" s="11"/>
      <c r="O754" s="11"/>
      <c r="P754" s="11"/>
      <c r="Q754" s="11"/>
      <c r="R754" s="12"/>
      <c r="S754" s="13"/>
      <c r="T754" s="14" t="s">
        <v>53</v>
      </c>
      <c r="U754" s="13"/>
      <c r="V754" s="13"/>
      <c r="W754" s="13"/>
      <c r="X754" s="13"/>
      <c r="Y754" s="13"/>
      <c r="Z754" s="12"/>
      <c r="AA754" s="12"/>
      <c r="AB754" s="12"/>
      <c r="AC754" s="12"/>
      <c r="AD754" s="12"/>
      <c r="AE754" s="12"/>
      <c r="AF754" s="12"/>
      <c r="AG754" s="12"/>
      <c r="AH754" s="11"/>
    </row>
    <row r="755" spans="1:35" ht="21.75" customHeight="1" x14ac:dyDescent="0.25">
      <c r="A755" s="206" t="s">
        <v>1</v>
      </c>
      <c r="B755" s="206" t="s">
        <v>39</v>
      </c>
      <c r="C755" s="215" t="s">
        <v>2</v>
      </c>
      <c r="D755" s="216"/>
      <c r="E755" s="216"/>
      <c r="F755" s="216"/>
      <c r="G755" s="216"/>
      <c r="H755" s="217"/>
      <c r="I755" s="44" t="s">
        <v>51</v>
      </c>
      <c r="J755" s="44" t="s">
        <v>55</v>
      </c>
      <c r="K755" s="218" t="s">
        <v>46</v>
      </c>
      <c r="L755" s="211"/>
      <c r="M755" s="46" t="s">
        <v>47</v>
      </c>
      <c r="N755" s="46"/>
      <c r="O755" s="47"/>
      <c r="P755" s="231" t="s">
        <v>54</v>
      </c>
      <c r="Q755" s="212" t="s">
        <v>50</v>
      </c>
      <c r="R755" s="45" t="s">
        <v>51</v>
      </c>
      <c r="S755" s="169" t="s">
        <v>55</v>
      </c>
      <c r="T755" s="210" t="s">
        <v>46</v>
      </c>
      <c r="U755" s="211"/>
      <c r="V755" s="49" t="s">
        <v>47</v>
      </c>
      <c r="W755" s="49"/>
      <c r="X755" s="50" t="s">
        <v>49</v>
      </c>
      <c r="Y755" s="45"/>
      <c r="Z755" s="212" t="s">
        <v>42</v>
      </c>
      <c r="AA755" s="222" t="s">
        <v>3</v>
      </c>
      <c r="AB755" s="225"/>
      <c r="AC755" s="225"/>
      <c r="AD755" s="225"/>
      <c r="AE755" s="225"/>
      <c r="AF755" s="225"/>
      <c r="AG755" s="226"/>
      <c r="AH755" s="200" t="s">
        <v>44</v>
      </c>
      <c r="AI755" s="203" t="s">
        <v>43</v>
      </c>
    </row>
    <row r="756" spans="1:35" ht="15" customHeight="1" x14ac:dyDescent="0.25">
      <c r="A756" s="214"/>
      <c r="B756" s="214"/>
      <c r="C756" s="206" t="s">
        <v>4</v>
      </c>
      <c r="D756" s="206" t="s">
        <v>5</v>
      </c>
      <c r="E756" s="206" t="s">
        <v>6</v>
      </c>
      <c r="F756" s="206" t="s">
        <v>7</v>
      </c>
      <c r="G756" s="206"/>
      <c r="H756" s="206"/>
      <c r="I756" s="208"/>
      <c r="J756" s="208" t="s">
        <v>4</v>
      </c>
      <c r="K756" s="208" t="s">
        <v>5</v>
      </c>
      <c r="L756" s="208" t="s">
        <v>6</v>
      </c>
      <c r="M756" s="208" t="s">
        <v>7</v>
      </c>
      <c r="N756" s="208" t="s">
        <v>94</v>
      </c>
      <c r="O756" s="208"/>
      <c r="P756" s="232"/>
      <c r="Q756" s="212"/>
      <c r="R756" s="208"/>
      <c r="S756" s="208" t="s">
        <v>4</v>
      </c>
      <c r="T756" s="208" t="s">
        <v>5</v>
      </c>
      <c r="U756" s="208" t="s">
        <v>6</v>
      </c>
      <c r="V756" s="208" t="s">
        <v>7</v>
      </c>
      <c r="W756" s="208"/>
      <c r="X756" s="208" t="s">
        <v>94</v>
      </c>
      <c r="Y756" s="208"/>
      <c r="Z756" s="212"/>
      <c r="AA756" s="227"/>
      <c r="AB756" s="228"/>
      <c r="AC756" s="228"/>
      <c r="AD756" s="228"/>
      <c r="AE756" s="228"/>
      <c r="AF756" s="228"/>
      <c r="AG756" s="228"/>
      <c r="AH756" s="201"/>
      <c r="AI756" s="204"/>
    </row>
    <row r="757" spans="1:35" x14ac:dyDescent="0.25">
      <c r="A757" s="207"/>
      <c r="B757" s="207"/>
      <c r="C757" s="207"/>
      <c r="D757" s="207"/>
      <c r="E757" s="207"/>
      <c r="F757" s="207"/>
      <c r="G757" s="207"/>
      <c r="H757" s="207"/>
      <c r="I757" s="209"/>
      <c r="J757" s="209"/>
      <c r="K757" s="209"/>
      <c r="L757" s="209"/>
      <c r="M757" s="209"/>
      <c r="N757" s="209"/>
      <c r="O757" s="209"/>
      <c r="P757" s="233"/>
      <c r="Q757" s="212"/>
      <c r="R757" s="209"/>
      <c r="S757" s="209"/>
      <c r="T757" s="209"/>
      <c r="U757" s="209"/>
      <c r="V757" s="209"/>
      <c r="W757" s="209"/>
      <c r="X757" s="209"/>
      <c r="Y757" s="209"/>
      <c r="Z757" s="212"/>
      <c r="AA757" s="206" t="s">
        <v>4</v>
      </c>
      <c r="AB757" s="206" t="s">
        <v>5</v>
      </c>
      <c r="AC757" s="206" t="s">
        <v>6</v>
      </c>
      <c r="AD757" s="206" t="s">
        <v>7</v>
      </c>
      <c r="AE757" s="206"/>
      <c r="AF757" s="206"/>
      <c r="AG757" s="206"/>
      <c r="AH757" s="201"/>
      <c r="AI757" s="204"/>
    </row>
    <row r="758" spans="1:35" x14ac:dyDescent="0.25">
      <c r="A758" s="170" t="s">
        <v>11</v>
      </c>
      <c r="B758" s="170">
        <v>2</v>
      </c>
      <c r="C758" s="20">
        <v>3</v>
      </c>
      <c r="D758" s="21" t="s">
        <v>12</v>
      </c>
      <c r="E758" s="21" t="s">
        <v>13</v>
      </c>
      <c r="F758" s="21" t="s">
        <v>14</v>
      </c>
      <c r="G758" s="21" t="s">
        <v>15</v>
      </c>
      <c r="H758" s="21" t="s">
        <v>16</v>
      </c>
      <c r="I758" s="22" t="s">
        <v>17</v>
      </c>
      <c r="J758" s="22" t="s">
        <v>18</v>
      </c>
      <c r="K758" s="22" t="s">
        <v>19</v>
      </c>
      <c r="L758" s="22" t="s">
        <v>20</v>
      </c>
      <c r="M758" s="22" t="s">
        <v>21</v>
      </c>
      <c r="N758" s="22" t="s">
        <v>22</v>
      </c>
      <c r="O758" s="22" t="s">
        <v>23</v>
      </c>
      <c r="P758" s="22" t="s">
        <v>24</v>
      </c>
      <c r="Q758" s="23" t="s">
        <v>25</v>
      </c>
      <c r="R758" s="22" t="s">
        <v>26</v>
      </c>
      <c r="S758" s="22" t="s">
        <v>27</v>
      </c>
      <c r="T758" s="22" t="s">
        <v>28</v>
      </c>
      <c r="U758" s="22" t="s">
        <v>29</v>
      </c>
      <c r="V758" s="22" t="s">
        <v>30</v>
      </c>
      <c r="W758" s="22" t="s">
        <v>31</v>
      </c>
      <c r="X758" s="22" t="s">
        <v>32</v>
      </c>
      <c r="Y758" s="22" t="s">
        <v>33</v>
      </c>
      <c r="Z758" s="23" t="s">
        <v>34</v>
      </c>
      <c r="AA758" s="207"/>
      <c r="AB758" s="207"/>
      <c r="AC758" s="207"/>
      <c r="AD758" s="207"/>
      <c r="AE758" s="207"/>
      <c r="AF758" s="207"/>
      <c r="AG758" s="207"/>
      <c r="AH758" s="202"/>
      <c r="AI758" s="205"/>
    </row>
    <row r="759" spans="1:35" x14ac:dyDescent="0.25">
      <c r="A759" s="6" t="s">
        <v>35</v>
      </c>
      <c r="B759" s="37"/>
      <c r="C759" s="7"/>
      <c r="D759" s="24"/>
      <c r="E759" s="24"/>
      <c r="F759" s="24"/>
      <c r="G759" s="25"/>
      <c r="H759" s="25"/>
      <c r="I759" s="26"/>
      <c r="J759" s="26"/>
      <c r="K759" s="26"/>
      <c r="L759" s="26"/>
      <c r="M759" s="26"/>
      <c r="N759" s="26"/>
      <c r="O759" s="27"/>
      <c r="P759" s="27"/>
      <c r="Q759" s="28"/>
      <c r="R759" s="26"/>
      <c r="S759" s="26"/>
      <c r="T759" s="26"/>
      <c r="U759" s="26"/>
      <c r="V759" s="26"/>
      <c r="W759" s="26"/>
      <c r="X759" s="27"/>
      <c r="Y759" s="27"/>
      <c r="Z759" s="28"/>
      <c r="AA759" s="29"/>
      <c r="AB759" s="29"/>
      <c r="AC759" s="29"/>
      <c r="AD759" s="29"/>
      <c r="AE759" s="29"/>
      <c r="AF759" s="29"/>
      <c r="AG759" s="29"/>
      <c r="AH759" s="30"/>
      <c r="AI759" s="36"/>
    </row>
    <row r="760" spans="1:35" x14ac:dyDescent="0.25">
      <c r="A760" s="31">
        <v>1</v>
      </c>
      <c r="B760" s="52">
        <v>562</v>
      </c>
      <c r="C760" s="33">
        <v>2.2999999999999998</v>
      </c>
      <c r="D760" s="33">
        <v>8.81</v>
      </c>
      <c r="E760" s="33">
        <v>3.34</v>
      </c>
      <c r="F760" s="35">
        <v>0.77</v>
      </c>
      <c r="G760" s="35"/>
      <c r="H760" s="171"/>
      <c r="I760" s="51">
        <v>8952.66</v>
      </c>
      <c r="J760" s="41">
        <f>I760-K760-L760-M760-N760</f>
        <v>1691.6199999999997</v>
      </c>
      <c r="K760" s="41">
        <f t="shared" ref="K760:K763" si="1308">B760*D760</f>
        <v>4951.22</v>
      </c>
      <c r="L760" s="41">
        <f t="shared" ref="L760:L763" si="1309">E760*B760</f>
        <v>1877.08</v>
      </c>
      <c r="M760" s="41">
        <f t="shared" ref="M760:M763" si="1310">F760*B760</f>
        <v>432.74</v>
      </c>
      <c r="N760" s="41">
        <f t="shared" ref="N760:N763" si="1311">G760*B760</f>
        <v>0</v>
      </c>
      <c r="O760" s="41"/>
      <c r="P760" s="41">
        <f>R760/I760</f>
        <v>1.2958461507529606</v>
      </c>
      <c r="Q760" s="40">
        <f t="shared" ref="Q760:Q770" si="1312">I760</f>
        <v>8952.66</v>
      </c>
      <c r="R760" s="51">
        <v>11601.27</v>
      </c>
      <c r="S760" s="41">
        <f t="shared" ref="S760:S765" si="1313">R760-T760-U760-V760-W760-X760</f>
        <v>2192.0792655367231</v>
      </c>
      <c r="T760" s="41">
        <f t="shared" ref="T760:T763" si="1314">P760*K760</f>
        <v>6416.0193785310739</v>
      </c>
      <c r="U760" s="41">
        <f t="shared" ref="U760:U763" si="1315">L760*P760</f>
        <v>2432.4068926553673</v>
      </c>
      <c r="V760" s="41">
        <f>P760*M760</f>
        <v>560.76446327683618</v>
      </c>
      <c r="W760" s="51"/>
      <c r="X760" s="51"/>
      <c r="Y760" s="41"/>
      <c r="Z760" s="40">
        <f>SUM(S760:Y760)</f>
        <v>11601.270000000002</v>
      </c>
      <c r="AA760" s="54">
        <f t="shared" ref="AA760:AA770" si="1316">Z760-AB760-AC760-AD760-AE760-AF760</f>
        <v>2320.1037288135612</v>
      </c>
      <c r="AB760" s="54">
        <f t="shared" ref="AB760:AC763" si="1317">T760</f>
        <v>6416.0193785310739</v>
      </c>
      <c r="AC760" s="54">
        <f t="shared" si="1317"/>
        <v>2432.4068926553673</v>
      </c>
      <c r="AD760" s="54">
        <f t="shared" ref="AD760:AD770" si="1318">M760</f>
        <v>432.74</v>
      </c>
      <c r="AE760" s="54">
        <f t="shared" ref="AE760:AF763" si="1319">W760</f>
        <v>0</v>
      </c>
      <c r="AF760" s="54">
        <f t="shared" si="1319"/>
        <v>0</v>
      </c>
      <c r="AG760" s="54"/>
      <c r="AH760" s="42">
        <f t="shared" ref="AH760:AH763" si="1320">SUM(AA760:AG760)</f>
        <v>11601.270000000002</v>
      </c>
      <c r="AI760" s="56">
        <f>I760-Z760</f>
        <v>-2648.6100000000024</v>
      </c>
    </row>
    <row r="761" spans="1:35" x14ac:dyDescent="0.25">
      <c r="A761" s="31">
        <v>2</v>
      </c>
      <c r="B761" s="52">
        <v>401.9</v>
      </c>
      <c r="C761" s="33">
        <v>2.2999999999999998</v>
      </c>
      <c r="D761" s="33">
        <v>7.58</v>
      </c>
      <c r="E761" s="33">
        <v>3.42</v>
      </c>
      <c r="F761" s="35">
        <v>0.77</v>
      </c>
      <c r="G761" s="35"/>
      <c r="H761" s="171"/>
      <c r="I761" s="51">
        <v>6068.69</v>
      </c>
      <c r="J761" s="41">
        <f>I761-K761-L761-M761-N761</f>
        <v>1338.3269999999998</v>
      </c>
      <c r="K761" s="41">
        <f t="shared" si="1308"/>
        <v>3046.402</v>
      </c>
      <c r="L761" s="41">
        <f t="shared" si="1309"/>
        <v>1374.4979999999998</v>
      </c>
      <c r="M761" s="41">
        <f t="shared" si="1310"/>
        <v>309.46299999999997</v>
      </c>
      <c r="N761" s="41">
        <f t="shared" si="1311"/>
        <v>0</v>
      </c>
      <c r="O761" s="41"/>
      <c r="P761" s="41">
        <f t="shared" ref="P761:P763" si="1321">R761/I761</f>
        <v>1.0145698659842568</v>
      </c>
      <c r="Q761" s="40">
        <f t="shared" si="1312"/>
        <v>6068.69</v>
      </c>
      <c r="R761" s="51">
        <v>6157.11</v>
      </c>
      <c r="S761" s="41">
        <f t="shared" si="1313"/>
        <v>1357.8262450331126</v>
      </c>
      <c r="T761" s="41">
        <f t="shared" si="1314"/>
        <v>3090.7876688741721</v>
      </c>
      <c r="U761" s="41">
        <f t="shared" si="1315"/>
        <v>1394.5242516556289</v>
      </c>
      <c r="V761" s="41">
        <f t="shared" ref="V761:V774" si="1322">P761*M761</f>
        <v>313.97183443708604</v>
      </c>
      <c r="W761" s="51"/>
      <c r="X761" s="51"/>
      <c r="Y761" s="41"/>
      <c r="Z761" s="40">
        <f>SUM(S761:Y761)</f>
        <v>6157.11</v>
      </c>
      <c r="AA761" s="54">
        <f t="shared" si="1316"/>
        <v>1362.3350794701987</v>
      </c>
      <c r="AB761" s="54">
        <f t="shared" si="1317"/>
        <v>3090.7876688741721</v>
      </c>
      <c r="AC761" s="54">
        <f t="shared" si="1317"/>
        <v>1394.5242516556289</v>
      </c>
      <c r="AD761" s="54">
        <f t="shared" si="1318"/>
        <v>309.46299999999997</v>
      </c>
      <c r="AE761" s="54">
        <f t="shared" si="1319"/>
        <v>0</v>
      </c>
      <c r="AF761" s="54">
        <f t="shared" si="1319"/>
        <v>0</v>
      </c>
      <c r="AG761" s="54"/>
      <c r="AH761" s="42">
        <f t="shared" si="1320"/>
        <v>6157.11</v>
      </c>
      <c r="AI761" s="56">
        <f>I761-Z761</f>
        <v>-88.420000000000073</v>
      </c>
    </row>
    <row r="762" spans="1:35" x14ac:dyDescent="0.25">
      <c r="A762" s="31">
        <v>5</v>
      </c>
      <c r="B762" s="52">
        <v>329.8</v>
      </c>
      <c r="C762" s="33">
        <v>2.2999999999999998</v>
      </c>
      <c r="D762" s="33">
        <v>8.16</v>
      </c>
      <c r="E762" s="33">
        <v>3</v>
      </c>
      <c r="F762" s="35">
        <v>0.77</v>
      </c>
      <c r="G762" s="35"/>
      <c r="H762" s="171"/>
      <c r="I762" s="51">
        <v>5006.3599999999997</v>
      </c>
      <c r="J762" s="41">
        <f>I762-K762-L762-M762-N762-O762</f>
        <v>1071.8459999999995</v>
      </c>
      <c r="K762" s="41">
        <f t="shared" si="1308"/>
        <v>2691.1680000000001</v>
      </c>
      <c r="L762" s="41">
        <f t="shared" si="1309"/>
        <v>989.40000000000009</v>
      </c>
      <c r="M762" s="41">
        <f t="shared" si="1310"/>
        <v>253.94600000000003</v>
      </c>
      <c r="N762" s="41">
        <f t="shared" si="1311"/>
        <v>0</v>
      </c>
      <c r="O762" s="41">
        <f>H762*B762</f>
        <v>0</v>
      </c>
      <c r="P762" s="41">
        <f t="shared" si="1321"/>
        <v>0.41838381578631983</v>
      </c>
      <c r="Q762" s="40">
        <f t="shared" si="1312"/>
        <v>5006.3599999999997</v>
      </c>
      <c r="R762" s="51">
        <v>2094.58</v>
      </c>
      <c r="S762" s="41">
        <f t="shared" si="1313"/>
        <v>448.4430194153033</v>
      </c>
      <c r="T762" s="41">
        <f t="shared" si="1314"/>
        <v>1125.9411367620389</v>
      </c>
      <c r="U762" s="41">
        <f t="shared" si="1315"/>
        <v>413.94894733898491</v>
      </c>
      <c r="V762" s="41">
        <f t="shared" si="1322"/>
        <v>106.24689648367278</v>
      </c>
      <c r="W762" s="51"/>
      <c r="X762" s="51"/>
      <c r="Y762" s="41"/>
      <c r="Z762" s="40">
        <f>SUM(S762:Y762)</f>
        <v>2094.58</v>
      </c>
      <c r="AA762" s="54">
        <f t="shared" si="1316"/>
        <v>300.74391589897607</v>
      </c>
      <c r="AB762" s="54">
        <f t="shared" si="1317"/>
        <v>1125.9411367620389</v>
      </c>
      <c r="AC762" s="54">
        <f t="shared" si="1317"/>
        <v>413.94894733898491</v>
      </c>
      <c r="AD762" s="54">
        <f t="shared" si="1318"/>
        <v>253.94600000000003</v>
      </c>
      <c r="AE762" s="54">
        <f t="shared" si="1319"/>
        <v>0</v>
      </c>
      <c r="AF762" s="54">
        <f t="shared" si="1319"/>
        <v>0</v>
      </c>
      <c r="AG762" s="54"/>
      <c r="AH762" s="42">
        <f t="shared" si="1320"/>
        <v>2094.58</v>
      </c>
      <c r="AI762" s="56">
        <f>I762-Z762</f>
        <v>2911.7799999999997</v>
      </c>
    </row>
    <row r="763" spans="1:35" x14ac:dyDescent="0.25">
      <c r="A763" s="31">
        <v>7</v>
      </c>
      <c r="B763" s="52">
        <v>264.10000000000002</v>
      </c>
      <c r="C763" s="33">
        <v>2.2999999999999998</v>
      </c>
      <c r="D763" s="33">
        <v>8.26</v>
      </c>
      <c r="E763" s="33">
        <v>2.84</v>
      </c>
      <c r="F763" s="35">
        <v>0.77</v>
      </c>
      <c r="G763" s="35"/>
      <c r="H763" s="171"/>
      <c r="I763" s="51">
        <v>3998.47</v>
      </c>
      <c r="J763" s="41">
        <f>I763-K763-L763-M763-N763-O763</f>
        <v>863.60299999999961</v>
      </c>
      <c r="K763" s="41">
        <f t="shared" si="1308"/>
        <v>2181.4660000000003</v>
      </c>
      <c r="L763" s="41">
        <f t="shared" si="1309"/>
        <v>750.04399999999998</v>
      </c>
      <c r="M763" s="41">
        <f t="shared" si="1310"/>
        <v>203.35700000000003</v>
      </c>
      <c r="N763" s="41">
        <f t="shared" si="1311"/>
        <v>0</v>
      </c>
      <c r="O763" s="41">
        <f>H763*B763</f>
        <v>0</v>
      </c>
      <c r="P763" s="41">
        <f t="shared" si="1321"/>
        <v>0</v>
      </c>
      <c r="Q763" s="40">
        <f t="shared" si="1312"/>
        <v>3998.47</v>
      </c>
      <c r="R763" s="51">
        <v>0</v>
      </c>
      <c r="S763" s="41">
        <f t="shared" si="1313"/>
        <v>0</v>
      </c>
      <c r="T763" s="41">
        <f t="shared" si="1314"/>
        <v>0</v>
      </c>
      <c r="U763" s="41">
        <f t="shared" si="1315"/>
        <v>0</v>
      </c>
      <c r="V763" s="41">
        <f t="shared" si="1322"/>
        <v>0</v>
      </c>
      <c r="W763" s="51"/>
      <c r="X763" s="51"/>
      <c r="Y763" s="41"/>
      <c r="Z763" s="40">
        <f>SUM(S763:Y763)</f>
        <v>0</v>
      </c>
      <c r="AA763" s="54">
        <f t="shared" si="1316"/>
        <v>-203.35700000000003</v>
      </c>
      <c r="AB763" s="54">
        <f t="shared" si="1317"/>
        <v>0</v>
      </c>
      <c r="AC763" s="54">
        <f t="shared" si="1317"/>
        <v>0</v>
      </c>
      <c r="AD763" s="54">
        <f t="shared" si="1318"/>
        <v>203.35700000000003</v>
      </c>
      <c r="AE763" s="54">
        <f t="shared" si="1319"/>
        <v>0</v>
      </c>
      <c r="AF763" s="54">
        <f t="shared" si="1319"/>
        <v>0</v>
      </c>
      <c r="AG763" s="54"/>
      <c r="AH763" s="42">
        <f t="shared" si="1320"/>
        <v>0</v>
      </c>
      <c r="AI763" s="56">
        <f>I763-Z763</f>
        <v>3998.47</v>
      </c>
    </row>
    <row r="764" spans="1:35" x14ac:dyDescent="0.25">
      <c r="A764" s="31"/>
      <c r="B764" s="52"/>
      <c r="C764" s="33"/>
      <c r="D764" s="33"/>
      <c r="E764" s="33"/>
      <c r="F764" s="35"/>
      <c r="G764" s="35"/>
      <c r="H764" s="171"/>
      <c r="I764" s="51"/>
      <c r="J764" s="41"/>
      <c r="K764" s="41"/>
      <c r="L764" s="41"/>
      <c r="M764" s="41"/>
      <c r="N764" s="41"/>
      <c r="O764" s="41"/>
      <c r="P764" s="41">
        <v>0</v>
      </c>
      <c r="Q764" s="40">
        <f t="shared" si="1312"/>
        <v>0</v>
      </c>
      <c r="R764" s="51"/>
      <c r="S764" s="41">
        <f t="shared" si="1313"/>
        <v>0</v>
      </c>
      <c r="T764" s="41"/>
      <c r="U764" s="41"/>
      <c r="V764" s="41">
        <f t="shared" si="1322"/>
        <v>0</v>
      </c>
      <c r="W764" s="51"/>
      <c r="X764" s="51"/>
      <c r="Y764" s="41"/>
      <c r="Z764" s="40"/>
      <c r="AA764" s="54">
        <f t="shared" si="1316"/>
        <v>0</v>
      </c>
      <c r="AB764" s="54"/>
      <c r="AC764" s="54"/>
      <c r="AD764" s="54">
        <f t="shared" si="1318"/>
        <v>0</v>
      </c>
      <c r="AE764" s="54"/>
      <c r="AF764" s="54"/>
      <c r="AG764" s="54"/>
      <c r="AH764" s="42"/>
      <c r="AI764" s="56"/>
    </row>
    <row r="765" spans="1:35" x14ac:dyDescent="0.25">
      <c r="A765" s="31">
        <v>8</v>
      </c>
      <c r="B765" s="52">
        <v>320.39999999999998</v>
      </c>
      <c r="C765" s="33">
        <v>2.2999999999999998</v>
      </c>
      <c r="D765" s="33">
        <v>8.14</v>
      </c>
      <c r="E765" s="33">
        <v>2.54</v>
      </c>
      <c r="F765" s="35">
        <v>0.77</v>
      </c>
      <c r="G765" s="35"/>
      <c r="H765" s="171"/>
      <c r="I765" s="51">
        <v>4745.12</v>
      </c>
      <c r="J765" s="41">
        <f>I765-K765-L765-M765-N765-O765</f>
        <v>1076.54</v>
      </c>
      <c r="K765" s="41">
        <f t="shared" ref="K765" si="1323">B765*D765</f>
        <v>2608.056</v>
      </c>
      <c r="L765" s="41">
        <f t="shared" ref="L765" si="1324">E765*B765</f>
        <v>813.81599999999992</v>
      </c>
      <c r="M765" s="41">
        <f t="shared" ref="M765" si="1325">F765*B765</f>
        <v>246.708</v>
      </c>
      <c r="N765" s="41">
        <f t="shared" ref="N765" si="1326">G765*B765</f>
        <v>0</v>
      </c>
      <c r="O765" s="41">
        <f>H765*B765</f>
        <v>0</v>
      </c>
      <c r="P765" s="41">
        <f t="shared" ref="P765" si="1327">R765/I765</f>
        <v>0.55600912094952293</v>
      </c>
      <c r="Q765" s="40">
        <f t="shared" si="1312"/>
        <v>4745.12</v>
      </c>
      <c r="R765" s="51">
        <v>2638.33</v>
      </c>
      <c r="S765" s="41">
        <f t="shared" si="1313"/>
        <v>598.56605906699906</v>
      </c>
      <c r="T765" s="41">
        <f t="shared" ref="T765" si="1328">P765*K765</f>
        <v>1450.1029239471291</v>
      </c>
      <c r="U765" s="41">
        <f t="shared" ref="U765" si="1329">L765*P765</f>
        <v>452.4891187746569</v>
      </c>
      <c r="V765" s="41">
        <f t="shared" si="1322"/>
        <v>137.17189821121491</v>
      </c>
      <c r="W765" s="51"/>
      <c r="X765" s="51"/>
      <c r="Y765" s="41"/>
      <c r="Z765" s="40">
        <f>SUM(S765:Y765)</f>
        <v>2638.33</v>
      </c>
      <c r="AA765" s="54">
        <f t="shared" si="1316"/>
        <v>489.02995727821406</v>
      </c>
      <c r="AB765" s="54">
        <f>T765</f>
        <v>1450.1029239471291</v>
      </c>
      <c r="AC765" s="54">
        <f>U765</f>
        <v>452.4891187746569</v>
      </c>
      <c r="AD765" s="54">
        <f t="shared" si="1318"/>
        <v>246.708</v>
      </c>
      <c r="AE765" s="54">
        <f>W765</f>
        <v>0</v>
      </c>
      <c r="AF765" s="54">
        <f>X765</f>
        <v>0</v>
      </c>
      <c r="AG765" s="54"/>
      <c r="AH765" s="42">
        <f t="shared" ref="AH765" si="1330">SUM(AA765:AG765)</f>
        <v>2638.3300000000004</v>
      </c>
      <c r="AI765" s="56">
        <f>I765-Z765</f>
        <v>2106.79</v>
      </c>
    </row>
    <row r="766" spans="1:35" x14ac:dyDescent="0.25">
      <c r="A766" s="31"/>
      <c r="B766" s="52"/>
      <c r="C766" s="33"/>
      <c r="D766" s="33"/>
      <c r="E766" s="33"/>
      <c r="F766" s="35"/>
      <c r="G766" s="35"/>
      <c r="H766" s="171"/>
      <c r="I766" s="51"/>
      <c r="J766" s="41"/>
      <c r="K766" s="41"/>
      <c r="L766" s="41"/>
      <c r="M766" s="41"/>
      <c r="N766" s="41"/>
      <c r="O766" s="41"/>
      <c r="P766" s="41">
        <v>0</v>
      </c>
      <c r="Q766" s="40">
        <f t="shared" si="1312"/>
        <v>0</v>
      </c>
      <c r="R766" s="51"/>
      <c r="S766" s="41"/>
      <c r="T766" s="41"/>
      <c r="U766" s="41"/>
      <c r="V766" s="41">
        <f t="shared" si="1322"/>
        <v>0</v>
      </c>
      <c r="W766" s="51"/>
      <c r="X766" s="51"/>
      <c r="Y766" s="41"/>
      <c r="Z766" s="40"/>
      <c r="AA766" s="54">
        <f t="shared" si="1316"/>
        <v>0</v>
      </c>
      <c r="AB766" s="54"/>
      <c r="AC766" s="54"/>
      <c r="AD766" s="54">
        <f t="shared" si="1318"/>
        <v>0</v>
      </c>
      <c r="AE766" s="54"/>
      <c r="AF766" s="54"/>
      <c r="AG766" s="54"/>
      <c r="AH766" s="42"/>
      <c r="AI766" s="56"/>
    </row>
    <row r="767" spans="1:35" x14ac:dyDescent="0.25">
      <c r="A767" s="31"/>
      <c r="B767" s="52"/>
      <c r="C767" s="33"/>
      <c r="D767" s="33"/>
      <c r="E767" s="33"/>
      <c r="F767" s="35"/>
      <c r="G767" s="35"/>
      <c r="H767" s="171"/>
      <c r="I767" s="51"/>
      <c r="J767" s="41"/>
      <c r="K767" s="41"/>
      <c r="L767" s="41"/>
      <c r="M767" s="41"/>
      <c r="N767" s="41"/>
      <c r="O767" s="41"/>
      <c r="P767" s="41">
        <v>0</v>
      </c>
      <c r="Q767" s="40">
        <f t="shared" si="1312"/>
        <v>0</v>
      </c>
      <c r="R767" s="51"/>
      <c r="S767" s="41"/>
      <c r="T767" s="41"/>
      <c r="U767" s="41"/>
      <c r="V767" s="41">
        <f t="shared" si="1322"/>
        <v>0</v>
      </c>
      <c r="W767" s="51"/>
      <c r="X767" s="51"/>
      <c r="Y767" s="41"/>
      <c r="Z767" s="40"/>
      <c r="AA767" s="54">
        <f t="shared" si="1316"/>
        <v>0</v>
      </c>
      <c r="AB767" s="54"/>
      <c r="AC767" s="54"/>
      <c r="AD767" s="54">
        <f t="shared" si="1318"/>
        <v>0</v>
      </c>
      <c r="AE767" s="54"/>
      <c r="AF767" s="54"/>
      <c r="AG767" s="54"/>
      <c r="AH767" s="42"/>
      <c r="AI767" s="56"/>
    </row>
    <row r="768" spans="1:35" x14ac:dyDescent="0.25">
      <c r="A768" s="31">
        <v>11</v>
      </c>
      <c r="B768" s="52">
        <v>27.6</v>
      </c>
      <c r="C768" s="33">
        <v>2.48</v>
      </c>
      <c r="D768" s="33">
        <v>7.92</v>
      </c>
      <c r="E768" s="33">
        <v>3.71</v>
      </c>
      <c r="F768" s="35">
        <v>0.77</v>
      </c>
      <c r="G768" s="35">
        <v>5.8</v>
      </c>
      <c r="H768" s="171"/>
      <c r="I768" s="51">
        <v>616.86</v>
      </c>
      <c r="J768" s="41">
        <f>I768-K768-L768-M768-N768</f>
        <v>114.53999999999999</v>
      </c>
      <c r="K768" s="41">
        <f t="shared" ref="K768:K770" si="1331">B768*D768</f>
        <v>218.59200000000001</v>
      </c>
      <c r="L768" s="41">
        <f t="shared" ref="L768:L770" si="1332">E768*B768</f>
        <v>102.396</v>
      </c>
      <c r="M768" s="41">
        <f t="shared" ref="M768:M770" si="1333">F768*B768</f>
        <v>21.252000000000002</v>
      </c>
      <c r="N768" s="41">
        <f t="shared" ref="N768:N770" si="1334">G768*B768</f>
        <v>160.08000000000001</v>
      </c>
      <c r="O768" s="41"/>
      <c r="P768" s="41">
        <f t="shared" ref="P768:P770" si="1335">R768/I768</f>
        <v>1.031773822261129</v>
      </c>
      <c r="Q768" s="40">
        <f t="shared" si="1312"/>
        <v>616.86</v>
      </c>
      <c r="R768" s="51">
        <v>636.46</v>
      </c>
      <c r="S768" s="41">
        <f>R768-T768-U768-V768-W768-X768</f>
        <v>283.3457270693512</v>
      </c>
      <c r="T768" s="41">
        <f t="shared" ref="T768:T774" si="1336">P768*K768</f>
        <v>225.53750335570473</v>
      </c>
      <c r="U768" s="41">
        <f t="shared" ref="U768:U774" si="1337">L768*P768</f>
        <v>105.64951230425056</v>
      </c>
      <c r="V768" s="41">
        <f t="shared" si="1322"/>
        <v>21.927257270693516</v>
      </c>
      <c r="W768" s="51"/>
      <c r="X768" s="51"/>
      <c r="Y768" s="41"/>
      <c r="Z768" s="40">
        <f>SUM(S768:Y768)</f>
        <v>636.46</v>
      </c>
      <c r="AA768" s="54">
        <f t="shared" si="1316"/>
        <v>284.02098434004472</v>
      </c>
      <c r="AB768" s="54">
        <f>T768</f>
        <v>225.53750335570473</v>
      </c>
      <c r="AC768" s="54">
        <f>U768</f>
        <v>105.64951230425056</v>
      </c>
      <c r="AD768" s="54">
        <f t="shared" si="1318"/>
        <v>21.252000000000002</v>
      </c>
      <c r="AE768" s="54">
        <f>W768</f>
        <v>0</v>
      </c>
      <c r="AF768" s="54">
        <f>X768</f>
        <v>0</v>
      </c>
      <c r="AG768" s="54"/>
      <c r="AH768" s="42">
        <f t="shared" ref="AH768" si="1338">SUM(AA768:AG768)</f>
        <v>636.46</v>
      </c>
      <c r="AI768" s="56">
        <f>I768-Z768</f>
        <v>-19.600000000000023</v>
      </c>
    </row>
    <row r="769" spans="1:35" x14ac:dyDescent="0.25">
      <c r="A769" s="31">
        <v>12</v>
      </c>
      <c r="B769" s="52">
        <v>132.1</v>
      </c>
      <c r="C769" s="33">
        <v>2.2999999999999998</v>
      </c>
      <c r="D769" s="33">
        <v>7.42</v>
      </c>
      <c r="E769" s="33">
        <v>3.16</v>
      </c>
      <c r="F769" s="35">
        <v>0.77</v>
      </c>
      <c r="G769" s="35"/>
      <c r="H769" s="171"/>
      <c r="I769" s="51">
        <v>1924.7</v>
      </c>
      <c r="J769" s="41">
        <f>I769-K769-L769-M769-N769</f>
        <v>425.36500000000012</v>
      </c>
      <c r="K769" s="41">
        <f t="shared" si="1331"/>
        <v>980.1819999999999</v>
      </c>
      <c r="L769" s="41">
        <f t="shared" si="1332"/>
        <v>417.43599999999998</v>
      </c>
      <c r="M769" s="41">
        <f t="shared" si="1333"/>
        <v>101.717</v>
      </c>
      <c r="N769" s="41">
        <f t="shared" si="1334"/>
        <v>0</v>
      </c>
      <c r="O769" s="41"/>
      <c r="P769" s="41">
        <f t="shared" si="1335"/>
        <v>3.0706084065049097</v>
      </c>
      <c r="Q769" s="40">
        <f t="shared" si="1312"/>
        <v>1924.7</v>
      </c>
      <c r="R769" s="51">
        <v>5910</v>
      </c>
      <c r="S769" s="41">
        <f>R769-T769-U769-V769-W769-X769</f>
        <v>1306.1293448329618</v>
      </c>
      <c r="T769" s="41">
        <f t="shared" si="1336"/>
        <v>3009.7550891047949</v>
      </c>
      <c r="U769" s="41">
        <f t="shared" si="1337"/>
        <v>1281.7824907777833</v>
      </c>
      <c r="V769" s="41">
        <f t="shared" si="1322"/>
        <v>312.33307528445988</v>
      </c>
      <c r="W769" s="51"/>
      <c r="X769" s="51"/>
      <c r="Y769" s="41"/>
      <c r="Z769" s="40">
        <f>SUM(S769:Y769)</f>
        <v>5909.9999999999991</v>
      </c>
      <c r="AA769" s="54">
        <f t="shared" si="1316"/>
        <v>5808.2829999999994</v>
      </c>
      <c r="AB769" s="54"/>
      <c r="AC769" s="54"/>
      <c r="AD769" s="54">
        <f t="shared" si="1318"/>
        <v>101.717</v>
      </c>
      <c r="AE769" s="54"/>
      <c r="AF769" s="54"/>
      <c r="AG769" s="54"/>
      <c r="AH769" s="42"/>
      <c r="AI769" s="56"/>
    </row>
    <row r="770" spans="1:35" x14ac:dyDescent="0.25">
      <c r="A770" s="31">
        <v>16</v>
      </c>
      <c r="B770" s="52">
        <v>116.9</v>
      </c>
      <c r="C770" s="33">
        <v>2.2999999999999998</v>
      </c>
      <c r="D770" s="33">
        <v>8.32</v>
      </c>
      <c r="E770" s="33">
        <v>3.14</v>
      </c>
      <c r="F770" s="35">
        <v>0.77</v>
      </c>
      <c r="G770" s="35"/>
      <c r="H770" s="171"/>
      <c r="I770" s="51">
        <v>1793.25</v>
      </c>
      <c r="J770" s="41">
        <f>I770-K770-L770-M770-N770</f>
        <v>363.56299999999987</v>
      </c>
      <c r="K770" s="41">
        <f t="shared" si="1331"/>
        <v>972.60800000000006</v>
      </c>
      <c r="L770" s="41">
        <f t="shared" si="1332"/>
        <v>367.06600000000003</v>
      </c>
      <c r="M770" s="41">
        <f t="shared" si="1333"/>
        <v>90.013000000000005</v>
      </c>
      <c r="N770" s="41">
        <f t="shared" si="1334"/>
        <v>0</v>
      </c>
      <c r="O770" s="41"/>
      <c r="P770" s="41">
        <f t="shared" si="1335"/>
        <v>1.010427993865886</v>
      </c>
      <c r="Q770" s="40">
        <f t="shared" si="1312"/>
        <v>1793.25</v>
      </c>
      <c r="R770" s="51">
        <v>1811.95</v>
      </c>
      <c r="S770" s="41">
        <f>R770-T770-U770-V770-W770-X770</f>
        <v>367.354232733863</v>
      </c>
      <c r="T770" s="41">
        <f t="shared" si="1336"/>
        <v>982.75035025791169</v>
      </c>
      <c r="U770" s="41">
        <f t="shared" si="1337"/>
        <v>370.89376199637536</v>
      </c>
      <c r="V770" s="41">
        <f t="shared" si="1322"/>
        <v>90.951655011850008</v>
      </c>
      <c r="W770" s="51"/>
      <c r="X770" s="51"/>
      <c r="Y770" s="41"/>
      <c r="Z770" s="40">
        <f>SUM(S770:Y770)</f>
        <v>1811.9500000000003</v>
      </c>
      <c r="AA770" s="54">
        <f t="shared" si="1316"/>
        <v>368.29288774571319</v>
      </c>
      <c r="AB770" s="54">
        <f>T770</f>
        <v>982.75035025791169</v>
      </c>
      <c r="AC770" s="54">
        <f>U770</f>
        <v>370.89376199637536</v>
      </c>
      <c r="AD770" s="54">
        <f t="shared" si="1318"/>
        <v>90.013000000000005</v>
      </c>
      <c r="AE770" s="54">
        <f>W770</f>
        <v>0</v>
      </c>
      <c r="AF770" s="54">
        <f>X770</f>
        <v>0</v>
      </c>
      <c r="AG770" s="54"/>
      <c r="AH770" s="42">
        <f t="shared" ref="AH770" si="1339">SUM(AA770:AG770)</f>
        <v>1811.9500000000003</v>
      </c>
      <c r="AI770" s="56">
        <f>I770-Z770</f>
        <v>-18.700000000000273</v>
      </c>
    </row>
    <row r="771" spans="1:35" x14ac:dyDescent="0.25">
      <c r="A771" s="31"/>
      <c r="B771" s="52"/>
      <c r="C771" s="33"/>
      <c r="D771" s="33"/>
      <c r="E771" s="33"/>
      <c r="F771" s="35"/>
      <c r="G771" s="35"/>
      <c r="H771" s="171"/>
      <c r="I771" s="51"/>
      <c r="J771" s="41"/>
      <c r="K771" s="41"/>
      <c r="L771" s="41"/>
      <c r="M771" s="41"/>
      <c r="N771" s="41"/>
      <c r="O771" s="41"/>
      <c r="P771" s="41"/>
      <c r="Q771" s="40"/>
      <c r="R771" s="51"/>
      <c r="S771" s="41">
        <f t="shared" ref="S771:S774" si="1340">R771-T771-U771-V771-W771-X771</f>
        <v>0</v>
      </c>
      <c r="T771" s="41">
        <f t="shared" si="1336"/>
        <v>0</v>
      </c>
      <c r="U771" s="41">
        <f t="shared" si="1337"/>
        <v>0</v>
      </c>
      <c r="V771" s="41">
        <f t="shared" si="1322"/>
        <v>0</v>
      </c>
      <c r="W771" s="51"/>
      <c r="X771" s="51"/>
      <c r="Y771" s="41"/>
      <c r="Z771" s="40"/>
      <c r="AA771" s="54"/>
      <c r="AB771" s="54"/>
      <c r="AC771" s="54"/>
      <c r="AD771" s="54"/>
      <c r="AE771" s="54"/>
      <c r="AF771" s="54"/>
      <c r="AG771" s="54"/>
      <c r="AH771" s="42"/>
      <c r="AI771" s="56"/>
    </row>
    <row r="772" spans="1:35" x14ac:dyDescent="0.25">
      <c r="A772" s="70" t="s">
        <v>37</v>
      </c>
      <c r="B772" s="136">
        <f>SUM(B760:B771)</f>
        <v>2154.8000000000002</v>
      </c>
      <c r="C772" s="173"/>
      <c r="D772" s="174"/>
      <c r="E772" s="174"/>
      <c r="F772" s="175"/>
      <c r="G772" s="175"/>
      <c r="H772" s="175"/>
      <c r="I772" s="177">
        <f>SUM(I760:I770)</f>
        <v>33106.11</v>
      </c>
      <c r="J772" s="177">
        <f t="shared" ref="J772:O772" si="1341">SUM(J760:J770)</f>
        <v>6945.4039999999986</v>
      </c>
      <c r="K772" s="177">
        <f t="shared" si="1341"/>
        <v>17649.694000000003</v>
      </c>
      <c r="L772" s="177">
        <f t="shared" si="1341"/>
        <v>6691.7359999999981</v>
      </c>
      <c r="M772" s="177">
        <f t="shared" si="1341"/>
        <v>1659.1960000000001</v>
      </c>
      <c r="N772" s="177">
        <f t="shared" si="1341"/>
        <v>160.08000000000001</v>
      </c>
      <c r="O772" s="177">
        <f t="shared" si="1341"/>
        <v>0</v>
      </c>
      <c r="P772" s="176">
        <f t="shared" ref="P772" si="1342">R772/I772</f>
        <v>0.93184309482449013</v>
      </c>
      <c r="Q772" s="178">
        <f t="shared" ref="Q772:Q824" si="1343">I772</f>
        <v>33106.11</v>
      </c>
      <c r="R772" s="177">
        <f>SUM(R760:R770)</f>
        <v>30849.7</v>
      </c>
      <c r="S772" s="176">
        <f t="shared" si="1340"/>
        <v>6621.1962007858956</v>
      </c>
      <c r="T772" s="176">
        <f t="shared" si="1336"/>
        <v>16446.745479665238</v>
      </c>
      <c r="U772" s="176">
        <f t="shared" si="1337"/>
        <v>6235.6479839884523</v>
      </c>
      <c r="V772" s="176">
        <f t="shared" si="1322"/>
        <v>1546.1103355604148</v>
      </c>
      <c r="W772" s="177"/>
      <c r="X772" s="177"/>
      <c r="Y772" s="176"/>
      <c r="Z772" s="178">
        <f>SUM(S772:Y772)</f>
        <v>30849.7</v>
      </c>
      <c r="AA772" s="55">
        <f t="shared" ref="AA772:AF772" si="1344">SUM(AA760:AA770)</f>
        <v>10729.452553546707</v>
      </c>
      <c r="AB772" s="55">
        <f t="shared" si="1344"/>
        <v>13291.138961728029</v>
      </c>
      <c r="AC772" s="55">
        <f t="shared" si="1344"/>
        <v>5169.9124847252642</v>
      </c>
      <c r="AD772" s="55">
        <f t="shared" si="1344"/>
        <v>1659.1960000000001</v>
      </c>
      <c r="AE772" s="55">
        <f t="shared" si="1344"/>
        <v>0</v>
      </c>
      <c r="AF772" s="55">
        <f t="shared" si="1344"/>
        <v>0</v>
      </c>
      <c r="AG772" s="54"/>
      <c r="AH772" s="42">
        <f>SUM(AH760:AH770)</f>
        <v>24939.7</v>
      </c>
      <c r="AI772" s="56">
        <f>SUM(AI760:AI770)</f>
        <v>6241.7099999999973</v>
      </c>
    </row>
    <row r="773" spans="1:35" x14ac:dyDescent="0.25">
      <c r="A773" s="6" t="s">
        <v>56</v>
      </c>
      <c r="B773" s="37"/>
      <c r="C773" s="7"/>
      <c r="D773" s="24"/>
      <c r="E773" s="24"/>
      <c r="F773" s="24"/>
      <c r="G773" s="25"/>
      <c r="H773" s="171"/>
      <c r="I773" s="26"/>
      <c r="J773" s="26"/>
      <c r="K773" s="26"/>
      <c r="L773" s="26"/>
      <c r="M773" s="26"/>
      <c r="N773" s="26"/>
      <c r="O773" s="27"/>
      <c r="P773" s="41">
        <v>0</v>
      </c>
      <c r="Q773" s="40">
        <f t="shared" si="1343"/>
        <v>0</v>
      </c>
      <c r="R773" s="26"/>
      <c r="S773" s="41">
        <f t="shared" si="1340"/>
        <v>0</v>
      </c>
      <c r="T773" s="41">
        <f t="shared" si="1336"/>
        <v>0</v>
      </c>
      <c r="U773" s="41">
        <f t="shared" si="1337"/>
        <v>0</v>
      </c>
      <c r="V773" s="41">
        <f t="shared" si="1322"/>
        <v>0</v>
      </c>
      <c r="W773" s="26"/>
      <c r="X773" s="27"/>
      <c r="Y773" s="27"/>
      <c r="Z773" s="28"/>
      <c r="AA773" s="29"/>
      <c r="AB773" s="29"/>
      <c r="AC773" s="29"/>
      <c r="AD773" s="29"/>
      <c r="AE773" s="29"/>
      <c r="AF773" s="29"/>
      <c r="AG773" s="29"/>
      <c r="AH773" s="30"/>
      <c r="AI773" s="36"/>
    </row>
    <row r="774" spans="1:35" x14ac:dyDescent="0.25">
      <c r="A774" s="31">
        <v>1</v>
      </c>
      <c r="B774" s="52">
        <v>18.8</v>
      </c>
      <c r="C774" s="33">
        <v>2.2999999999999998</v>
      </c>
      <c r="D774" s="33">
        <v>8.6199999999999992</v>
      </c>
      <c r="E774" s="33">
        <v>9.98</v>
      </c>
      <c r="F774" s="35">
        <v>0.77</v>
      </c>
      <c r="G774" s="35"/>
      <c r="H774" s="171"/>
      <c r="I774" s="51">
        <v>433.72</v>
      </c>
      <c r="J774" s="41">
        <f>I774-K774-L774-M774-N774</f>
        <v>69.564000000000021</v>
      </c>
      <c r="K774" s="41">
        <f>B774*D774</f>
        <v>162.05599999999998</v>
      </c>
      <c r="L774" s="41">
        <f>E774*B774</f>
        <v>187.62400000000002</v>
      </c>
      <c r="M774" s="41">
        <f>F774*B774</f>
        <v>14.476000000000001</v>
      </c>
      <c r="N774" s="41">
        <f>G774*B774</f>
        <v>0</v>
      </c>
      <c r="O774" s="41"/>
      <c r="P774" s="41">
        <f t="shared" ref="P774" si="1345">R774/I774</f>
        <v>1.0671862030803283</v>
      </c>
      <c r="Q774" s="40">
        <f t="shared" si="1343"/>
        <v>433.72</v>
      </c>
      <c r="R774" s="51">
        <v>462.86</v>
      </c>
      <c r="S774" s="41">
        <f t="shared" si="1340"/>
        <v>74.237741031079977</v>
      </c>
      <c r="T774" s="41">
        <f t="shared" si="1336"/>
        <v>172.94392732638568</v>
      </c>
      <c r="U774" s="41">
        <f t="shared" si="1337"/>
        <v>200.22974416674353</v>
      </c>
      <c r="V774" s="41">
        <f t="shared" si="1322"/>
        <v>15.448587475790834</v>
      </c>
      <c r="W774" s="51"/>
      <c r="X774" s="51"/>
      <c r="Y774" s="41"/>
      <c r="Z774" s="40">
        <f>SUM(S774:Y774)</f>
        <v>462.85999999999996</v>
      </c>
      <c r="AA774" s="54">
        <f t="shared" ref="AA774:AA789" si="1346">Z774-AB774-AC774-AD774-AE774-AF774</f>
        <v>75.210328506870752</v>
      </c>
      <c r="AB774" s="54">
        <f>T774</f>
        <v>172.94392732638568</v>
      </c>
      <c r="AC774" s="54">
        <f>U774</f>
        <v>200.22974416674353</v>
      </c>
      <c r="AD774" s="54">
        <f t="shared" ref="AD774:AD789" si="1347">M774</f>
        <v>14.476000000000001</v>
      </c>
      <c r="AE774" s="54">
        <f>W774</f>
        <v>0</v>
      </c>
      <c r="AF774" s="54">
        <f>X774</f>
        <v>0</v>
      </c>
      <c r="AG774" s="54"/>
      <c r="AH774" s="42">
        <f t="shared" ref="AH774" si="1348">SUM(AA774:AG774)</f>
        <v>462.85999999999996</v>
      </c>
      <c r="AI774" s="56">
        <f>I774-Z774</f>
        <v>-29.13999999999993</v>
      </c>
    </row>
    <row r="775" spans="1:35" x14ac:dyDescent="0.25">
      <c r="A775" s="31"/>
      <c r="B775" s="52"/>
      <c r="C775" s="33"/>
      <c r="D775" s="33"/>
      <c r="E775" s="33"/>
      <c r="F775" s="35"/>
      <c r="G775" s="35"/>
      <c r="H775" s="171"/>
      <c r="I775" s="51"/>
      <c r="J775" s="41"/>
      <c r="K775" s="41"/>
      <c r="L775" s="41"/>
      <c r="M775" s="41"/>
      <c r="N775" s="41"/>
      <c r="O775" s="41"/>
      <c r="P775" s="41">
        <v>0</v>
      </c>
      <c r="Q775" s="40">
        <f t="shared" si="1343"/>
        <v>0</v>
      </c>
      <c r="R775" s="51"/>
      <c r="S775" s="41"/>
      <c r="T775" s="41"/>
      <c r="U775" s="41"/>
      <c r="V775" s="41">
        <f t="shared" ref="V775:V789" si="1349">P775*M775</f>
        <v>0</v>
      </c>
      <c r="W775" s="51"/>
      <c r="X775" s="51"/>
      <c r="Y775" s="41"/>
      <c r="Z775" s="40"/>
      <c r="AA775" s="54">
        <f t="shared" si="1346"/>
        <v>0</v>
      </c>
      <c r="AB775" s="54"/>
      <c r="AC775" s="54"/>
      <c r="AD775" s="54">
        <f t="shared" si="1347"/>
        <v>0</v>
      </c>
      <c r="AE775" s="54"/>
      <c r="AF775" s="54"/>
      <c r="AG775" s="54"/>
      <c r="AH775" s="42"/>
      <c r="AI775" s="56"/>
    </row>
    <row r="776" spans="1:35" x14ac:dyDescent="0.25">
      <c r="A776" s="31"/>
      <c r="B776" s="52"/>
      <c r="C776" s="33"/>
      <c r="D776" s="33"/>
      <c r="E776" s="33"/>
      <c r="F776" s="35"/>
      <c r="G776" s="35"/>
      <c r="H776" s="171"/>
      <c r="I776" s="51"/>
      <c r="J776" s="41"/>
      <c r="K776" s="41"/>
      <c r="L776" s="41"/>
      <c r="M776" s="41"/>
      <c r="N776" s="41"/>
      <c r="O776" s="41"/>
      <c r="P776" s="41">
        <v>0</v>
      </c>
      <c r="Q776" s="40">
        <f t="shared" si="1343"/>
        <v>0</v>
      </c>
      <c r="R776" s="51"/>
      <c r="S776" s="41"/>
      <c r="T776" s="41"/>
      <c r="U776" s="41"/>
      <c r="V776" s="41">
        <f t="shared" si="1349"/>
        <v>0</v>
      </c>
      <c r="W776" s="51"/>
      <c r="X776" s="51"/>
      <c r="Y776" s="41"/>
      <c r="Z776" s="40"/>
      <c r="AA776" s="54">
        <f t="shared" si="1346"/>
        <v>0</v>
      </c>
      <c r="AB776" s="54"/>
      <c r="AC776" s="54"/>
      <c r="AD776" s="54">
        <f t="shared" si="1347"/>
        <v>0</v>
      </c>
      <c r="AE776" s="54"/>
      <c r="AF776" s="54"/>
      <c r="AG776" s="54"/>
      <c r="AH776" s="42"/>
      <c r="AI776" s="56"/>
    </row>
    <row r="777" spans="1:35" x14ac:dyDescent="0.25">
      <c r="A777" s="31"/>
      <c r="B777" s="52"/>
      <c r="C777" s="33"/>
      <c r="D777" s="33"/>
      <c r="E777" s="33"/>
      <c r="F777" s="35"/>
      <c r="G777" s="35"/>
      <c r="H777" s="171"/>
      <c r="I777" s="51"/>
      <c r="J777" s="41"/>
      <c r="K777" s="41"/>
      <c r="L777" s="41"/>
      <c r="M777" s="41"/>
      <c r="N777" s="41"/>
      <c r="O777" s="41"/>
      <c r="P777" s="41">
        <v>0</v>
      </c>
      <c r="Q777" s="40">
        <f t="shared" si="1343"/>
        <v>0</v>
      </c>
      <c r="R777" s="51"/>
      <c r="S777" s="41"/>
      <c r="T777" s="41"/>
      <c r="U777" s="41"/>
      <c r="V777" s="41">
        <f t="shared" si="1349"/>
        <v>0</v>
      </c>
      <c r="W777" s="51"/>
      <c r="X777" s="51"/>
      <c r="Y777" s="41"/>
      <c r="Z777" s="40"/>
      <c r="AA777" s="54">
        <f t="shared" si="1346"/>
        <v>0</v>
      </c>
      <c r="AB777" s="54"/>
      <c r="AC777" s="54"/>
      <c r="AD777" s="54">
        <f t="shared" si="1347"/>
        <v>0</v>
      </c>
      <c r="AE777" s="54"/>
      <c r="AF777" s="54"/>
      <c r="AG777" s="54"/>
      <c r="AH777" s="42"/>
      <c r="AI777" s="56"/>
    </row>
    <row r="778" spans="1:35" x14ac:dyDescent="0.25">
      <c r="A778" s="31">
        <v>5</v>
      </c>
      <c r="B778" s="52">
        <v>288</v>
      </c>
      <c r="C778" s="33">
        <v>2.2999999999999998</v>
      </c>
      <c r="D778" s="33">
        <v>7.94</v>
      </c>
      <c r="E778" s="33">
        <v>3.6</v>
      </c>
      <c r="F778" s="35">
        <v>0.77</v>
      </c>
      <c r="G778" s="35"/>
      <c r="H778" s="171"/>
      <c r="I778" s="51">
        <v>4423.68</v>
      </c>
      <c r="J778" s="41">
        <f>I778-K778-L778-M778-N778</f>
        <v>878.40000000000009</v>
      </c>
      <c r="K778" s="41">
        <f t="shared" ref="K778:K785" si="1350">B778*D778</f>
        <v>2286.7200000000003</v>
      </c>
      <c r="L778" s="41">
        <f t="shared" ref="L778:L785" si="1351">E778*B778</f>
        <v>1036.8</v>
      </c>
      <c r="M778" s="41">
        <f t="shared" ref="M778:M785" si="1352">F778*B778</f>
        <v>221.76</v>
      </c>
      <c r="N778" s="41">
        <f t="shared" ref="N778:N787" si="1353">G778*B778</f>
        <v>0</v>
      </c>
      <c r="O778" s="41"/>
      <c r="P778" s="41">
        <f t="shared" ref="P778:P785" si="1354">R778/I778</f>
        <v>0</v>
      </c>
      <c r="Q778" s="40">
        <f t="shared" si="1343"/>
        <v>4423.68</v>
      </c>
      <c r="R778" s="51">
        <v>0</v>
      </c>
      <c r="S778" s="41">
        <f t="shared" ref="S778:S789" si="1355">R778-T778-U778-V778-W778-X778</f>
        <v>0</v>
      </c>
      <c r="T778" s="41">
        <f t="shared" ref="T778:T787" si="1356">P778*K778</f>
        <v>0</v>
      </c>
      <c r="U778" s="41">
        <f t="shared" ref="U778:U787" si="1357">L778*P778</f>
        <v>0</v>
      </c>
      <c r="V778" s="41">
        <f t="shared" si="1349"/>
        <v>0</v>
      </c>
      <c r="W778" s="51"/>
      <c r="X778" s="51"/>
      <c r="Y778" s="41"/>
      <c r="Z778" s="40">
        <f t="shared" ref="Z778:Z787" si="1358">SUM(S778:Y778)</f>
        <v>0</v>
      </c>
      <c r="AA778" s="54">
        <f t="shared" si="1346"/>
        <v>-221.76</v>
      </c>
      <c r="AB778" s="54">
        <f t="shared" ref="AB778:AB787" si="1359">T778</f>
        <v>0</v>
      </c>
      <c r="AC778" s="54">
        <f t="shared" ref="AC778:AC787" si="1360">U778</f>
        <v>0</v>
      </c>
      <c r="AD778" s="54">
        <f t="shared" si="1347"/>
        <v>221.76</v>
      </c>
      <c r="AE778" s="54">
        <f t="shared" ref="AE778:AE787" si="1361">W778</f>
        <v>0</v>
      </c>
      <c r="AF778" s="54">
        <f t="shared" ref="AF778:AF787" si="1362">X778</f>
        <v>0</v>
      </c>
      <c r="AG778" s="54"/>
      <c r="AH778" s="42">
        <f t="shared" ref="AH778:AH787" si="1363">SUM(AA778:AG778)</f>
        <v>0</v>
      </c>
      <c r="AI778" s="56">
        <f t="shared" ref="AI778:AI787" si="1364">I778-Z778</f>
        <v>4423.68</v>
      </c>
    </row>
    <row r="779" spans="1:35" x14ac:dyDescent="0.25">
      <c r="A779" s="31">
        <v>6</v>
      </c>
      <c r="B779" s="52">
        <v>252.7</v>
      </c>
      <c r="C779" s="33">
        <v>2.2999999999999998</v>
      </c>
      <c r="D779" s="33">
        <v>8.17</v>
      </c>
      <c r="E779" s="33">
        <v>2.39</v>
      </c>
      <c r="F779" s="35">
        <v>0.77</v>
      </c>
      <c r="G779" s="35"/>
      <c r="H779" s="171"/>
      <c r="I779" s="51">
        <v>3638.88</v>
      </c>
      <c r="J779" s="41">
        <f>I779-K779-L779-M779-N779</f>
        <v>775.78900000000044</v>
      </c>
      <c r="K779" s="41">
        <f t="shared" si="1350"/>
        <v>2064.5589999999997</v>
      </c>
      <c r="L779" s="41">
        <f t="shared" si="1351"/>
        <v>603.95299999999997</v>
      </c>
      <c r="M779" s="41">
        <f t="shared" si="1352"/>
        <v>194.57900000000001</v>
      </c>
      <c r="N779" s="41">
        <f t="shared" si="1353"/>
        <v>0</v>
      </c>
      <c r="O779" s="41"/>
      <c r="P779" s="41">
        <f t="shared" si="1354"/>
        <v>1.5101377346875962</v>
      </c>
      <c r="Q779" s="40">
        <f t="shared" si="1343"/>
        <v>3638.88</v>
      </c>
      <c r="R779" s="51">
        <v>5495.21</v>
      </c>
      <c r="S779" s="41">
        <f t="shared" si="1355"/>
        <v>1171.5482430555562</v>
      </c>
      <c r="T779" s="41">
        <f t="shared" si="1356"/>
        <v>3117.7684513888885</v>
      </c>
      <c r="U779" s="41">
        <f t="shared" si="1357"/>
        <v>912.05221527777769</v>
      </c>
      <c r="V779" s="41">
        <f t="shared" si="1349"/>
        <v>293.84109027777777</v>
      </c>
      <c r="W779" s="51"/>
      <c r="X779" s="51"/>
      <c r="Y779" s="41"/>
      <c r="Z779" s="40">
        <f t="shared" si="1358"/>
        <v>5495.21</v>
      </c>
      <c r="AA779" s="54">
        <f t="shared" si="1346"/>
        <v>1270.810333333334</v>
      </c>
      <c r="AB779" s="54">
        <f t="shared" si="1359"/>
        <v>3117.7684513888885</v>
      </c>
      <c r="AC779" s="54">
        <f t="shared" si="1360"/>
        <v>912.05221527777769</v>
      </c>
      <c r="AD779" s="54">
        <f t="shared" si="1347"/>
        <v>194.57900000000001</v>
      </c>
      <c r="AE779" s="54">
        <f t="shared" si="1361"/>
        <v>0</v>
      </c>
      <c r="AF779" s="54">
        <f t="shared" si="1362"/>
        <v>0</v>
      </c>
      <c r="AG779" s="54"/>
      <c r="AH779" s="42">
        <f t="shared" si="1363"/>
        <v>5495.21</v>
      </c>
      <c r="AI779" s="56">
        <f t="shared" si="1364"/>
        <v>-1856.33</v>
      </c>
    </row>
    <row r="780" spans="1:35" x14ac:dyDescent="0.25">
      <c r="A780" s="31">
        <v>7</v>
      </c>
      <c r="B780" s="52">
        <v>121.7</v>
      </c>
      <c r="C780" s="33">
        <v>2.2999999999999998</v>
      </c>
      <c r="D780" s="33">
        <v>8.5399999999999991</v>
      </c>
      <c r="E780" s="33">
        <v>3.33</v>
      </c>
      <c r="F780" s="35">
        <v>0.77</v>
      </c>
      <c r="G780" s="35"/>
      <c r="H780" s="171"/>
      <c r="I780" s="51">
        <v>1945.98</v>
      </c>
      <c r="J780" s="41">
        <f>I780-K780-L780-M780-N780-O780</f>
        <v>407.69200000000001</v>
      </c>
      <c r="K780" s="41">
        <f t="shared" si="1350"/>
        <v>1039.318</v>
      </c>
      <c r="L780" s="41">
        <f t="shared" si="1351"/>
        <v>405.26100000000002</v>
      </c>
      <c r="M780" s="41">
        <f t="shared" si="1352"/>
        <v>93.709000000000003</v>
      </c>
      <c r="N780" s="41">
        <f t="shared" si="1353"/>
        <v>0</v>
      </c>
      <c r="O780" s="41">
        <f>H780*B780</f>
        <v>0</v>
      </c>
      <c r="P780" s="41">
        <f t="shared" si="1354"/>
        <v>1.0137565648156712</v>
      </c>
      <c r="Q780" s="40">
        <f t="shared" si="1343"/>
        <v>1945.98</v>
      </c>
      <c r="R780" s="51">
        <v>1972.75</v>
      </c>
      <c r="S780" s="41">
        <f t="shared" si="1355"/>
        <v>413.30044142283066</v>
      </c>
      <c r="T780" s="41">
        <f t="shared" si="1356"/>
        <v>1053.6154454310938</v>
      </c>
      <c r="U780" s="41">
        <f t="shared" si="1357"/>
        <v>410.83599921376378</v>
      </c>
      <c r="V780" s="41">
        <f t="shared" si="1349"/>
        <v>94.998113932311739</v>
      </c>
      <c r="W780" s="51"/>
      <c r="X780" s="51"/>
      <c r="Y780" s="41"/>
      <c r="Z780" s="40">
        <f t="shared" si="1358"/>
        <v>1972.75</v>
      </c>
      <c r="AA780" s="54">
        <f t="shared" si="1346"/>
        <v>414.58955535514241</v>
      </c>
      <c r="AB780" s="54">
        <f t="shared" si="1359"/>
        <v>1053.6154454310938</v>
      </c>
      <c r="AC780" s="54">
        <f t="shared" si="1360"/>
        <v>410.83599921376378</v>
      </c>
      <c r="AD780" s="54">
        <f t="shared" si="1347"/>
        <v>93.709000000000003</v>
      </c>
      <c r="AE780" s="54">
        <f t="shared" si="1361"/>
        <v>0</v>
      </c>
      <c r="AF780" s="54">
        <f t="shared" si="1362"/>
        <v>0</v>
      </c>
      <c r="AG780" s="54"/>
      <c r="AH780" s="42">
        <f t="shared" si="1363"/>
        <v>1972.7500000000002</v>
      </c>
      <c r="AI780" s="56">
        <f t="shared" si="1364"/>
        <v>-26.769999999999982</v>
      </c>
    </row>
    <row r="781" spans="1:35" x14ac:dyDescent="0.25">
      <c r="A781" s="31">
        <v>8</v>
      </c>
      <c r="B781" s="52">
        <v>537</v>
      </c>
      <c r="C781" s="33">
        <v>2.2999999999999998</v>
      </c>
      <c r="D781" s="33">
        <v>7.92</v>
      </c>
      <c r="E781" s="33">
        <v>2.95</v>
      </c>
      <c r="F781" s="35">
        <v>0.77</v>
      </c>
      <c r="G781" s="35"/>
      <c r="H781" s="171"/>
      <c r="I781" s="51">
        <v>7936.86</v>
      </c>
      <c r="J781" s="41">
        <f>I781-K781-L781-M781-N781-O781</f>
        <v>1686.1799999999996</v>
      </c>
      <c r="K781" s="41">
        <f t="shared" si="1350"/>
        <v>4253.04</v>
      </c>
      <c r="L781" s="41">
        <f t="shared" si="1351"/>
        <v>1584.15</v>
      </c>
      <c r="M781" s="41">
        <f t="shared" si="1352"/>
        <v>413.49</v>
      </c>
      <c r="N781" s="41">
        <f t="shared" si="1353"/>
        <v>0</v>
      </c>
      <c r="O781" s="41">
        <f>H781*B781</f>
        <v>0</v>
      </c>
      <c r="P781" s="41">
        <f t="shared" si="1354"/>
        <v>0</v>
      </c>
      <c r="Q781" s="40">
        <f t="shared" si="1343"/>
        <v>7936.86</v>
      </c>
      <c r="R781" s="51">
        <v>0</v>
      </c>
      <c r="S781" s="41">
        <f t="shared" si="1355"/>
        <v>0</v>
      </c>
      <c r="T781" s="41">
        <f t="shared" si="1356"/>
        <v>0</v>
      </c>
      <c r="U781" s="41">
        <f t="shared" si="1357"/>
        <v>0</v>
      </c>
      <c r="V781" s="41">
        <f t="shared" si="1349"/>
        <v>0</v>
      </c>
      <c r="W781" s="51"/>
      <c r="X781" s="51"/>
      <c r="Y781" s="41"/>
      <c r="Z781" s="40">
        <f t="shared" si="1358"/>
        <v>0</v>
      </c>
      <c r="AA781" s="54">
        <f t="shared" si="1346"/>
        <v>-413.49</v>
      </c>
      <c r="AB781" s="54">
        <f t="shared" si="1359"/>
        <v>0</v>
      </c>
      <c r="AC781" s="54">
        <f t="shared" si="1360"/>
        <v>0</v>
      </c>
      <c r="AD781" s="54">
        <f t="shared" si="1347"/>
        <v>413.49</v>
      </c>
      <c r="AE781" s="54">
        <f t="shared" si="1361"/>
        <v>0</v>
      </c>
      <c r="AF781" s="54">
        <f t="shared" si="1362"/>
        <v>0</v>
      </c>
      <c r="AG781" s="54"/>
      <c r="AH781" s="42">
        <f t="shared" si="1363"/>
        <v>0</v>
      </c>
      <c r="AI781" s="56">
        <f t="shared" si="1364"/>
        <v>7936.86</v>
      </c>
    </row>
    <row r="782" spans="1:35" x14ac:dyDescent="0.25">
      <c r="A782" s="31">
        <v>9</v>
      </c>
      <c r="B782" s="52">
        <v>281.60000000000002</v>
      </c>
      <c r="C782" s="33">
        <v>2.2999999999999998</v>
      </c>
      <c r="D782" s="33">
        <v>8.1999999999999993</v>
      </c>
      <c r="E782" s="33">
        <v>3.14</v>
      </c>
      <c r="F782" s="35">
        <v>0.77</v>
      </c>
      <c r="G782" s="35"/>
      <c r="H782" s="171"/>
      <c r="I782" s="51">
        <v>4347.3500000000004</v>
      </c>
      <c r="J782" s="41">
        <f>I782-K782-L782-M782-N782-O782</f>
        <v>937.17400000000032</v>
      </c>
      <c r="K782" s="41">
        <f t="shared" si="1350"/>
        <v>2309.12</v>
      </c>
      <c r="L782" s="41">
        <f t="shared" si="1351"/>
        <v>884.22400000000016</v>
      </c>
      <c r="M782" s="41">
        <f t="shared" si="1352"/>
        <v>216.83200000000002</v>
      </c>
      <c r="N782" s="41">
        <f t="shared" si="1353"/>
        <v>0</v>
      </c>
      <c r="O782" s="41">
        <f>H782*B782</f>
        <v>0</v>
      </c>
      <c r="P782" s="41">
        <f t="shared" si="1354"/>
        <v>0.56697528379357542</v>
      </c>
      <c r="Q782" s="40">
        <f t="shared" si="1343"/>
        <v>4347.3500000000004</v>
      </c>
      <c r="R782" s="51">
        <v>2464.84</v>
      </c>
      <c r="S782" s="41">
        <f t="shared" si="1355"/>
        <v>531.35449461396013</v>
      </c>
      <c r="T782" s="41">
        <f t="shared" si="1356"/>
        <v>1309.2139673134209</v>
      </c>
      <c r="U782" s="41">
        <f t="shared" si="1357"/>
        <v>501.33315333709055</v>
      </c>
      <c r="V782" s="41">
        <f t="shared" si="1349"/>
        <v>122.93838473552856</v>
      </c>
      <c r="W782" s="51"/>
      <c r="X782" s="51"/>
      <c r="Y782" s="41"/>
      <c r="Z782" s="40">
        <f t="shared" si="1358"/>
        <v>2464.84</v>
      </c>
      <c r="AA782" s="54">
        <f t="shared" si="1346"/>
        <v>437.46087934948866</v>
      </c>
      <c r="AB782" s="54">
        <f t="shared" si="1359"/>
        <v>1309.2139673134209</v>
      </c>
      <c r="AC782" s="54">
        <f t="shared" si="1360"/>
        <v>501.33315333709055</v>
      </c>
      <c r="AD782" s="54">
        <f t="shared" si="1347"/>
        <v>216.83200000000002</v>
      </c>
      <c r="AE782" s="54">
        <f t="shared" si="1361"/>
        <v>0</v>
      </c>
      <c r="AF782" s="54">
        <f t="shared" si="1362"/>
        <v>0</v>
      </c>
      <c r="AG782" s="54"/>
      <c r="AH782" s="42">
        <f t="shared" si="1363"/>
        <v>2464.84</v>
      </c>
      <c r="AI782" s="56">
        <f t="shared" si="1364"/>
        <v>1882.5100000000002</v>
      </c>
    </row>
    <row r="783" spans="1:35" x14ac:dyDescent="0.25">
      <c r="A783" s="31">
        <v>10</v>
      </c>
      <c r="B783" s="52">
        <v>387.7</v>
      </c>
      <c r="C783" s="33">
        <v>2.2999999999999998</v>
      </c>
      <c r="D783" s="33">
        <v>7.95</v>
      </c>
      <c r="E783" s="33">
        <v>3.85</v>
      </c>
      <c r="F783" s="35">
        <v>0.77</v>
      </c>
      <c r="G783" s="35"/>
      <c r="H783" s="171"/>
      <c r="I783" s="51">
        <v>6152.79</v>
      </c>
      <c r="J783" s="41">
        <f t="shared" ref="J783:J785" si="1365">I783-K783-L783-M783-N783</f>
        <v>1279.4009999999998</v>
      </c>
      <c r="K783" s="41">
        <f t="shared" si="1350"/>
        <v>3082.2150000000001</v>
      </c>
      <c r="L783" s="41">
        <f t="shared" si="1351"/>
        <v>1492.645</v>
      </c>
      <c r="M783" s="41">
        <f t="shared" si="1352"/>
        <v>298.529</v>
      </c>
      <c r="N783" s="41">
        <f t="shared" si="1353"/>
        <v>0</v>
      </c>
      <c r="O783" s="41"/>
      <c r="P783" s="41">
        <f t="shared" si="1354"/>
        <v>1.0428261000294174</v>
      </c>
      <c r="Q783" s="40">
        <f t="shared" si="1343"/>
        <v>6152.79</v>
      </c>
      <c r="R783" s="51">
        <v>6416.29</v>
      </c>
      <c r="S783" s="41">
        <f t="shared" si="1355"/>
        <v>1334.1927552037373</v>
      </c>
      <c r="T783" s="41">
        <f t="shared" si="1356"/>
        <v>3214.2142479021709</v>
      </c>
      <c r="U783" s="41">
        <f t="shared" si="1357"/>
        <v>1556.5691640784098</v>
      </c>
      <c r="V783" s="41">
        <f t="shared" si="1349"/>
        <v>311.31383281568196</v>
      </c>
      <c r="W783" s="51"/>
      <c r="X783" s="51"/>
      <c r="Y783" s="41"/>
      <c r="Z783" s="40">
        <f t="shared" si="1358"/>
        <v>6416.29</v>
      </c>
      <c r="AA783" s="54">
        <f t="shared" si="1346"/>
        <v>1346.9775880194193</v>
      </c>
      <c r="AB783" s="54">
        <f t="shared" si="1359"/>
        <v>3214.2142479021709</v>
      </c>
      <c r="AC783" s="54">
        <f t="shared" si="1360"/>
        <v>1556.5691640784098</v>
      </c>
      <c r="AD783" s="54">
        <f t="shared" si="1347"/>
        <v>298.529</v>
      </c>
      <c r="AE783" s="54">
        <f t="shared" si="1361"/>
        <v>0</v>
      </c>
      <c r="AF783" s="54">
        <f t="shared" si="1362"/>
        <v>0</v>
      </c>
      <c r="AG783" s="54"/>
      <c r="AH783" s="42">
        <f t="shared" si="1363"/>
        <v>6416.2900000000009</v>
      </c>
      <c r="AI783" s="56">
        <f t="shared" si="1364"/>
        <v>-263.5</v>
      </c>
    </row>
    <row r="784" spans="1:35" x14ac:dyDescent="0.25">
      <c r="A784" s="31">
        <v>11</v>
      </c>
      <c r="B784" s="52">
        <v>495</v>
      </c>
      <c r="C784" s="33">
        <v>2.2999999999999998</v>
      </c>
      <c r="D784" s="33">
        <v>7.66</v>
      </c>
      <c r="E784" s="33">
        <v>3.18</v>
      </c>
      <c r="F784" s="35">
        <v>0.77</v>
      </c>
      <c r="G784" s="35"/>
      <c r="H784" s="171"/>
      <c r="I784" s="51">
        <v>7425</v>
      </c>
      <c r="J784" s="41">
        <f t="shared" si="1365"/>
        <v>1678.0499999999997</v>
      </c>
      <c r="K784" s="41">
        <f t="shared" si="1350"/>
        <v>3791.7000000000003</v>
      </c>
      <c r="L784" s="41">
        <f t="shared" si="1351"/>
        <v>1574.1000000000001</v>
      </c>
      <c r="M784" s="41">
        <f t="shared" si="1352"/>
        <v>381.15000000000003</v>
      </c>
      <c r="N784" s="41">
        <f t="shared" si="1353"/>
        <v>0</v>
      </c>
      <c r="O784" s="41"/>
      <c r="P784" s="41">
        <f t="shared" si="1354"/>
        <v>0.5979232323232323</v>
      </c>
      <c r="Q784" s="40">
        <f t="shared" si="1343"/>
        <v>7425</v>
      </c>
      <c r="R784" s="51">
        <v>4439.58</v>
      </c>
      <c r="S784" s="41">
        <f t="shared" si="1355"/>
        <v>843.2650799999999</v>
      </c>
      <c r="T784" s="41">
        <f t="shared" si="1356"/>
        <v>2267.14552</v>
      </c>
      <c r="U784" s="41">
        <f t="shared" si="1357"/>
        <v>941.19096000000002</v>
      </c>
      <c r="V784" s="41">
        <f t="shared" si="1349"/>
        <v>227.89844000000002</v>
      </c>
      <c r="W784" s="51"/>
      <c r="X784" s="51">
        <v>160.08000000000001</v>
      </c>
      <c r="Y784" s="41"/>
      <c r="Z784" s="40">
        <f t="shared" si="1358"/>
        <v>4439.58</v>
      </c>
      <c r="AA784" s="54">
        <f t="shared" si="1346"/>
        <v>690.01351999999986</v>
      </c>
      <c r="AB784" s="54">
        <f t="shared" si="1359"/>
        <v>2267.14552</v>
      </c>
      <c r="AC784" s="54">
        <f t="shared" si="1360"/>
        <v>941.19096000000002</v>
      </c>
      <c r="AD784" s="54">
        <f t="shared" si="1347"/>
        <v>381.15000000000003</v>
      </c>
      <c r="AE784" s="54">
        <f t="shared" si="1361"/>
        <v>0</v>
      </c>
      <c r="AF784" s="54">
        <f t="shared" si="1362"/>
        <v>160.08000000000001</v>
      </c>
      <c r="AG784" s="54"/>
      <c r="AH784" s="42">
        <f t="shared" si="1363"/>
        <v>4439.58</v>
      </c>
      <c r="AI784" s="56">
        <f t="shared" si="1364"/>
        <v>2985.42</v>
      </c>
    </row>
    <row r="785" spans="1:35" x14ac:dyDescent="0.25">
      <c r="A785" s="31">
        <v>12</v>
      </c>
      <c r="B785" s="52">
        <v>70.3</v>
      </c>
      <c r="C785" s="33">
        <v>2.2999999999999998</v>
      </c>
      <c r="D785" s="33">
        <v>8</v>
      </c>
      <c r="E785" s="33">
        <v>2.83</v>
      </c>
      <c r="F785" s="35">
        <v>0.77</v>
      </c>
      <c r="G785" s="35"/>
      <c r="H785" s="171"/>
      <c r="I785" s="51">
        <v>1055.2</v>
      </c>
      <c r="J785" s="41">
        <f t="shared" si="1365"/>
        <v>239.72000000000011</v>
      </c>
      <c r="K785" s="41">
        <f t="shared" si="1350"/>
        <v>562.4</v>
      </c>
      <c r="L785" s="41">
        <f t="shared" si="1351"/>
        <v>198.94899999999998</v>
      </c>
      <c r="M785" s="41">
        <f t="shared" si="1352"/>
        <v>54.131</v>
      </c>
      <c r="N785" s="41">
        <f t="shared" si="1353"/>
        <v>0</v>
      </c>
      <c r="O785" s="41"/>
      <c r="P785" s="41">
        <f t="shared" si="1354"/>
        <v>0</v>
      </c>
      <c r="Q785" s="40">
        <f t="shared" si="1343"/>
        <v>1055.2</v>
      </c>
      <c r="R785" s="51"/>
      <c r="S785" s="41">
        <f t="shared" si="1355"/>
        <v>0</v>
      </c>
      <c r="T785" s="41">
        <f t="shared" si="1356"/>
        <v>0</v>
      </c>
      <c r="U785" s="41">
        <f t="shared" si="1357"/>
        <v>0</v>
      </c>
      <c r="V785" s="41">
        <f t="shared" si="1349"/>
        <v>0</v>
      </c>
      <c r="W785" s="51"/>
      <c r="X785" s="51"/>
      <c r="Y785" s="41"/>
      <c r="Z785" s="40">
        <f t="shared" si="1358"/>
        <v>0</v>
      </c>
      <c r="AA785" s="54">
        <f t="shared" si="1346"/>
        <v>-54.131</v>
      </c>
      <c r="AB785" s="54">
        <f t="shared" si="1359"/>
        <v>0</v>
      </c>
      <c r="AC785" s="54">
        <f t="shared" si="1360"/>
        <v>0</v>
      </c>
      <c r="AD785" s="54">
        <f t="shared" si="1347"/>
        <v>54.131</v>
      </c>
      <c r="AE785" s="54">
        <f t="shared" si="1361"/>
        <v>0</v>
      </c>
      <c r="AF785" s="54">
        <f t="shared" si="1362"/>
        <v>0</v>
      </c>
      <c r="AG785" s="54"/>
      <c r="AH785" s="42">
        <f t="shared" si="1363"/>
        <v>0</v>
      </c>
      <c r="AI785" s="56">
        <f t="shared" si="1364"/>
        <v>1055.2</v>
      </c>
    </row>
    <row r="786" spans="1:35" x14ac:dyDescent="0.25">
      <c r="A786" s="31">
        <v>13</v>
      </c>
      <c r="B786" s="52">
        <v>121.2</v>
      </c>
      <c r="C786" s="33">
        <v>2.2999999999999998</v>
      </c>
      <c r="D786" s="33">
        <v>8.1</v>
      </c>
      <c r="E786" s="33">
        <v>2.69</v>
      </c>
      <c r="F786" s="35">
        <v>0.77</v>
      </c>
      <c r="G786" s="35"/>
      <c r="H786" s="171"/>
      <c r="I786" s="51">
        <v>1809.52</v>
      </c>
      <c r="J786" s="41">
        <v>0</v>
      </c>
      <c r="K786" s="41">
        <v>0</v>
      </c>
      <c r="L786" s="41">
        <v>0</v>
      </c>
      <c r="M786" s="41">
        <v>0</v>
      </c>
      <c r="N786" s="41">
        <f t="shared" si="1353"/>
        <v>0</v>
      </c>
      <c r="O786" s="41"/>
      <c r="P786" s="41">
        <v>0</v>
      </c>
      <c r="Q786" s="40">
        <f t="shared" si="1343"/>
        <v>1809.52</v>
      </c>
      <c r="R786" s="51"/>
      <c r="S786" s="41">
        <f t="shared" si="1355"/>
        <v>0</v>
      </c>
      <c r="T786" s="41">
        <f t="shared" si="1356"/>
        <v>0</v>
      </c>
      <c r="U786" s="41">
        <f t="shared" si="1357"/>
        <v>0</v>
      </c>
      <c r="V786" s="41">
        <f t="shared" si="1349"/>
        <v>0</v>
      </c>
      <c r="W786" s="51"/>
      <c r="X786" s="51"/>
      <c r="Y786" s="41"/>
      <c r="Z786" s="40">
        <f t="shared" si="1358"/>
        <v>0</v>
      </c>
      <c r="AA786" s="54">
        <f t="shared" si="1346"/>
        <v>0</v>
      </c>
      <c r="AB786" s="54">
        <f t="shared" si="1359"/>
        <v>0</v>
      </c>
      <c r="AC786" s="54">
        <f t="shared" si="1360"/>
        <v>0</v>
      </c>
      <c r="AD786" s="54">
        <f t="shared" si="1347"/>
        <v>0</v>
      </c>
      <c r="AE786" s="54">
        <f t="shared" si="1361"/>
        <v>0</v>
      </c>
      <c r="AF786" s="54">
        <f t="shared" si="1362"/>
        <v>0</v>
      </c>
      <c r="AG786" s="54"/>
      <c r="AH786" s="42">
        <f t="shared" si="1363"/>
        <v>0</v>
      </c>
      <c r="AI786" s="56">
        <f t="shared" si="1364"/>
        <v>1809.52</v>
      </c>
    </row>
    <row r="787" spans="1:35" x14ac:dyDescent="0.25">
      <c r="A787" s="31">
        <v>14</v>
      </c>
      <c r="B787" s="52">
        <v>369.4</v>
      </c>
      <c r="C787" s="33">
        <v>2.2999999999999998</v>
      </c>
      <c r="D787" s="33">
        <v>8.31</v>
      </c>
      <c r="E787" s="33">
        <v>2.7</v>
      </c>
      <c r="F787" s="35">
        <v>0.77</v>
      </c>
      <c r="G787" s="35"/>
      <c r="H787" s="171"/>
      <c r="I787" s="51">
        <v>5585.33</v>
      </c>
      <c r="J787" s="41">
        <f t="shared" ref="J787" si="1366">I787-K787-L787-M787-N787</f>
        <v>1233.7979999999998</v>
      </c>
      <c r="K787" s="41">
        <f t="shared" ref="K787" si="1367">B787*D787</f>
        <v>3069.7139999999999</v>
      </c>
      <c r="L787" s="41">
        <f t="shared" ref="L787" si="1368">E787*B787</f>
        <v>997.38</v>
      </c>
      <c r="M787" s="41">
        <f t="shared" ref="M787" si="1369">F787*B787</f>
        <v>284.43799999999999</v>
      </c>
      <c r="N787" s="41">
        <f t="shared" si="1353"/>
        <v>0</v>
      </c>
      <c r="O787" s="41"/>
      <c r="P787" s="41">
        <f t="shared" ref="P787" si="1370">R787/I787</f>
        <v>0.7337614787308897</v>
      </c>
      <c r="Q787" s="40">
        <f t="shared" si="1343"/>
        <v>5585.33</v>
      </c>
      <c r="R787" s="51">
        <v>4098.3</v>
      </c>
      <c r="S787" s="41">
        <f t="shared" si="1355"/>
        <v>905.31344493521431</v>
      </c>
      <c r="T787" s="41">
        <f t="shared" si="1356"/>
        <v>2252.4378839209144</v>
      </c>
      <c r="U787" s="41">
        <f t="shared" si="1357"/>
        <v>731.83902365661481</v>
      </c>
      <c r="V787" s="41">
        <f t="shared" si="1349"/>
        <v>208.7096474872568</v>
      </c>
      <c r="W787" s="51"/>
      <c r="X787" s="51"/>
      <c r="Y787" s="41"/>
      <c r="Z787" s="40">
        <f t="shared" si="1358"/>
        <v>4098.3</v>
      </c>
      <c r="AA787" s="54">
        <f t="shared" si="1346"/>
        <v>829.58509242247112</v>
      </c>
      <c r="AB787" s="54">
        <f t="shared" si="1359"/>
        <v>2252.4378839209144</v>
      </c>
      <c r="AC787" s="54">
        <f t="shared" si="1360"/>
        <v>731.83902365661481</v>
      </c>
      <c r="AD787" s="54">
        <f t="shared" si="1347"/>
        <v>284.43799999999999</v>
      </c>
      <c r="AE787" s="54">
        <f t="shared" si="1361"/>
        <v>0</v>
      </c>
      <c r="AF787" s="54">
        <f t="shared" si="1362"/>
        <v>0</v>
      </c>
      <c r="AG787" s="54"/>
      <c r="AH787" s="42">
        <f t="shared" si="1363"/>
        <v>4098.3</v>
      </c>
      <c r="AI787" s="56">
        <f t="shared" si="1364"/>
        <v>1487.0299999999997</v>
      </c>
    </row>
    <row r="788" spans="1:35" x14ac:dyDescent="0.25">
      <c r="A788" s="31"/>
      <c r="B788" s="52"/>
      <c r="C788" s="33"/>
      <c r="D788" s="33"/>
      <c r="E788" s="33"/>
      <c r="F788" s="35"/>
      <c r="G788" s="35"/>
      <c r="H788" s="171"/>
      <c r="I788" s="51"/>
      <c r="J788" s="41"/>
      <c r="K788" s="41"/>
      <c r="L788" s="41"/>
      <c r="M788" s="41"/>
      <c r="N788" s="41"/>
      <c r="O788" s="41"/>
      <c r="P788" s="41">
        <v>0</v>
      </c>
      <c r="Q788" s="40">
        <f t="shared" si="1343"/>
        <v>0</v>
      </c>
      <c r="R788" s="51"/>
      <c r="S788" s="41">
        <f t="shared" si="1355"/>
        <v>0</v>
      </c>
      <c r="T788" s="41"/>
      <c r="U788" s="41"/>
      <c r="V788" s="41">
        <f t="shared" si="1349"/>
        <v>0</v>
      </c>
      <c r="W788" s="51"/>
      <c r="X788" s="51"/>
      <c r="Y788" s="41"/>
      <c r="Z788" s="40"/>
      <c r="AA788" s="54">
        <f t="shared" si="1346"/>
        <v>0</v>
      </c>
      <c r="AB788" s="54"/>
      <c r="AC788" s="54"/>
      <c r="AD788" s="54">
        <f t="shared" si="1347"/>
        <v>0</v>
      </c>
      <c r="AE788" s="54"/>
      <c r="AF788" s="54"/>
      <c r="AG788" s="54"/>
      <c r="AH788" s="42"/>
      <c r="AI788" s="56"/>
    </row>
    <row r="789" spans="1:35" x14ac:dyDescent="0.25">
      <c r="A789" s="31">
        <v>32</v>
      </c>
      <c r="B789" s="52">
        <v>54.9</v>
      </c>
      <c r="C789" s="33">
        <v>2.2999999999999998</v>
      </c>
      <c r="D789" s="33">
        <v>8.06</v>
      </c>
      <c r="E789" s="33">
        <v>1.9</v>
      </c>
      <c r="F789" s="35">
        <v>0.77</v>
      </c>
      <c r="G789" s="35"/>
      <c r="H789" s="171"/>
      <c r="I789" s="51">
        <v>749.93</v>
      </c>
      <c r="J789" s="41">
        <f t="shared" ref="J789" si="1371">I789-K789-L789-M789-N789</f>
        <v>160.85299999999992</v>
      </c>
      <c r="K789" s="41">
        <f t="shared" ref="K789" si="1372">B789*D789</f>
        <v>442.49400000000003</v>
      </c>
      <c r="L789" s="41">
        <f t="shared" ref="L789" si="1373">E789*B789</f>
        <v>104.30999999999999</v>
      </c>
      <c r="M789" s="41">
        <f t="shared" ref="M789" si="1374">F789*B789</f>
        <v>42.273000000000003</v>
      </c>
      <c r="N789" s="41">
        <f t="shared" ref="N789" si="1375">G789*B789</f>
        <v>0</v>
      </c>
      <c r="O789" s="41"/>
      <c r="P789" s="41">
        <f t="shared" ref="P789:P790" si="1376">R789/I789</f>
        <v>0</v>
      </c>
      <c r="Q789" s="40">
        <f t="shared" si="1343"/>
        <v>749.93</v>
      </c>
      <c r="R789" s="51"/>
      <c r="S789" s="41">
        <f t="shared" si="1355"/>
        <v>0</v>
      </c>
      <c r="T789" s="41">
        <f t="shared" ref="T789" si="1377">P789*K789</f>
        <v>0</v>
      </c>
      <c r="U789" s="41">
        <f t="shared" ref="U789" si="1378">L789*P789</f>
        <v>0</v>
      </c>
      <c r="V789" s="41">
        <f t="shared" si="1349"/>
        <v>0</v>
      </c>
      <c r="W789" s="51"/>
      <c r="X789" s="51"/>
      <c r="Y789" s="41"/>
      <c r="Z789" s="40">
        <f>SUM(S789:Y789)</f>
        <v>0</v>
      </c>
      <c r="AA789" s="54">
        <f t="shared" si="1346"/>
        <v>-42.273000000000003</v>
      </c>
      <c r="AB789" s="54">
        <f>T789</f>
        <v>0</v>
      </c>
      <c r="AC789" s="54">
        <f>U789</f>
        <v>0</v>
      </c>
      <c r="AD789" s="54">
        <f t="shared" si="1347"/>
        <v>42.273000000000003</v>
      </c>
      <c r="AE789" s="54">
        <f>W789</f>
        <v>0</v>
      </c>
      <c r="AF789" s="54">
        <f>X789</f>
        <v>0</v>
      </c>
      <c r="AG789" s="54"/>
      <c r="AH789" s="42">
        <f t="shared" ref="AH789" si="1379">SUM(AA789:AG789)</f>
        <v>0</v>
      </c>
      <c r="AI789" s="56">
        <f>I789-Z789</f>
        <v>749.93</v>
      </c>
    </row>
    <row r="790" spans="1:35" x14ac:dyDescent="0.25">
      <c r="A790" s="32" t="s">
        <v>37</v>
      </c>
      <c r="B790" s="136">
        <f>SUM(B774:B789)</f>
        <v>2998.3</v>
      </c>
      <c r="C790" s="173"/>
      <c r="D790" s="174"/>
      <c r="E790" s="174"/>
      <c r="F790" s="175"/>
      <c r="G790" s="175"/>
      <c r="H790" s="175"/>
      <c r="I790" s="177">
        <f t="shared" ref="I790" si="1380">SUM(I774:I789)</f>
        <v>45504.24</v>
      </c>
      <c r="J790" s="177">
        <f t="shared" ref="J790:N790" si="1381">SUM(J774:J789)</f>
        <v>9346.6209999999992</v>
      </c>
      <c r="K790" s="177">
        <f t="shared" si="1381"/>
        <v>23063.335999999999</v>
      </c>
      <c r="L790" s="177">
        <f t="shared" si="1381"/>
        <v>9069.3960000000006</v>
      </c>
      <c r="M790" s="177">
        <f t="shared" si="1381"/>
        <v>2215.3670000000002</v>
      </c>
      <c r="N790" s="177">
        <f t="shared" si="1381"/>
        <v>0</v>
      </c>
      <c r="O790" s="177">
        <f>SUM(O779:O789)</f>
        <v>0</v>
      </c>
      <c r="P790" s="176">
        <f t="shared" si="1376"/>
        <v>0.55708720769756837</v>
      </c>
      <c r="Q790" s="178">
        <f t="shared" si="1343"/>
        <v>45504.24</v>
      </c>
      <c r="R790" s="177">
        <f>SUM(R774:R789)</f>
        <v>25349.829999999998</v>
      </c>
      <c r="S790" s="177">
        <f>SUM(S774:S789)</f>
        <v>5273.2122002623792</v>
      </c>
      <c r="T790" s="177">
        <f>SUM(T774:T789)</f>
        <v>13387.339443282874</v>
      </c>
      <c r="U790" s="177">
        <f>SUM(U774:U789)</f>
        <v>5254.0502597304003</v>
      </c>
      <c r="V790" s="177">
        <f>SUM(V774:V789)</f>
        <v>1275.1480967243479</v>
      </c>
      <c r="W790" s="177"/>
      <c r="X790" s="177">
        <f>SUM(X783:X789)</f>
        <v>160.08000000000001</v>
      </c>
      <c r="Y790" s="176"/>
      <c r="Z790" s="178">
        <f t="shared" ref="Z790:AE790" si="1382">SUM(Z774:Z789)</f>
        <v>25349.829999999998</v>
      </c>
      <c r="AA790" s="55">
        <f t="shared" si="1382"/>
        <v>4332.9932969867268</v>
      </c>
      <c r="AB790" s="55">
        <f t="shared" si="1382"/>
        <v>13387.339443282874</v>
      </c>
      <c r="AC790" s="55">
        <f t="shared" si="1382"/>
        <v>5254.0502597304003</v>
      </c>
      <c r="AD790" s="55">
        <f t="shared" si="1382"/>
        <v>2215.3670000000002</v>
      </c>
      <c r="AE790" s="55">
        <f t="shared" si="1382"/>
        <v>0</v>
      </c>
      <c r="AF790" s="55">
        <f>SUM(AF779:AF789)</f>
        <v>160.08000000000001</v>
      </c>
      <c r="AG790" s="54"/>
      <c r="AH790" s="42">
        <f>SUM(AH774:AH789)</f>
        <v>25349.829999999998</v>
      </c>
      <c r="AI790" s="56">
        <f>SUM(AI774:AI789)</f>
        <v>20154.41</v>
      </c>
    </row>
    <row r="791" spans="1:35" x14ac:dyDescent="0.25">
      <c r="A791" s="6" t="s">
        <v>45</v>
      </c>
      <c r="B791" s="37"/>
      <c r="H791" s="171"/>
      <c r="P791" s="41">
        <v>0</v>
      </c>
      <c r="Q791" s="40">
        <f t="shared" si="1343"/>
        <v>0</v>
      </c>
    </row>
    <row r="792" spans="1:35" x14ac:dyDescent="0.25">
      <c r="A792" s="31">
        <v>5</v>
      </c>
      <c r="B792" s="52">
        <v>212.7</v>
      </c>
      <c r="C792" s="33">
        <v>2.48</v>
      </c>
      <c r="D792" s="33">
        <v>8.0399999999999991</v>
      </c>
      <c r="E792" s="33">
        <v>3.88</v>
      </c>
      <c r="F792" s="35">
        <v>0.77</v>
      </c>
      <c r="G792" s="35">
        <v>5.8</v>
      </c>
      <c r="H792" s="171"/>
      <c r="I792" s="51">
        <v>4696.42</v>
      </c>
      <c r="J792" s="41">
        <f t="shared" ref="J792:J797" si="1383">I792-K792-L792-M792-N792</f>
        <v>763.59700000000066</v>
      </c>
      <c r="K792" s="41">
        <f t="shared" ref="K792:K797" si="1384">B792*D792</f>
        <v>1710.1079999999997</v>
      </c>
      <c r="L792" s="41">
        <f t="shared" ref="L792:L797" si="1385">E792*B792</f>
        <v>825.27599999999995</v>
      </c>
      <c r="M792" s="41">
        <f t="shared" ref="M792:M797" si="1386">F792*B792</f>
        <v>163.779</v>
      </c>
      <c r="N792" s="41">
        <f>G792*B792</f>
        <v>1233.6599999999999</v>
      </c>
      <c r="O792" s="41"/>
      <c r="P792" s="41">
        <f t="shared" ref="P792" si="1387">R792/I792</f>
        <v>0</v>
      </c>
      <c r="Q792" s="40">
        <f t="shared" si="1343"/>
        <v>4696.42</v>
      </c>
      <c r="R792" s="51"/>
      <c r="S792" s="41">
        <f t="shared" ref="S792:S797" si="1388">R792-T792-U792-V792-W792-X792</f>
        <v>0</v>
      </c>
      <c r="T792" s="41">
        <f t="shared" ref="T792:T797" si="1389">P792*K792</f>
        <v>0</v>
      </c>
      <c r="U792" s="41">
        <f t="shared" ref="U792:U797" si="1390">L792*P792</f>
        <v>0</v>
      </c>
      <c r="V792" s="41">
        <f t="shared" ref="V792:V797" si="1391">P792*M792</f>
        <v>0</v>
      </c>
      <c r="W792" s="51"/>
      <c r="X792" s="51"/>
      <c r="Y792" s="41"/>
      <c r="Z792" s="40">
        <f t="shared" ref="Z792:Z797" si="1392">SUM(S792:Y792)</f>
        <v>0</v>
      </c>
      <c r="AA792" s="54">
        <f t="shared" ref="AA792:AA797" si="1393">Z792-AB792-AC792-AD792-AE792-AF792</f>
        <v>-163.779</v>
      </c>
      <c r="AB792" s="54">
        <f t="shared" ref="AB792:AC797" si="1394">T792</f>
        <v>0</v>
      </c>
      <c r="AC792" s="54">
        <f t="shared" si="1394"/>
        <v>0</v>
      </c>
      <c r="AD792" s="54">
        <f t="shared" ref="AD792:AD797" si="1395">M792</f>
        <v>163.779</v>
      </c>
      <c r="AE792" s="54">
        <f t="shared" ref="AE792:AF797" si="1396">W792</f>
        <v>0</v>
      </c>
      <c r="AF792" s="54">
        <f t="shared" si="1396"/>
        <v>0</v>
      </c>
      <c r="AG792" s="54"/>
      <c r="AH792" s="42">
        <f t="shared" ref="AH792:AH797" si="1397">SUM(AA792:AG792)</f>
        <v>0</v>
      </c>
      <c r="AI792" s="56">
        <f t="shared" ref="AI792:AI797" si="1398">I792-Z792</f>
        <v>4696.42</v>
      </c>
    </row>
    <row r="793" spans="1:35" x14ac:dyDescent="0.25">
      <c r="A793" s="31">
        <v>13</v>
      </c>
      <c r="B793" s="52"/>
      <c r="C793" s="33"/>
      <c r="D793" s="33"/>
      <c r="E793" s="33"/>
      <c r="F793" s="35"/>
      <c r="G793" s="35"/>
      <c r="H793" s="171"/>
      <c r="I793" s="51"/>
      <c r="J793" s="41">
        <f t="shared" si="1383"/>
        <v>0</v>
      </c>
      <c r="K793" s="41">
        <f t="shared" si="1384"/>
        <v>0</v>
      </c>
      <c r="L793" s="41">
        <f t="shared" si="1385"/>
        <v>0</v>
      </c>
      <c r="M793" s="41">
        <f t="shared" si="1386"/>
        <v>0</v>
      </c>
      <c r="N793" s="41">
        <f t="shared" ref="N793:N794" si="1399">G793*B793</f>
        <v>0</v>
      </c>
      <c r="O793" s="41"/>
      <c r="P793" s="41">
        <v>0</v>
      </c>
      <c r="Q793" s="40">
        <f t="shared" si="1343"/>
        <v>0</v>
      </c>
      <c r="R793" s="51"/>
      <c r="S793" s="41">
        <f t="shared" si="1388"/>
        <v>0</v>
      </c>
      <c r="T793" s="41">
        <f t="shared" si="1389"/>
        <v>0</v>
      </c>
      <c r="U793" s="41">
        <f t="shared" si="1390"/>
        <v>0</v>
      </c>
      <c r="V793" s="41">
        <f t="shared" si="1391"/>
        <v>0</v>
      </c>
      <c r="W793" s="51"/>
      <c r="X793" s="51"/>
      <c r="Y793" s="41"/>
      <c r="Z793" s="40">
        <f t="shared" si="1392"/>
        <v>0</v>
      </c>
      <c r="AA793" s="54">
        <f t="shared" si="1393"/>
        <v>0</v>
      </c>
      <c r="AB793" s="54">
        <f t="shared" si="1394"/>
        <v>0</v>
      </c>
      <c r="AC793" s="54">
        <f t="shared" si="1394"/>
        <v>0</v>
      </c>
      <c r="AD793" s="54">
        <f t="shared" si="1395"/>
        <v>0</v>
      </c>
      <c r="AE793" s="54">
        <f t="shared" si="1396"/>
        <v>0</v>
      </c>
      <c r="AF793" s="54">
        <f t="shared" si="1396"/>
        <v>0</v>
      </c>
      <c r="AG793" s="54"/>
      <c r="AH793" s="42">
        <f t="shared" si="1397"/>
        <v>0</v>
      </c>
      <c r="AI793" s="56">
        <f t="shared" si="1398"/>
        <v>0</v>
      </c>
    </row>
    <row r="794" spans="1:35" x14ac:dyDescent="0.25">
      <c r="A794" s="31">
        <v>15</v>
      </c>
      <c r="B794" s="52">
        <v>603.4</v>
      </c>
      <c r="C794" s="33">
        <v>2.2999999999999998</v>
      </c>
      <c r="D794" s="33">
        <v>8.09</v>
      </c>
      <c r="E794" s="33">
        <v>3.63</v>
      </c>
      <c r="F794" s="35">
        <v>0.77</v>
      </c>
      <c r="G794" s="35"/>
      <c r="H794" s="171"/>
      <c r="I794" s="51">
        <v>9491.48</v>
      </c>
      <c r="J794" s="41">
        <f t="shared" si="1383"/>
        <v>1955.0140000000006</v>
      </c>
      <c r="K794" s="41">
        <f t="shared" si="1384"/>
        <v>4881.5059999999994</v>
      </c>
      <c r="L794" s="41">
        <f t="shared" si="1385"/>
        <v>2190.3419999999996</v>
      </c>
      <c r="M794" s="41">
        <f t="shared" si="1386"/>
        <v>464.61799999999999</v>
      </c>
      <c r="N794" s="41">
        <f t="shared" si="1399"/>
        <v>0</v>
      </c>
      <c r="O794" s="41"/>
      <c r="P794" s="41">
        <f t="shared" ref="P794:P798" si="1400">R794/I794</f>
        <v>1.1648373067213966</v>
      </c>
      <c r="Q794" s="40">
        <f t="shared" si="1343"/>
        <v>9491.48</v>
      </c>
      <c r="R794" s="51">
        <v>11056.03</v>
      </c>
      <c r="S794" s="41">
        <f t="shared" si="1388"/>
        <v>2277.2732423626248</v>
      </c>
      <c r="T794" s="41">
        <f t="shared" si="1389"/>
        <v>5686.1603017843372</v>
      </c>
      <c r="U794" s="41">
        <f t="shared" si="1390"/>
        <v>2551.3920760787569</v>
      </c>
      <c r="V794" s="41">
        <f t="shared" si="1391"/>
        <v>541.20437977428185</v>
      </c>
      <c r="W794" s="51"/>
      <c r="X794" s="51"/>
      <c r="Y794" s="41"/>
      <c r="Z794" s="40">
        <f t="shared" si="1392"/>
        <v>11056.03</v>
      </c>
      <c r="AA794" s="54">
        <f t="shared" si="1393"/>
        <v>2353.8596221369066</v>
      </c>
      <c r="AB794" s="54">
        <f t="shared" si="1394"/>
        <v>5686.1603017843372</v>
      </c>
      <c r="AC794" s="54">
        <f t="shared" si="1394"/>
        <v>2551.3920760787569</v>
      </c>
      <c r="AD794" s="54">
        <f t="shared" si="1395"/>
        <v>464.61799999999999</v>
      </c>
      <c r="AE794" s="54">
        <f t="shared" si="1396"/>
        <v>0</v>
      </c>
      <c r="AF794" s="54">
        <f t="shared" si="1396"/>
        <v>0</v>
      </c>
      <c r="AG794" s="54"/>
      <c r="AH794" s="42">
        <f t="shared" si="1397"/>
        <v>11056.03</v>
      </c>
      <c r="AI794" s="56">
        <f t="shared" si="1398"/>
        <v>-1564.5500000000011</v>
      </c>
    </row>
    <row r="795" spans="1:35" x14ac:dyDescent="0.25">
      <c r="A795" s="31">
        <v>16</v>
      </c>
      <c r="B795" s="52">
        <v>127.5</v>
      </c>
      <c r="C795" s="33">
        <v>2.2999999999999998</v>
      </c>
      <c r="D795" s="33">
        <v>8.0500000000000007</v>
      </c>
      <c r="E795" s="33">
        <v>2.88</v>
      </c>
      <c r="F795" s="35">
        <v>0.77</v>
      </c>
      <c r="G795" s="35"/>
      <c r="H795" s="171"/>
      <c r="I795" s="51">
        <v>1934.17</v>
      </c>
      <c r="J795" s="41">
        <f t="shared" si="1383"/>
        <v>442.42</v>
      </c>
      <c r="K795" s="41">
        <f t="shared" si="1384"/>
        <v>1026.375</v>
      </c>
      <c r="L795" s="41">
        <f t="shared" si="1385"/>
        <v>367.2</v>
      </c>
      <c r="M795" s="41">
        <f t="shared" si="1386"/>
        <v>98.174999999999997</v>
      </c>
      <c r="N795" s="41">
        <f>G795*B795</f>
        <v>0</v>
      </c>
      <c r="O795" s="41"/>
      <c r="P795" s="41">
        <f t="shared" si="1400"/>
        <v>1.4725075872338005</v>
      </c>
      <c r="Q795" s="40">
        <f t="shared" si="1343"/>
        <v>1934.17</v>
      </c>
      <c r="R795" s="51">
        <v>2848.08</v>
      </c>
      <c r="S795" s="41">
        <f t="shared" si="1388"/>
        <v>651.46680674397817</v>
      </c>
      <c r="T795" s="41">
        <f t="shared" si="1389"/>
        <v>1511.3449748470919</v>
      </c>
      <c r="U795" s="41">
        <f t="shared" si="1390"/>
        <v>540.70478603225149</v>
      </c>
      <c r="V795" s="41">
        <f t="shared" si="1391"/>
        <v>144.56343237667835</v>
      </c>
      <c r="W795" s="51"/>
      <c r="X795" s="51"/>
      <c r="Y795" s="41"/>
      <c r="Z795" s="40">
        <f t="shared" si="1392"/>
        <v>2848.08</v>
      </c>
      <c r="AA795" s="54">
        <f t="shared" si="1393"/>
        <v>697.85523912065662</v>
      </c>
      <c r="AB795" s="54">
        <f t="shared" si="1394"/>
        <v>1511.3449748470919</v>
      </c>
      <c r="AC795" s="54">
        <f t="shared" si="1394"/>
        <v>540.70478603225149</v>
      </c>
      <c r="AD795" s="54">
        <f t="shared" si="1395"/>
        <v>98.174999999999997</v>
      </c>
      <c r="AE795" s="54">
        <f t="shared" si="1396"/>
        <v>0</v>
      </c>
      <c r="AF795" s="54">
        <f t="shared" si="1396"/>
        <v>0</v>
      </c>
      <c r="AG795" s="54"/>
      <c r="AH795" s="42">
        <f t="shared" si="1397"/>
        <v>2848.08</v>
      </c>
      <c r="AI795" s="56">
        <f t="shared" si="1398"/>
        <v>-913.90999999999985</v>
      </c>
    </row>
    <row r="796" spans="1:35" x14ac:dyDescent="0.25">
      <c r="A796" s="31">
        <v>17</v>
      </c>
      <c r="B796" s="52">
        <v>130</v>
      </c>
      <c r="C796" s="33">
        <v>2.2999999999999998</v>
      </c>
      <c r="D796" s="33">
        <v>8.4</v>
      </c>
      <c r="E796" s="33">
        <v>3.13</v>
      </c>
      <c r="F796" s="35">
        <v>0.77</v>
      </c>
      <c r="G796" s="35"/>
      <c r="H796" s="171"/>
      <c r="I796" s="51">
        <v>2020.2</v>
      </c>
      <c r="J796" s="41">
        <f t="shared" si="1383"/>
        <v>421.20000000000005</v>
      </c>
      <c r="K796" s="41">
        <f t="shared" si="1384"/>
        <v>1092</v>
      </c>
      <c r="L796" s="41">
        <f t="shared" si="1385"/>
        <v>406.9</v>
      </c>
      <c r="M796" s="41">
        <f t="shared" si="1386"/>
        <v>100.10000000000001</v>
      </c>
      <c r="N796" s="41">
        <f>G796*B796</f>
        <v>0</v>
      </c>
      <c r="O796" s="41"/>
      <c r="P796" s="41">
        <f t="shared" si="1400"/>
        <v>0</v>
      </c>
      <c r="Q796" s="40">
        <f t="shared" si="1343"/>
        <v>2020.2</v>
      </c>
      <c r="R796" s="51"/>
      <c r="S796" s="41">
        <f t="shared" si="1388"/>
        <v>0</v>
      </c>
      <c r="T796" s="41">
        <f t="shared" si="1389"/>
        <v>0</v>
      </c>
      <c r="U796" s="41">
        <f t="shared" si="1390"/>
        <v>0</v>
      </c>
      <c r="V796" s="41">
        <f t="shared" si="1391"/>
        <v>0</v>
      </c>
      <c r="W796" s="51"/>
      <c r="X796" s="51"/>
      <c r="Y796" s="41"/>
      <c r="Z796" s="40">
        <f t="shared" si="1392"/>
        <v>0</v>
      </c>
      <c r="AA796" s="54">
        <f t="shared" si="1393"/>
        <v>-100.10000000000001</v>
      </c>
      <c r="AB796" s="54">
        <f t="shared" si="1394"/>
        <v>0</v>
      </c>
      <c r="AC796" s="54">
        <f t="shared" si="1394"/>
        <v>0</v>
      </c>
      <c r="AD796" s="54">
        <f t="shared" si="1395"/>
        <v>100.10000000000001</v>
      </c>
      <c r="AE796" s="54">
        <f t="shared" si="1396"/>
        <v>0</v>
      </c>
      <c r="AF796" s="54">
        <f t="shared" si="1396"/>
        <v>0</v>
      </c>
      <c r="AG796" s="54"/>
      <c r="AH796" s="42">
        <f t="shared" si="1397"/>
        <v>0</v>
      </c>
      <c r="AI796" s="56">
        <f t="shared" si="1398"/>
        <v>2020.2</v>
      </c>
    </row>
    <row r="797" spans="1:35" x14ac:dyDescent="0.25">
      <c r="A797" s="31" t="s">
        <v>38</v>
      </c>
      <c r="B797" s="52">
        <v>160.30000000000001</v>
      </c>
      <c r="C797" s="33">
        <v>2.2999999999999998</v>
      </c>
      <c r="D797" s="33">
        <v>8.9499999999999993</v>
      </c>
      <c r="E797" s="33">
        <v>1.39</v>
      </c>
      <c r="F797" s="35">
        <v>0.77</v>
      </c>
      <c r="G797" s="35"/>
      <c r="H797" s="171"/>
      <c r="I797" s="51">
        <v>2277.86</v>
      </c>
      <c r="J797" s="41">
        <f t="shared" si="1383"/>
        <v>496.92700000000013</v>
      </c>
      <c r="K797" s="41">
        <f t="shared" si="1384"/>
        <v>1434.6849999999999</v>
      </c>
      <c r="L797" s="41">
        <f t="shared" si="1385"/>
        <v>222.81700000000001</v>
      </c>
      <c r="M797" s="41">
        <f t="shared" si="1386"/>
        <v>123.43100000000001</v>
      </c>
      <c r="N797" s="41">
        <f>G797*B797</f>
        <v>0</v>
      </c>
      <c r="O797" s="41"/>
      <c r="P797" s="41">
        <f t="shared" si="1400"/>
        <v>0.7001044840332592</v>
      </c>
      <c r="Q797" s="40">
        <f t="shared" si="1343"/>
        <v>2277.86</v>
      </c>
      <c r="R797" s="51">
        <v>1594.74</v>
      </c>
      <c r="S797" s="41">
        <f t="shared" si="1388"/>
        <v>347.90082093719559</v>
      </c>
      <c r="T797" s="41">
        <f t="shared" si="1389"/>
        <v>1004.4294016752565</v>
      </c>
      <c r="U797" s="41">
        <f t="shared" si="1390"/>
        <v>155.99518081883872</v>
      </c>
      <c r="V797" s="41">
        <f t="shared" si="1391"/>
        <v>86.414596568709229</v>
      </c>
      <c r="W797" s="51"/>
      <c r="X797" s="51"/>
      <c r="Y797" s="41"/>
      <c r="Z797" s="40">
        <f t="shared" si="1392"/>
        <v>1594.7399999999998</v>
      </c>
      <c r="AA797" s="54">
        <f t="shared" si="1393"/>
        <v>310.88441750590459</v>
      </c>
      <c r="AB797" s="54">
        <f t="shared" si="1394"/>
        <v>1004.4294016752565</v>
      </c>
      <c r="AC797" s="54">
        <f t="shared" si="1394"/>
        <v>155.99518081883872</v>
      </c>
      <c r="AD797" s="54">
        <f t="shared" si="1395"/>
        <v>123.43100000000001</v>
      </c>
      <c r="AE797" s="54">
        <f t="shared" si="1396"/>
        <v>0</v>
      </c>
      <c r="AF797" s="54">
        <f t="shared" si="1396"/>
        <v>0</v>
      </c>
      <c r="AG797" s="54"/>
      <c r="AH797" s="42">
        <f t="shared" si="1397"/>
        <v>1594.7399999999998</v>
      </c>
      <c r="AI797" s="56">
        <f t="shared" si="1398"/>
        <v>683.12000000000035</v>
      </c>
    </row>
    <row r="798" spans="1:35" x14ac:dyDescent="0.25">
      <c r="A798" s="32" t="s">
        <v>37</v>
      </c>
      <c r="B798" s="136">
        <f>SUM(B792:B797)</f>
        <v>1233.8999999999999</v>
      </c>
      <c r="C798" s="173"/>
      <c r="D798" s="174"/>
      <c r="E798" s="174"/>
      <c r="F798" s="175"/>
      <c r="G798" s="175"/>
      <c r="H798" s="175"/>
      <c r="I798" s="177">
        <f t="shared" ref="I798" si="1401">SUM(I792:I797)</f>
        <v>20420.13</v>
      </c>
      <c r="J798" s="177">
        <f t="shared" ref="J798:O798" si="1402">SUM(J792:J797)</f>
        <v>4079.1580000000017</v>
      </c>
      <c r="K798" s="177">
        <f t="shared" si="1402"/>
        <v>10144.673999999999</v>
      </c>
      <c r="L798" s="177">
        <f t="shared" si="1402"/>
        <v>4012.5349999999994</v>
      </c>
      <c r="M798" s="177">
        <f t="shared" si="1402"/>
        <v>950.10299999999995</v>
      </c>
      <c r="N798" s="177">
        <f t="shared" si="1402"/>
        <v>1233.6599999999999</v>
      </c>
      <c r="O798" s="177">
        <f t="shared" si="1402"/>
        <v>0</v>
      </c>
      <c r="P798" s="176">
        <f t="shared" si="1400"/>
        <v>0.75899859599326736</v>
      </c>
      <c r="Q798" s="178">
        <f t="shared" si="1343"/>
        <v>20420.13</v>
      </c>
      <c r="R798" s="177">
        <f>SUM(R792:R797)</f>
        <v>15498.85</v>
      </c>
      <c r="S798" s="177">
        <f t="shared" ref="S798:X798" si="1403">SUM(S792:S797)</f>
        <v>3276.6408700437983</v>
      </c>
      <c r="T798" s="177">
        <f t="shared" si="1403"/>
        <v>8201.9346783066867</v>
      </c>
      <c r="U798" s="177">
        <f t="shared" si="1403"/>
        <v>3248.0920429298471</v>
      </c>
      <c r="V798" s="177">
        <f t="shared" si="1403"/>
        <v>772.18240871966952</v>
      </c>
      <c r="W798" s="177">
        <f t="shared" si="1403"/>
        <v>0</v>
      </c>
      <c r="X798" s="177">
        <f t="shared" si="1403"/>
        <v>0</v>
      </c>
      <c r="Y798" s="176"/>
      <c r="Z798" s="178">
        <f t="shared" ref="Z798:AF798" si="1404">SUM(Z792:Z797)</f>
        <v>15498.85</v>
      </c>
      <c r="AA798" s="55">
        <f t="shared" si="1404"/>
        <v>3098.7202787634678</v>
      </c>
      <c r="AB798" s="55">
        <f t="shared" si="1404"/>
        <v>8201.9346783066867</v>
      </c>
      <c r="AC798" s="55">
        <f t="shared" si="1404"/>
        <v>3248.0920429298471</v>
      </c>
      <c r="AD798" s="55">
        <f t="shared" si="1404"/>
        <v>950.10299999999995</v>
      </c>
      <c r="AE798" s="55">
        <f t="shared" si="1404"/>
        <v>0</v>
      </c>
      <c r="AF798" s="55">
        <f t="shared" si="1404"/>
        <v>0</v>
      </c>
      <c r="AG798" s="54"/>
      <c r="AH798" s="42">
        <f>SUM(AH792:AH797)</f>
        <v>15498.85</v>
      </c>
      <c r="AI798" s="56">
        <f>SUM(AI792:AI797)</f>
        <v>4921.2799999999988</v>
      </c>
    </row>
    <row r="799" spans="1:35" x14ac:dyDescent="0.25">
      <c r="A799" t="s">
        <v>40</v>
      </c>
      <c r="G799" s="65"/>
      <c r="H799" s="171"/>
      <c r="J799" s="51"/>
      <c r="K799" s="51"/>
      <c r="L799" s="51"/>
      <c r="M799" s="41"/>
      <c r="N799" s="51"/>
      <c r="P799" s="41"/>
      <c r="Q799" s="40">
        <f t="shared" si="1343"/>
        <v>0</v>
      </c>
      <c r="S799" s="132"/>
      <c r="V799" s="132"/>
    </row>
    <row r="800" spans="1:35" x14ac:dyDescent="0.25">
      <c r="A800" s="31">
        <v>2</v>
      </c>
      <c r="B800" s="52">
        <v>418.2</v>
      </c>
      <c r="C800" s="33">
        <v>2.2999999999999998</v>
      </c>
      <c r="D800" s="33">
        <v>8.2100000000000009</v>
      </c>
      <c r="E800" s="33">
        <v>3.03</v>
      </c>
      <c r="F800" s="35">
        <v>0.77</v>
      </c>
      <c r="G800" s="35"/>
      <c r="H800" s="171"/>
      <c r="I800" s="51">
        <v>6390.1</v>
      </c>
      <c r="J800" s="41">
        <f>I800-K800-L800-M800-N800</f>
        <v>1367.518</v>
      </c>
      <c r="K800" s="41">
        <f>B800*D800</f>
        <v>3433.4220000000005</v>
      </c>
      <c r="L800" s="41">
        <f>E800*B800</f>
        <v>1267.146</v>
      </c>
      <c r="M800" s="41">
        <f t="shared" ref="M800" si="1405">F800*B800</f>
        <v>322.01400000000001</v>
      </c>
      <c r="N800" s="41">
        <v>0</v>
      </c>
      <c r="O800" s="41"/>
      <c r="P800" s="41">
        <f t="shared" ref="P800:P802" si="1406">R800/I800</f>
        <v>1.8622368977011312</v>
      </c>
      <c r="Q800" s="40">
        <f t="shared" si="1343"/>
        <v>6390.1</v>
      </c>
      <c r="R800" s="51">
        <v>11899.88</v>
      </c>
      <c r="S800" s="41">
        <f>R800-T800-U800-V800-W800-X800</f>
        <v>2546.642477870455</v>
      </c>
      <c r="T800" s="41">
        <f>P800*K800</f>
        <v>6393.8451337788147</v>
      </c>
      <c r="U800" s="41">
        <f>L800*P800</f>
        <v>2359.7260359743977</v>
      </c>
      <c r="V800" s="41">
        <f t="shared" ref="V800" si="1407">P800*M800</f>
        <v>599.66635237633204</v>
      </c>
      <c r="W800" s="51"/>
      <c r="X800" s="51"/>
      <c r="Y800" s="41"/>
      <c r="Z800" s="40">
        <f>SUM(S800:Y800)</f>
        <v>11899.880000000001</v>
      </c>
      <c r="AA800" s="54">
        <f t="shared" ref="AA800:AF803" si="1408">S800</f>
        <v>2546.642477870455</v>
      </c>
      <c r="AB800" s="54">
        <f t="shared" si="1408"/>
        <v>6393.8451337788147</v>
      </c>
      <c r="AC800" s="54">
        <f t="shared" si="1408"/>
        <v>2359.7260359743977</v>
      </c>
      <c r="AD800" s="54">
        <f t="shared" si="1408"/>
        <v>599.66635237633204</v>
      </c>
      <c r="AE800" s="54">
        <f t="shared" si="1408"/>
        <v>0</v>
      </c>
      <c r="AF800" s="54">
        <f t="shared" si="1408"/>
        <v>0</v>
      </c>
      <c r="AG800" s="54"/>
      <c r="AH800" s="42">
        <f>SUM(AA800:AG800)</f>
        <v>11899.880000000001</v>
      </c>
      <c r="AI800" s="56">
        <f>I800-Z800</f>
        <v>-5509.7800000000007</v>
      </c>
    </row>
    <row r="801" spans="1:35" x14ac:dyDescent="0.25">
      <c r="A801" s="31">
        <v>6</v>
      </c>
      <c r="B801" s="52">
        <v>124</v>
      </c>
      <c r="C801" s="33">
        <v>2.2999999999999998</v>
      </c>
      <c r="D801" s="33">
        <v>8.25</v>
      </c>
      <c r="E801" s="33">
        <v>2.83</v>
      </c>
      <c r="F801" s="35">
        <v>0.77</v>
      </c>
      <c r="G801" s="35"/>
      <c r="H801" s="171"/>
      <c r="I801" s="51">
        <v>1856.28</v>
      </c>
      <c r="J801" s="41">
        <f>I801-K801-L801-M801-N801</f>
        <v>386.87999999999994</v>
      </c>
      <c r="K801" s="41">
        <f>B801*D801</f>
        <v>1023</v>
      </c>
      <c r="L801" s="41">
        <f>E801*B801</f>
        <v>350.92</v>
      </c>
      <c r="M801" s="41">
        <f>F801*B801</f>
        <v>95.48</v>
      </c>
      <c r="N801" s="41">
        <f>G801*B801</f>
        <v>0</v>
      </c>
      <c r="O801" s="41"/>
      <c r="P801" s="41">
        <f t="shared" si="1406"/>
        <v>1</v>
      </c>
      <c r="Q801" s="40">
        <f t="shared" si="1343"/>
        <v>1856.28</v>
      </c>
      <c r="R801" s="51">
        <v>1856.28</v>
      </c>
      <c r="S801" s="41">
        <f>R801-T801-U801-V801-W801-X801</f>
        <v>386.87999999999994</v>
      </c>
      <c r="T801" s="41">
        <f>P801*K801</f>
        <v>1023</v>
      </c>
      <c r="U801" s="41">
        <f>L801*P801</f>
        <v>350.92</v>
      </c>
      <c r="V801" s="41">
        <f>P801*M801</f>
        <v>95.48</v>
      </c>
      <c r="W801" s="51"/>
      <c r="X801" s="51"/>
      <c r="Y801" s="41"/>
      <c r="Z801" s="40">
        <f>SUM(S801:Y801)</f>
        <v>1856.28</v>
      </c>
      <c r="AA801" s="54">
        <f t="shared" si="1408"/>
        <v>386.87999999999994</v>
      </c>
      <c r="AB801" s="54">
        <f t="shared" si="1408"/>
        <v>1023</v>
      </c>
      <c r="AC801" s="54">
        <f t="shared" si="1408"/>
        <v>350.92</v>
      </c>
      <c r="AD801" s="54">
        <f t="shared" si="1408"/>
        <v>95.48</v>
      </c>
      <c r="AE801" s="54">
        <f t="shared" si="1408"/>
        <v>0</v>
      </c>
      <c r="AF801" s="54">
        <f t="shared" si="1408"/>
        <v>0</v>
      </c>
      <c r="AG801" s="54"/>
      <c r="AH801" s="42">
        <f>SUM(AA801:AG801)</f>
        <v>1856.28</v>
      </c>
      <c r="AI801" s="56">
        <f>I801-Z801</f>
        <v>0</v>
      </c>
    </row>
    <row r="802" spans="1:35" x14ac:dyDescent="0.25">
      <c r="A802" s="31">
        <v>14</v>
      </c>
      <c r="B802" s="52">
        <v>277.60000000000002</v>
      </c>
      <c r="C802" s="33">
        <v>2.2999999999999998</v>
      </c>
      <c r="D802" s="33">
        <v>8.5500000000000007</v>
      </c>
      <c r="E802" s="33">
        <v>2.9</v>
      </c>
      <c r="F802" s="35">
        <v>0.77</v>
      </c>
      <c r="G802" s="35"/>
      <c r="H802" s="171"/>
      <c r="I802" s="51">
        <v>4238.95</v>
      </c>
      <c r="J802" s="41">
        <f>I802-K802-L802-M802-N802</f>
        <v>846.67799999999943</v>
      </c>
      <c r="K802" s="41">
        <f>B802*D802</f>
        <v>2373.4800000000005</v>
      </c>
      <c r="L802" s="41">
        <f>E802*B802</f>
        <v>805.04000000000008</v>
      </c>
      <c r="M802" s="41">
        <f>F802*B802</f>
        <v>213.75200000000001</v>
      </c>
      <c r="N802" s="41">
        <f>G802*B802</f>
        <v>0</v>
      </c>
      <c r="O802" s="41"/>
      <c r="P802" s="41">
        <f t="shared" si="1406"/>
        <v>0</v>
      </c>
      <c r="Q802" s="40">
        <f t="shared" si="1343"/>
        <v>4238.95</v>
      </c>
      <c r="R802" s="51"/>
      <c r="S802" s="41">
        <f>R802-T802-U802-V802-W802-X802</f>
        <v>0</v>
      </c>
      <c r="T802" s="41">
        <f>P802*K802</f>
        <v>0</v>
      </c>
      <c r="U802" s="41">
        <f>L802*P802</f>
        <v>0</v>
      </c>
      <c r="V802" s="41">
        <f>P802*M802</f>
        <v>0</v>
      </c>
      <c r="W802" s="51"/>
      <c r="X802" s="51"/>
      <c r="Y802" s="41"/>
      <c r="Z802" s="40">
        <f>SUM(S802:Y802)</f>
        <v>0</v>
      </c>
      <c r="AA802" s="54">
        <f t="shared" si="1408"/>
        <v>0</v>
      </c>
      <c r="AB802" s="54">
        <f t="shared" si="1408"/>
        <v>0</v>
      </c>
      <c r="AC802" s="54">
        <f t="shared" si="1408"/>
        <v>0</v>
      </c>
      <c r="AD802" s="54">
        <f t="shared" si="1408"/>
        <v>0</v>
      </c>
      <c r="AE802" s="54">
        <f t="shared" si="1408"/>
        <v>0</v>
      </c>
      <c r="AF802" s="54">
        <f t="shared" si="1408"/>
        <v>0</v>
      </c>
      <c r="AG802" s="54"/>
      <c r="AH802" s="42">
        <f>SUM(AA802:AG802)</f>
        <v>0</v>
      </c>
      <c r="AI802" s="56">
        <f>I802-Z802</f>
        <v>4238.95</v>
      </c>
    </row>
    <row r="803" spans="1:35" x14ac:dyDescent="0.25">
      <c r="A803" s="31">
        <v>24</v>
      </c>
      <c r="B803" s="52"/>
      <c r="C803" s="33"/>
      <c r="D803" s="33"/>
      <c r="E803" s="33"/>
      <c r="F803" s="35"/>
      <c r="G803" s="35"/>
      <c r="H803" s="171"/>
      <c r="I803" s="51"/>
      <c r="J803" s="41">
        <f>I803-K803-L803-M803-N803</f>
        <v>0</v>
      </c>
      <c r="K803" s="41">
        <f>B803*D803</f>
        <v>0</v>
      </c>
      <c r="L803" s="41">
        <f>E803*B803</f>
        <v>0</v>
      </c>
      <c r="M803" s="41">
        <f>F803*B803</f>
        <v>0</v>
      </c>
      <c r="N803" s="41">
        <f>G803*B803</f>
        <v>0</v>
      </c>
      <c r="O803" s="41"/>
      <c r="P803" s="41"/>
      <c r="Q803" s="40">
        <f t="shared" si="1343"/>
        <v>0</v>
      </c>
      <c r="R803" s="51"/>
      <c r="S803" s="41">
        <f>R803-T803-U803-V803-W803-X803</f>
        <v>0</v>
      </c>
      <c r="T803" s="41">
        <f>P803*K803</f>
        <v>0</v>
      </c>
      <c r="U803" s="41">
        <f>L803*P803</f>
        <v>0</v>
      </c>
      <c r="V803" s="41">
        <f>M803</f>
        <v>0</v>
      </c>
      <c r="W803" s="51"/>
      <c r="X803" s="51"/>
      <c r="Y803" s="41"/>
      <c r="Z803" s="40">
        <f>SUM(S803:Y803)</f>
        <v>0</v>
      </c>
      <c r="AA803" s="54">
        <f t="shared" si="1408"/>
        <v>0</v>
      </c>
      <c r="AB803" s="54">
        <f t="shared" si="1408"/>
        <v>0</v>
      </c>
      <c r="AC803" s="54">
        <f t="shared" si="1408"/>
        <v>0</v>
      </c>
      <c r="AD803" s="54">
        <f t="shared" si="1408"/>
        <v>0</v>
      </c>
      <c r="AE803" s="54">
        <f t="shared" si="1408"/>
        <v>0</v>
      </c>
      <c r="AF803" s="54">
        <f t="shared" si="1408"/>
        <v>0</v>
      </c>
      <c r="AG803" s="54"/>
      <c r="AH803" s="42">
        <f>SUM(AA803:AG803)</f>
        <v>0</v>
      </c>
      <c r="AI803" s="56">
        <f>I803-Z803</f>
        <v>0</v>
      </c>
    </row>
    <row r="804" spans="1:35" x14ac:dyDescent="0.25">
      <c r="A804" s="32" t="s">
        <v>37</v>
      </c>
      <c r="B804" s="136">
        <f>SUM(B800:B803)</f>
        <v>819.80000000000007</v>
      </c>
      <c r="C804" s="173"/>
      <c r="D804" s="174"/>
      <c r="E804" s="174"/>
      <c r="F804" s="175"/>
      <c r="G804" s="175"/>
      <c r="H804" s="175"/>
      <c r="I804" s="177">
        <f t="shared" ref="I804" si="1409">SUM(I800:I803)</f>
        <v>12485.330000000002</v>
      </c>
      <c r="J804" s="177">
        <f t="shared" ref="J804:O804" si="1410">SUM(J800:J803)</f>
        <v>2601.0759999999991</v>
      </c>
      <c r="K804" s="177">
        <f t="shared" si="1410"/>
        <v>6829.902000000001</v>
      </c>
      <c r="L804" s="177">
        <f t="shared" si="1410"/>
        <v>2423.1060000000002</v>
      </c>
      <c r="M804" s="177">
        <f t="shared" si="1410"/>
        <v>631.24600000000009</v>
      </c>
      <c r="N804" s="177">
        <f t="shared" si="1410"/>
        <v>0</v>
      </c>
      <c r="O804" s="177">
        <f t="shared" si="1410"/>
        <v>0</v>
      </c>
      <c r="P804" s="176">
        <f t="shared" ref="P804" si="1411">R804/I804</f>
        <v>1.1017858558804612</v>
      </c>
      <c r="Q804" s="178">
        <f t="shared" si="1343"/>
        <v>12485.330000000002</v>
      </c>
      <c r="R804" s="177">
        <f>SUM(R800:R803)</f>
        <v>13756.16</v>
      </c>
      <c r="S804" s="177">
        <f t="shared" ref="S804:V804" si="1412">SUM(S800:S803)</f>
        <v>2933.5224778704551</v>
      </c>
      <c r="T804" s="177">
        <f t="shared" si="1412"/>
        <v>7416.8451337788147</v>
      </c>
      <c r="U804" s="177">
        <f t="shared" si="1412"/>
        <v>2710.6460359743978</v>
      </c>
      <c r="V804" s="177">
        <f t="shared" si="1412"/>
        <v>695.14635237633206</v>
      </c>
      <c r="W804" s="177"/>
      <c r="X804" s="177"/>
      <c r="Y804" s="176"/>
      <c r="Z804" s="178">
        <f>SUM(Z800:Z803)</f>
        <v>13756.160000000002</v>
      </c>
      <c r="AA804" s="55">
        <f>SUM(AA800:AA803)</f>
        <v>2933.5224778704551</v>
      </c>
      <c r="AB804" s="55">
        <f>SUM(AB800:AB803)</f>
        <v>7416.8451337788147</v>
      </c>
      <c r="AC804" s="55">
        <f>SUM(AC800:AC803)</f>
        <v>2710.6460359743978</v>
      </c>
      <c r="AD804" s="55">
        <f>SUM(AD800:AD803)</f>
        <v>695.14635237633206</v>
      </c>
      <c r="AE804" s="55">
        <f>SUM(AE802:AE803)</f>
        <v>0</v>
      </c>
      <c r="AF804" s="55">
        <f>SUM(AF800:AF803)</f>
        <v>0</v>
      </c>
      <c r="AG804" s="54"/>
      <c r="AH804" s="42">
        <f>SUM(AH800:AH803)</f>
        <v>13756.160000000002</v>
      </c>
      <c r="AI804" s="56">
        <f>SUM(AI800:AI803)</f>
        <v>-1270.8300000000008</v>
      </c>
    </row>
    <row r="805" spans="1:35" x14ac:dyDescent="0.25">
      <c r="A805" t="s">
        <v>41</v>
      </c>
      <c r="B805" s="74"/>
      <c r="G805" s="65"/>
      <c r="H805" s="171"/>
      <c r="I805" t="s">
        <v>59</v>
      </c>
      <c r="P805" s="41">
        <v>0</v>
      </c>
      <c r="Q805" s="40" t="str">
        <f t="shared" si="1343"/>
        <v xml:space="preserve"> </v>
      </c>
      <c r="S805" s="51"/>
    </row>
    <row r="806" spans="1:35" x14ac:dyDescent="0.25">
      <c r="A806" s="31">
        <v>15</v>
      </c>
      <c r="B806" s="52">
        <v>61.8</v>
      </c>
      <c r="C806" s="33">
        <v>2.2999999999999998</v>
      </c>
      <c r="D806" s="33">
        <v>9.0500000000000007</v>
      </c>
      <c r="E806" s="33">
        <v>9.8800000000000008</v>
      </c>
      <c r="F806" s="35">
        <v>0.77</v>
      </c>
      <c r="G806" s="35"/>
      <c r="H806" s="171"/>
      <c r="I806" s="51">
        <v>1452.92</v>
      </c>
      <c r="J806" s="41">
        <f t="shared" ref="J806:J817" si="1413">I806-K806-L806-M806-N806</f>
        <v>235.46000000000004</v>
      </c>
      <c r="K806" s="41">
        <f t="shared" ref="K806:K817" si="1414">B806*D806</f>
        <v>559.29</v>
      </c>
      <c r="L806" s="41">
        <f t="shared" ref="L806:L817" si="1415">E806*B806</f>
        <v>610.58400000000006</v>
      </c>
      <c r="M806" s="41">
        <f t="shared" ref="M806:M817" si="1416">F806*B806</f>
        <v>47.585999999999999</v>
      </c>
      <c r="N806" s="41">
        <f>G806*B806</f>
        <v>0</v>
      </c>
      <c r="O806" s="41"/>
      <c r="P806" s="41">
        <f t="shared" ref="P806:P811" si="1417">R806/I806</f>
        <v>0</v>
      </c>
      <c r="Q806" s="40">
        <f t="shared" si="1343"/>
        <v>1452.92</v>
      </c>
      <c r="R806" s="51">
        <v>0</v>
      </c>
      <c r="S806" s="41">
        <f t="shared" ref="S806:S813" si="1418">R806-T806-U806-V806-W806-X806</f>
        <v>0</v>
      </c>
      <c r="T806" s="41">
        <f>P806*K806</f>
        <v>0</v>
      </c>
      <c r="U806" s="41">
        <f>L806*P806</f>
        <v>0</v>
      </c>
      <c r="V806" s="41">
        <f t="shared" ref="V806:V817" si="1419">P806*M806</f>
        <v>0</v>
      </c>
      <c r="W806" s="51"/>
      <c r="X806" s="51"/>
      <c r="Y806" s="41"/>
      <c r="Z806" s="40">
        <f t="shared" ref="Z806:Z811" si="1420">SUM(S806:Y806)</f>
        <v>0</v>
      </c>
      <c r="AA806" s="54">
        <f t="shared" ref="AA806:AA817" si="1421">Z806-AB806-AC806-AD806-AE806-AF806</f>
        <v>-47.585999999999999</v>
      </c>
      <c r="AB806" s="54">
        <f t="shared" ref="AB806:AC811" si="1422">T806</f>
        <v>0</v>
      </c>
      <c r="AC806" s="54">
        <f t="shared" si="1422"/>
        <v>0</v>
      </c>
      <c r="AD806" s="54">
        <f t="shared" ref="AD806:AD817" si="1423">M806</f>
        <v>47.585999999999999</v>
      </c>
      <c r="AE806" s="54">
        <f t="shared" ref="AE806:AF811" si="1424">W806</f>
        <v>0</v>
      </c>
      <c r="AF806" s="54">
        <f t="shared" si="1424"/>
        <v>0</v>
      </c>
      <c r="AG806" s="54"/>
      <c r="AH806" s="42">
        <f t="shared" ref="AH806:AH811" si="1425">SUM(AA806:AG806)</f>
        <v>0</v>
      </c>
      <c r="AI806" s="56">
        <f t="shared" ref="AI806:AI811" si="1426">I806-Z806</f>
        <v>1452.92</v>
      </c>
    </row>
    <row r="807" spans="1:35" x14ac:dyDescent="0.25">
      <c r="A807" s="31">
        <v>17</v>
      </c>
      <c r="B807" s="52">
        <v>806</v>
      </c>
      <c r="C807" s="33">
        <v>2.2999999999999998</v>
      </c>
      <c r="D807" s="33">
        <v>8.51</v>
      </c>
      <c r="E807" s="33"/>
      <c r="F807" s="35">
        <v>0.77</v>
      </c>
      <c r="G807" s="35"/>
      <c r="H807" s="171"/>
      <c r="I807" s="51">
        <v>10469.94</v>
      </c>
      <c r="J807" s="41">
        <f t="shared" si="1413"/>
        <v>2990.2600000000011</v>
      </c>
      <c r="K807" s="41">
        <f t="shared" si="1414"/>
        <v>6859.0599999999995</v>
      </c>
      <c r="L807" s="41">
        <f t="shared" si="1415"/>
        <v>0</v>
      </c>
      <c r="M807" s="41">
        <f t="shared" si="1416"/>
        <v>620.62</v>
      </c>
      <c r="N807" s="41">
        <f t="shared" ref="N807:N809" si="1427">G807*B807</f>
        <v>0</v>
      </c>
      <c r="O807" s="41"/>
      <c r="P807" s="41">
        <f t="shared" si="1417"/>
        <v>1.1747498075442646</v>
      </c>
      <c r="Q807" s="40">
        <f t="shared" si="1343"/>
        <v>10469.94</v>
      </c>
      <c r="R807" s="51">
        <v>12299.56</v>
      </c>
      <c r="S807" s="41">
        <f t="shared" si="1418"/>
        <v>3512.8073595073147</v>
      </c>
      <c r="T807" s="41">
        <f t="shared" ref="T807:T811" si="1428">P807*K807</f>
        <v>8057.6794149345633</v>
      </c>
      <c r="U807" s="41">
        <f t="shared" ref="U807:U811" si="1429">L807*P807</f>
        <v>0</v>
      </c>
      <c r="V807" s="41">
        <f t="shared" si="1419"/>
        <v>729.07322555812152</v>
      </c>
      <c r="W807" s="51"/>
      <c r="X807" s="51"/>
      <c r="Y807" s="41"/>
      <c r="Z807" s="40">
        <f t="shared" si="1420"/>
        <v>12299.559999999998</v>
      </c>
      <c r="AA807" s="54">
        <f t="shared" si="1421"/>
        <v>3621.2605850654345</v>
      </c>
      <c r="AB807" s="54">
        <f t="shared" si="1422"/>
        <v>8057.6794149345633</v>
      </c>
      <c r="AC807" s="54">
        <f t="shared" si="1422"/>
        <v>0</v>
      </c>
      <c r="AD807" s="54">
        <f t="shared" si="1423"/>
        <v>620.62</v>
      </c>
      <c r="AE807" s="54">
        <f t="shared" si="1424"/>
        <v>0</v>
      </c>
      <c r="AF807" s="54">
        <f t="shared" si="1424"/>
        <v>0</v>
      </c>
      <c r="AG807" s="54"/>
      <c r="AH807" s="42">
        <f t="shared" si="1425"/>
        <v>12299.56</v>
      </c>
      <c r="AI807" s="56">
        <f t="shared" si="1426"/>
        <v>-1829.6199999999972</v>
      </c>
    </row>
    <row r="808" spans="1:35" x14ac:dyDescent="0.25">
      <c r="A808" s="31">
        <v>18</v>
      </c>
      <c r="B808" s="52">
        <v>512.5</v>
      </c>
      <c r="C808" s="33">
        <v>2.48</v>
      </c>
      <c r="D808" s="33">
        <v>7.7</v>
      </c>
      <c r="E808" s="33">
        <v>3.18</v>
      </c>
      <c r="F808" s="35">
        <v>0.77</v>
      </c>
      <c r="G808" s="35">
        <v>5.8</v>
      </c>
      <c r="H808" s="171"/>
      <c r="I808" s="51">
        <v>10941.88</v>
      </c>
      <c r="J808" s="41">
        <f t="shared" si="1413"/>
        <v>1998.7549999999992</v>
      </c>
      <c r="K808" s="41">
        <f t="shared" si="1414"/>
        <v>3946.25</v>
      </c>
      <c r="L808" s="41">
        <f t="shared" si="1415"/>
        <v>1629.75</v>
      </c>
      <c r="M808" s="41">
        <f t="shared" si="1416"/>
        <v>394.625</v>
      </c>
      <c r="N808" s="41">
        <f t="shared" si="1427"/>
        <v>2972.5</v>
      </c>
      <c r="O808" s="41"/>
      <c r="P808" s="41">
        <f t="shared" si="1417"/>
        <v>1.0112412126618096</v>
      </c>
      <c r="Q808" s="40">
        <f t="shared" si="1343"/>
        <v>10941.88</v>
      </c>
      <c r="R808" s="51">
        <v>11064.88</v>
      </c>
      <c r="S808" s="41">
        <f t="shared" si="1418"/>
        <v>2054.6379346510821</v>
      </c>
      <c r="T808" s="41">
        <f t="shared" si="1428"/>
        <v>3990.6106354666658</v>
      </c>
      <c r="U808" s="41">
        <f t="shared" si="1429"/>
        <v>1648.0703663355841</v>
      </c>
      <c r="V808" s="41">
        <f t="shared" si="1419"/>
        <v>399.06106354666662</v>
      </c>
      <c r="W808" s="51"/>
      <c r="X808" s="51">
        <v>2972.5</v>
      </c>
      <c r="Y808" s="41"/>
      <c r="Z808" s="40">
        <f t="shared" si="1420"/>
        <v>11064.88</v>
      </c>
      <c r="AA808" s="54">
        <f t="shared" si="1421"/>
        <v>2059.0739981977486</v>
      </c>
      <c r="AB808" s="54">
        <f t="shared" si="1422"/>
        <v>3990.6106354666658</v>
      </c>
      <c r="AC808" s="54">
        <f t="shared" si="1422"/>
        <v>1648.0703663355841</v>
      </c>
      <c r="AD808" s="54">
        <f t="shared" si="1423"/>
        <v>394.625</v>
      </c>
      <c r="AE808" s="54">
        <f t="shared" si="1424"/>
        <v>0</v>
      </c>
      <c r="AF808" s="54">
        <f t="shared" si="1424"/>
        <v>2972.5</v>
      </c>
      <c r="AG808" s="54"/>
      <c r="AH808" s="42">
        <f t="shared" si="1425"/>
        <v>11064.879999999997</v>
      </c>
      <c r="AI808" s="56">
        <f t="shared" si="1426"/>
        <v>-123</v>
      </c>
    </row>
    <row r="809" spans="1:35" x14ac:dyDescent="0.25">
      <c r="A809" s="31">
        <v>19</v>
      </c>
      <c r="B809" s="52">
        <v>490.5</v>
      </c>
      <c r="C809" s="33">
        <v>2.48</v>
      </c>
      <c r="D809" s="33">
        <v>8.65</v>
      </c>
      <c r="E809" s="33">
        <v>3.93</v>
      </c>
      <c r="F809" s="35">
        <v>0.77</v>
      </c>
      <c r="G809" s="35">
        <v>5.8</v>
      </c>
      <c r="H809" s="171"/>
      <c r="I809" s="51">
        <v>11299.95</v>
      </c>
      <c r="J809" s="41">
        <f t="shared" si="1413"/>
        <v>1906.8750000000005</v>
      </c>
      <c r="K809" s="41">
        <f t="shared" si="1414"/>
        <v>4242.8249999999998</v>
      </c>
      <c r="L809" s="41">
        <f t="shared" si="1415"/>
        <v>1927.6650000000002</v>
      </c>
      <c r="M809" s="41">
        <f t="shared" si="1416"/>
        <v>377.685</v>
      </c>
      <c r="N809" s="41">
        <f t="shared" si="1427"/>
        <v>2844.9</v>
      </c>
      <c r="O809" s="41"/>
      <c r="P809" s="41">
        <f t="shared" si="1417"/>
        <v>0.99122916473081735</v>
      </c>
      <c r="Q809" s="40">
        <f t="shared" si="1343"/>
        <v>11299.95</v>
      </c>
      <c r="R809" s="51">
        <v>11200.84</v>
      </c>
      <c r="S809" s="41">
        <f t="shared" si="1418"/>
        <v>1703.3779642387794</v>
      </c>
      <c r="T809" s="41">
        <f t="shared" si="1428"/>
        <v>4205.6118808490301</v>
      </c>
      <c r="U809" s="41">
        <f t="shared" si="1429"/>
        <v>1910.7577678308312</v>
      </c>
      <c r="V809" s="41">
        <f t="shared" si="1419"/>
        <v>374.37238708135874</v>
      </c>
      <c r="W809" s="51"/>
      <c r="X809" s="51">
        <v>3006.72</v>
      </c>
      <c r="Y809" s="41"/>
      <c r="Z809" s="40">
        <f t="shared" si="1420"/>
        <v>11200.84</v>
      </c>
      <c r="AA809" s="54">
        <f t="shared" si="1421"/>
        <v>1700.0653513201382</v>
      </c>
      <c r="AB809" s="54">
        <f t="shared" si="1422"/>
        <v>4205.6118808490301</v>
      </c>
      <c r="AC809" s="54">
        <f t="shared" si="1422"/>
        <v>1910.7577678308312</v>
      </c>
      <c r="AD809" s="54">
        <f t="shared" si="1423"/>
        <v>377.685</v>
      </c>
      <c r="AE809" s="54">
        <f t="shared" si="1424"/>
        <v>0</v>
      </c>
      <c r="AF809" s="54">
        <f t="shared" si="1424"/>
        <v>3006.72</v>
      </c>
      <c r="AG809" s="54"/>
      <c r="AH809" s="42">
        <f t="shared" si="1425"/>
        <v>11200.839999999998</v>
      </c>
      <c r="AI809" s="56">
        <f t="shared" si="1426"/>
        <v>99.110000000000582</v>
      </c>
    </row>
    <row r="810" spans="1:35" x14ac:dyDescent="0.25">
      <c r="A810" s="31">
        <v>20</v>
      </c>
      <c r="B810" s="52">
        <v>714.5</v>
      </c>
      <c r="C810" s="33">
        <v>2.48</v>
      </c>
      <c r="D810" s="33">
        <v>8.1</v>
      </c>
      <c r="E810" s="33">
        <v>2.95</v>
      </c>
      <c r="F810" s="35">
        <v>0.77</v>
      </c>
      <c r="G810" s="35">
        <v>5.8</v>
      </c>
      <c r="H810" s="171"/>
      <c r="I810" s="51">
        <v>15288.57</v>
      </c>
      <c r="J810" s="41">
        <f t="shared" si="1413"/>
        <v>2873.1699999999992</v>
      </c>
      <c r="K810" s="41">
        <f t="shared" si="1414"/>
        <v>5787.45</v>
      </c>
      <c r="L810" s="41">
        <f t="shared" si="1415"/>
        <v>2107.7750000000001</v>
      </c>
      <c r="M810" s="41">
        <f t="shared" si="1416"/>
        <v>550.16499999999996</v>
      </c>
      <c r="N810" s="41">
        <v>3970.01</v>
      </c>
      <c r="O810" s="41"/>
      <c r="P810" s="41">
        <f t="shared" si="1417"/>
        <v>1.0363604967632682</v>
      </c>
      <c r="Q810" s="40">
        <f t="shared" si="1343"/>
        <v>15288.57</v>
      </c>
      <c r="R810" s="51">
        <v>15844.47</v>
      </c>
      <c r="S810" s="41">
        <f t="shared" si="1418"/>
        <v>3035.4814242404595</v>
      </c>
      <c r="T810" s="41">
        <f t="shared" si="1428"/>
        <v>5997.884556992577</v>
      </c>
      <c r="U810" s="41">
        <f t="shared" si="1429"/>
        <v>2184.414746065198</v>
      </c>
      <c r="V810" s="41">
        <f t="shared" si="1419"/>
        <v>570.16927270176348</v>
      </c>
      <c r="W810" s="51"/>
      <c r="X810" s="51">
        <v>4056.52</v>
      </c>
      <c r="Y810" s="41"/>
      <c r="Z810" s="40">
        <f t="shared" si="1420"/>
        <v>15844.47</v>
      </c>
      <c r="AA810" s="54">
        <f t="shared" si="1421"/>
        <v>3055.4856969422231</v>
      </c>
      <c r="AB810" s="54">
        <f t="shared" si="1422"/>
        <v>5997.884556992577</v>
      </c>
      <c r="AC810" s="54">
        <f t="shared" si="1422"/>
        <v>2184.414746065198</v>
      </c>
      <c r="AD810" s="54">
        <f t="shared" si="1423"/>
        <v>550.16499999999996</v>
      </c>
      <c r="AE810" s="54">
        <f t="shared" si="1424"/>
        <v>0</v>
      </c>
      <c r="AF810" s="54">
        <f t="shared" si="1424"/>
        <v>4056.52</v>
      </c>
      <c r="AG810" s="54"/>
      <c r="AH810" s="42">
        <f t="shared" si="1425"/>
        <v>15844.469999999998</v>
      </c>
      <c r="AI810" s="56">
        <f t="shared" si="1426"/>
        <v>-555.89999999999964</v>
      </c>
    </row>
    <row r="811" spans="1:35" x14ac:dyDescent="0.25">
      <c r="A811" s="31">
        <v>42</v>
      </c>
      <c r="B811" s="52">
        <v>86.3</v>
      </c>
      <c r="C811" s="33">
        <v>2.48</v>
      </c>
      <c r="D811" s="33">
        <v>8.17</v>
      </c>
      <c r="E811" s="33">
        <v>3.57</v>
      </c>
      <c r="F811" s="35">
        <v>0.77</v>
      </c>
      <c r="G811" s="35">
        <v>5.8</v>
      </c>
      <c r="H811" s="171"/>
      <c r="I811" s="51">
        <v>1921.9</v>
      </c>
      <c r="J811" s="41">
        <f t="shared" si="1413"/>
        <v>341.7470000000003</v>
      </c>
      <c r="K811" s="41">
        <f t="shared" si="1414"/>
        <v>705.07100000000003</v>
      </c>
      <c r="L811" s="41">
        <f t="shared" si="1415"/>
        <v>308.09099999999995</v>
      </c>
      <c r="M811" s="41">
        <f t="shared" si="1416"/>
        <v>66.450999999999993</v>
      </c>
      <c r="N811" s="41">
        <f t="shared" ref="N811:N817" si="1430">G811*B811</f>
        <v>500.53999999999996</v>
      </c>
      <c r="O811" s="41"/>
      <c r="P811" s="41">
        <f t="shared" si="1417"/>
        <v>0</v>
      </c>
      <c r="Q811" s="40">
        <f t="shared" si="1343"/>
        <v>1921.9</v>
      </c>
      <c r="R811" s="51"/>
      <c r="S811" s="41">
        <f t="shared" si="1418"/>
        <v>0</v>
      </c>
      <c r="T811" s="41">
        <f t="shared" si="1428"/>
        <v>0</v>
      </c>
      <c r="U811" s="41">
        <f t="shared" si="1429"/>
        <v>0</v>
      </c>
      <c r="V811" s="41">
        <f t="shared" si="1419"/>
        <v>0</v>
      </c>
      <c r="W811" s="51"/>
      <c r="X811" s="51"/>
      <c r="Y811" s="41"/>
      <c r="Z811" s="40">
        <f t="shared" si="1420"/>
        <v>0</v>
      </c>
      <c r="AA811" s="54">
        <f t="shared" si="1421"/>
        <v>-66.450999999999993</v>
      </c>
      <c r="AB811" s="54">
        <f t="shared" si="1422"/>
        <v>0</v>
      </c>
      <c r="AC811" s="54">
        <f t="shared" si="1422"/>
        <v>0</v>
      </c>
      <c r="AD811" s="54">
        <f t="shared" si="1423"/>
        <v>66.450999999999993</v>
      </c>
      <c r="AE811" s="54">
        <f t="shared" si="1424"/>
        <v>0</v>
      </c>
      <c r="AF811" s="54">
        <f t="shared" si="1424"/>
        <v>0</v>
      </c>
      <c r="AG811" s="54"/>
      <c r="AH811" s="42">
        <f t="shared" si="1425"/>
        <v>0</v>
      </c>
      <c r="AI811" s="56">
        <f t="shared" si="1426"/>
        <v>1921.9</v>
      </c>
    </row>
    <row r="812" spans="1:35" x14ac:dyDescent="0.25">
      <c r="A812" s="31"/>
      <c r="B812" s="52"/>
      <c r="C812" s="33"/>
      <c r="D812" s="33"/>
      <c r="E812" s="33"/>
      <c r="F812" s="35"/>
      <c r="G812" s="35"/>
      <c r="H812" s="171"/>
      <c r="I812" s="51"/>
      <c r="J812" s="41">
        <f t="shared" si="1413"/>
        <v>0</v>
      </c>
      <c r="K812" s="41">
        <f t="shared" si="1414"/>
        <v>0</v>
      </c>
      <c r="L812" s="41">
        <f t="shared" si="1415"/>
        <v>0</v>
      </c>
      <c r="M812" s="41">
        <f t="shared" si="1416"/>
        <v>0</v>
      </c>
      <c r="N812" s="41">
        <f t="shared" si="1430"/>
        <v>0</v>
      </c>
      <c r="O812" s="41"/>
      <c r="P812" s="41"/>
      <c r="Q812" s="40">
        <f t="shared" si="1343"/>
        <v>0</v>
      </c>
      <c r="R812" s="51"/>
      <c r="S812" s="41">
        <f t="shared" si="1418"/>
        <v>0</v>
      </c>
      <c r="T812" s="41"/>
      <c r="U812" s="41"/>
      <c r="V812" s="41">
        <f t="shared" si="1419"/>
        <v>0</v>
      </c>
      <c r="W812" s="51"/>
      <c r="X812" s="51"/>
      <c r="Y812" s="41"/>
      <c r="Z812" s="40"/>
      <c r="AA812" s="54">
        <f t="shared" si="1421"/>
        <v>0</v>
      </c>
      <c r="AB812" s="54"/>
      <c r="AC812" s="54"/>
      <c r="AD812" s="54">
        <f t="shared" si="1423"/>
        <v>0</v>
      </c>
      <c r="AE812" s="54"/>
      <c r="AF812" s="54"/>
      <c r="AG812" s="54"/>
      <c r="AH812" s="42"/>
      <c r="AI812" s="56"/>
    </row>
    <row r="813" spans="1:35" x14ac:dyDescent="0.25">
      <c r="A813" s="31"/>
      <c r="B813" s="52"/>
      <c r="C813" s="33"/>
      <c r="D813" s="33"/>
      <c r="E813" s="33"/>
      <c r="F813" s="35"/>
      <c r="G813" s="35"/>
      <c r="H813" s="171"/>
      <c r="I813" s="51"/>
      <c r="J813" s="41">
        <f t="shared" si="1413"/>
        <v>0</v>
      </c>
      <c r="K813" s="41">
        <f t="shared" si="1414"/>
        <v>0</v>
      </c>
      <c r="L813" s="41">
        <f t="shared" si="1415"/>
        <v>0</v>
      </c>
      <c r="M813" s="41">
        <f t="shared" si="1416"/>
        <v>0</v>
      </c>
      <c r="N813" s="41">
        <f t="shared" si="1430"/>
        <v>0</v>
      </c>
      <c r="O813" s="41"/>
      <c r="P813" s="41"/>
      <c r="Q813" s="40">
        <f t="shared" si="1343"/>
        <v>0</v>
      </c>
      <c r="R813" s="51"/>
      <c r="S813" s="41">
        <f t="shared" si="1418"/>
        <v>0</v>
      </c>
      <c r="T813" s="41"/>
      <c r="U813" s="41"/>
      <c r="V813" s="41">
        <f t="shared" si="1419"/>
        <v>0</v>
      </c>
      <c r="W813" s="51"/>
      <c r="X813" s="51"/>
      <c r="Y813" s="41"/>
      <c r="Z813" s="40"/>
      <c r="AA813" s="54">
        <f t="shared" si="1421"/>
        <v>0</v>
      </c>
      <c r="AB813" s="54"/>
      <c r="AC813" s="54"/>
      <c r="AD813" s="54">
        <f t="shared" si="1423"/>
        <v>0</v>
      </c>
      <c r="AE813" s="54"/>
      <c r="AF813" s="54"/>
      <c r="AG813" s="54"/>
      <c r="AH813" s="42"/>
      <c r="AI813" s="56"/>
    </row>
    <row r="814" spans="1:35" x14ac:dyDescent="0.25">
      <c r="A814" s="31">
        <v>65</v>
      </c>
      <c r="B814" s="52">
        <v>1044.7</v>
      </c>
      <c r="C814" s="33">
        <v>2.2999999999999998</v>
      </c>
      <c r="D814" s="33">
        <v>8.08</v>
      </c>
      <c r="E814" s="33">
        <v>4.32</v>
      </c>
      <c r="F814" s="35">
        <v>0.77</v>
      </c>
      <c r="G814" s="35"/>
      <c r="H814" s="171"/>
      <c r="I814" s="51">
        <v>17101.73</v>
      </c>
      <c r="J814" s="41">
        <f t="shared" si="1413"/>
        <v>3343.0309999999981</v>
      </c>
      <c r="K814" s="41">
        <f t="shared" si="1414"/>
        <v>8441.1760000000013</v>
      </c>
      <c r="L814" s="41">
        <f t="shared" si="1415"/>
        <v>4513.1040000000003</v>
      </c>
      <c r="M814" s="41">
        <f t="shared" si="1416"/>
        <v>804.4190000000001</v>
      </c>
      <c r="N814" s="41">
        <f t="shared" si="1430"/>
        <v>0</v>
      </c>
      <c r="O814" s="41"/>
      <c r="P814" s="41">
        <f t="shared" ref="P814" si="1431">R814/I814</f>
        <v>1.0647963685545263</v>
      </c>
      <c r="Q814" s="40">
        <f t="shared" si="1343"/>
        <v>17101.73</v>
      </c>
      <c r="R814" s="51">
        <v>18209.86</v>
      </c>
      <c r="S814" s="41">
        <f>R814-T814-U814-V814</f>
        <v>3559.6472687652063</v>
      </c>
      <c r="T814" s="41">
        <f t="shared" ref="T814" si="1432">P814*K814</f>
        <v>8988.1335511296238</v>
      </c>
      <c r="U814" s="41">
        <f t="shared" ref="U814" si="1433">L814*P814</f>
        <v>4805.5367501089067</v>
      </c>
      <c r="V814" s="41">
        <f t="shared" si="1419"/>
        <v>856.54242999626365</v>
      </c>
      <c r="W814" s="51"/>
      <c r="X814" s="51"/>
      <c r="Y814" s="41"/>
      <c r="Z814" s="40">
        <f>SUM(S814:Y814)</f>
        <v>18209.86</v>
      </c>
      <c r="AA814" s="54">
        <f t="shared" si="1421"/>
        <v>3611.7706987614702</v>
      </c>
      <c r="AB814" s="54">
        <f>T814</f>
        <v>8988.1335511296238</v>
      </c>
      <c r="AC814" s="54">
        <f>U814</f>
        <v>4805.5367501089067</v>
      </c>
      <c r="AD814" s="54">
        <f t="shared" si="1423"/>
        <v>804.4190000000001</v>
      </c>
      <c r="AE814" s="54">
        <f>W814</f>
        <v>0</v>
      </c>
      <c r="AF814" s="54">
        <f>X814</f>
        <v>0</v>
      </c>
      <c r="AG814" s="54"/>
      <c r="AH814" s="42">
        <f t="shared" ref="AH814" si="1434">SUM(AA814:AG814)</f>
        <v>18209.86</v>
      </c>
      <c r="AI814" s="56">
        <f>I814-Z814</f>
        <v>-1108.130000000001</v>
      </c>
    </row>
    <row r="815" spans="1:35" x14ac:dyDescent="0.25">
      <c r="A815" s="31"/>
      <c r="B815" s="52"/>
      <c r="C815" s="33"/>
      <c r="D815" s="33"/>
      <c r="E815" s="33"/>
      <c r="F815" s="35"/>
      <c r="G815" s="35"/>
      <c r="H815" s="171"/>
      <c r="I815" s="51"/>
      <c r="J815" s="41">
        <f t="shared" si="1413"/>
        <v>0</v>
      </c>
      <c r="K815" s="41">
        <f t="shared" si="1414"/>
        <v>0</v>
      </c>
      <c r="L815" s="41">
        <f t="shared" si="1415"/>
        <v>0</v>
      </c>
      <c r="M815" s="41">
        <f t="shared" si="1416"/>
        <v>0</v>
      </c>
      <c r="N815" s="41">
        <f t="shared" si="1430"/>
        <v>0</v>
      </c>
      <c r="O815" s="41"/>
      <c r="P815" s="41"/>
      <c r="Q815" s="40">
        <f t="shared" si="1343"/>
        <v>0</v>
      </c>
      <c r="R815" s="51"/>
      <c r="S815" s="41"/>
      <c r="T815" s="41"/>
      <c r="U815" s="41"/>
      <c r="V815" s="41">
        <f t="shared" si="1419"/>
        <v>0</v>
      </c>
      <c r="W815" s="51"/>
      <c r="X815" s="51"/>
      <c r="Y815" s="41"/>
      <c r="Z815" s="40"/>
      <c r="AA815" s="54">
        <f t="shared" si="1421"/>
        <v>0</v>
      </c>
      <c r="AB815" s="54"/>
      <c r="AC815" s="54"/>
      <c r="AD815" s="54">
        <f t="shared" si="1423"/>
        <v>0</v>
      </c>
      <c r="AE815" s="54"/>
      <c r="AF815" s="54"/>
      <c r="AG815" s="54"/>
      <c r="AH815" s="42"/>
      <c r="AI815" s="56"/>
    </row>
    <row r="816" spans="1:35" x14ac:dyDescent="0.25">
      <c r="A816" s="31"/>
      <c r="B816" s="52"/>
      <c r="C816" s="33"/>
      <c r="D816" s="33"/>
      <c r="E816" s="33"/>
      <c r="F816" s="35"/>
      <c r="G816" s="35"/>
      <c r="H816" s="171"/>
      <c r="I816" s="51"/>
      <c r="J816" s="41">
        <f t="shared" si="1413"/>
        <v>0</v>
      </c>
      <c r="K816" s="41">
        <f t="shared" si="1414"/>
        <v>0</v>
      </c>
      <c r="L816" s="41">
        <f t="shared" si="1415"/>
        <v>0</v>
      </c>
      <c r="M816" s="41">
        <f t="shared" si="1416"/>
        <v>0</v>
      </c>
      <c r="N816" s="41">
        <f t="shared" si="1430"/>
        <v>0</v>
      </c>
      <c r="O816" s="41"/>
      <c r="P816" s="41"/>
      <c r="Q816" s="40">
        <f t="shared" si="1343"/>
        <v>0</v>
      </c>
      <c r="R816" s="51"/>
      <c r="S816" s="41"/>
      <c r="T816" s="41"/>
      <c r="U816" s="41"/>
      <c r="V816" s="41">
        <f t="shared" si="1419"/>
        <v>0</v>
      </c>
      <c r="W816" s="51"/>
      <c r="X816" s="51"/>
      <c r="Y816" s="41"/>
      <c r="Z816" s="40"/>
      <c r="AA816" s="54">
        <f t="shared" si="1421"/>
        <v>0</v>
      </c>
      <c r="AB816" s="54"/>
      <c r="AC816" s="54"/>
      <c r="AD816" s="54">
        <f t="shared" si="1423"/>
        <v>0</v>
      </c>
      <c r="AE816" s="54"/>
      <c r="AF816" s="54"/>
      <c r="AG816" s="54"/>
      <c r="AH816" s="42"/>
      <c r="AI816" s="56"/>
    </row>
    <row r="817" spans="1:35" x14ac:dyDescent="0.25">
      <c r="A817" s="31">
        <v>67</v>
      </c>
      <c r="B817" s="52">
        <v>422.6</v>
      </c>
      <c r="C817" s="33">
        <v>2.2999999999999998</v>
      </c>
      <c r="D817" s="33">
        <v>8.61</v>
      </c>
      <c r="E817" s="33">
        <v>2.63</v>
      </c>
      <c r="F817" s="35">
        <v>0.77</v>
      </c>
      <c r="G817" s="35"/>
      <c r="H817" s="171"/>
      <c r="I817" s="51">
        <v>6505.92</v>
      </c>
      <c r="J817" s="41">
        <f t="shared" si="1413"/>
        <v>1430.4940000000001</v>
      </c>
      <c r="K817" s="41">
        <f t="shared" si="1414"/>
        <v>3638.5859999999998</v>
      </c>
      <c r="L817" s="41">
        <f t="shared" si="1415"/>
        <v>1111.4380000000001</v>
      </c>
      <c r="M817" s="41">
        <f t="shared" si="1416"/>
        <v>325.40200000000004</v>
      </c>
      <c r="N817" s="41">
        <f t="shared" si="1430"/>
        <v>0</v>
      </c>
      <c r="O817" s="41"/>
      <c r="P817" s="41">
        <f t="shared" ref="P817:P818" si="1435">R817/I817</f>
        <v>1.9298223771580345</v>
      </c>
      <c r="Q817" s="40">
        <f t="shared" si="1343"/>
        <v>6505.92</v>
      </c>
      <c r="R817" s="51">
        <v>12555.27</v>
      </c>
      <c r="S817" s="41">
        <f>R817-T817-U817-V817</f>
        <v>2760.5993315903065</v>
      </c>
      <c r="T817" s="41">
        <f t="shared" ref="T817" si="1436">P817*K817</f>
        <v>7021.8246840139436</v>
      </c>
      <c r="U817" s="41">
        <f t="shared" ref="U817" si="1437">L817*P817</f>
        <v>2144.8779232237716</v>
      </c>
      <c r="V817" s="41">
        <f t="shared" si="1419"/>
        <v>627.96806117197877</v>
      </c>
      <c r="W817" s="51"/>
      <c r="X817" s="51"/>
      <c r="Y817" s="41"/>
      <c r="Z817" s="40">
        <f>SUM(S817:Y817)</f>
        <v>12555.270000000002</v>
      </c>
      <c r="AA817" s="54">
        <f t="shared" si="1421"/>
        <v>3063.165392762287</v>
      </c>
      <c r="AB817" s="54">
        <f>T817</f>
        <v>7021.8246840139436</v>
      </c>
      <c r="AC817" s="54">
        <f>U817</f>
        <v>2144.8779232237716</v>
      </c>
      <c r="AD817" s="54">
        <f t="shared" si="1423"/>
        <v>325.40200000000004</v>
      </c>
      <c r="AE817" s="54">
        <f>W817</f>
        <v>0</v>
      </c>
      <c r="AF817" s="54">
        <f>X817</f>
        <v>0</v>
      </c>
      <c r="AG817" s="54"/>
      <c r="AH817" s="42">
        <f t="shared" ref="AH817" si="1438">SUM(AA817:AG817)</f>
        <v>12555.270000000002</v>
      </c>
      <c r="AI817" s="56">
        <f>I817-Z817</f>
        <v>-6049.3500000000022</v>
      </c>
    </row>
    <row r="818" spans="1:35" x14ac:dyDescent="0.25">
      <c r="A818" s="32" t="s">
        <v>37</v>
      </c>
      <c r="B818" s="136">
        <f>SUM(B806:B817)</f>
        <v>4138.9000000000005</v>
      </c>
      <c r="C818" s="173"/>
      <c r="D818" s="174"/>
      <c r="E818" s="174"/>
      <c r="F818" s="175"/>
      <c r="G818" s="175"/>
      <c r="H818" s="175"/>
      <c r="I818" s="177">
        <f>SUM(I806:I817)</f>
        <v>74982.81</v>
      </c>
      <c r="J818" s="177">
        <f t="shared" ref="J818:M818" si="1439">SUM(J806:J817)</f>
        <v>15119.791999999999</v>
      </c>
      <c r="K818" s="177">
        <f t="shared" si="1439"/>
        <v>34179.708000000006</v>
      </c>
      <c r="L818" s="177">
        <f t="shared" si="1439"/>
        <v>12208.407000000001</v>
      </c>
      <c r="M818" s="177">
        <f t="shared" si="1439"/>
        <v>3186.9530000000004</v>
      </c>
      <c r="N818" s="177">
        <f>SUM(N806:N817)+0.01</f>
        <v>10287.960000000001</v>
      </c>
      <c r="O818" s="177">
        <f t="shared" ref="O818" si="1440">SUM(O806:O817)</f>
        <v>0</v>
      </c>
      <c r="P818" s="176">
        <f t="shared" si="1435"/>
        <v>1.0825798606373915</v>
      </c>
      <c r="Q818" s="178">
        <f t="shared" si="1343"/>
        <v>74982.81</v>
      </c>
      <c r="R818" s="177">
        <f>SUM(R806:R817)</f>
        <v>81174.880000000005</v>
      </c>
      <c r="S818" s="177">
        <f>SUM(S806:S817)</f>
        <v>16626.551282993147</v>
      </c>
      <c r="T818" s="177">
        <f>SUM(T806:T817)</f>
        <v>38261.744723386408</v>
      </c>
      <c r="U818" s="177">
        <f>SUM(U806:U817)</f>
        <v>12693.657553564291</v>
      </c>
      <c r="V818" s="177">
        <f>SUM(V806:V817)</f>
        <v>3557.1864400561531</v>
      </c>
      <c r="W818" s="177">
        <f t="shared" ref="W818:X818" si="1441">SUM(W806:W817)</f>
        <v>0</v>
      </c>
      <c r="X818" s="177">
        <f t="shared" si="1441"/>
        <v>10035.74</v>
      </c>
      <c r="Y818" s="176"/>
      <c r="Z818" s="178">
        <f t="shared" ref="Z818:AF818" si="1442">SUM(Z806:Z817)</f>
        <v>81174.880000000005</v>
      </c>
      <c r="AA818" s="55">
        <f t="shared" si="1442"/>
        <v>16996.784723049303</v>
      </c>
      <c r="AB818" s="55">
        <f t="shared" si="1442"/>
        <v>38261.744723386408</v>
      </c>
      <c r="AC818" s="55">
        <f t="shared" si="1442"/>
        <v>12693.657553564291</v>
      </c>
      <c r="AD818" s="55">
        <f t="shared" si="1442"/>
        <v>3186.9530000000004</v>
      </c>
      <c r="AE818" s="55">
        <f t="shared" si="1442"/>
        <v>0</v>
      </c>
      <c r="AF818" s="55">
        <f t="shared" si="1442"/>
        <v>10035.74</v>
      </c>
      <c r="AG818" s="54"/>
      <c r="AH818" s="42">
        <f>SUM(AH806:AH817)</f>
        <v>81174.87999999999</v>
      </c>
      <c r="AI818" s="56">
        <f>SUM(AI806:AI817)</f>
        <v>-6192.07</v>
      </c>
    </row>
    <row r="819" spans="1:35" x14ac:dyDescent="0.25">
      <c r="A819" t="s">
        <v>60</v>
      </c>
      <c r="B819" s="74"/>
      <c r="H819" s="171"/>
      <c r="P819" s="41">
        <v>0</v>
      </c>
      <c r="Q819" s="40">
        <f t="shared" si="1343"/>
        <v>0</v>
      </c>
    </row>
    <row r="820" spans="1:35" x14ac:dyDescent="0.25">
      <c r="A820" s="31">
        <v>1</v>
      </c>
      <c r="B820" s="52">
        <v>167.9</v>
      </c>
      <c r="C820" s="33">
        <v>2.2999999999999998</v>
      </c>
      <c r="D820" s="33">
        <v>9.5</v>
      </c>
      <c r="E820" s="33">
        <v>9.93</v>
      </c>
      <c r="F820" s="35">
        <v>0.77</v>
      </c>
      <c r="G820" s="35"/>
      <c r="H820" s="171"/>
      <c r="I820" s="51">
        <v>4663.6400000000003</v>
      </c>
      <c r="J820" s="41">
        <f>I820-K820-L820-M820-N820</f>
        <v>1272.06</v>
      </c>
      <c r="K820" s="41">
        <f>B820*D820</f>
        <v>1595.05</v>
      </c>
      <c r="L820" s="41">
        <f>E820*B820</f>
        <v>1667.2470000000001</v>
      </c>
      <c r="M820" s="41">
        <f>F820*B820</f>
        <v>129.28300000000002</v>
      </c>
      <c r="N820" s="41">
        <f>G820*B820</f>
        <v>0</v>
      </c>
      <c r="O820" s="41"/>
      <c r="P820" s="41">
        <f t="shared" ref="P820:P824" si="1443">R820/I820</f>
        <v>0.95435968470979737</v>
      </c>
      <c r="Q820" s="40">
        <f t="shared" si="1343"/>
        <v>4663.6400000000003</v>
      </c>
      <c r="R820" s="51">
        <v>4450.79</v>
      </c>
      <c r="S820" s="41">
        <f>R820-T820-U820-V820</f>
        <v>1214.0027805319451</v>
      </c>
      <c r="T820" s="41">
        <f>P820*K820</f>
        <v>1522.2514150963623</v>
      </c>
      <c r="U820" s="41">
        <f>L820*P820</f>
        <v>1591.1533212533557</v>
      </c>
      <c r="V820" s="41">
        <f t="shared" ref="V820:V822" si="1444">P820*M820</f>
        <v>123.38248311833675</v>
      </c>
      <c r="W820" s="51"/>
      <c r="X820" s="51"/>
      <c r="Y820" s="41"/>
      <c r="Z820" s="40">
        <f>SUM(S820:Y820)</f>
        <v>4450.79</v>
      </c>
      <c r="AA820" s="54">
        <f t="shared" ref="AA820:AF822" si="1445">S820</f>
        <v>1214.0027805319451</v>
      </c>
      <c r="AB820" s="54">
        <f t="shared" si="1445"/>
        <v>1522.2514150963623</v>
      </c>
      <c r="AC820" s="54">
        <f t="shared" si="1445"/>
        <v>1591.1533212533557</v>
      </c>
      <c r="AD820" s="54">
        <f t="shared" si="1445"/>
        <v>123.38248311833675</v>
      </c>
      <c r="AE820" s="54">
        <f t="shared" si="1445"/>
        <v>0</v>
      </c>
      <c r="AF820" s="54">
        <f t="shared" si="1445"/>
        <v>0</v>
      </c>
      <c r="AG820" s="54"/>
      <c r="AH820" s="42">
        <f>SUM(AA820:AG820)</f>
        <v>4450.79</v>
      </c>
      <c r="AI820" s="56">
        <f>I820-Z820</f>
        <v>212.85000000000036</v>
      </c>
    </row>
    <row r="821" spans="1:35" x14ac:dyDescent="0.25">
      <c r="A821" s="31">
        <v>2</v>
      </c>
      <c r="B821" s="52">
        <v>162.80000000000001</v>
      </c>
      <c r="C821" s="33">
        <v>2.2999999999999998</v>
      </c>
      <c r="D821" s="33">
        <v>9.33</v>
      </c>
      <c r="E821" s="33">
        <v>10.29</v>
      </c>
      <c r="F821" s="35">
        <v>0.77</v>
      </c>
      <c r="G821" s="35"/>
      <c r="H821" s="171"/>
      <c r="I821" s="51">
        <v>3910.25</v>
      </c>
      <c r="J821" s="41">
        <f>I821-K821-L821-M821-N821</f>
        <v>590.75800000000004</v>
      </c>
      <c r="K821" s="41">
        <f>B821*D821</f>
        <v>1518.9240000000002</v>
      </c>
      <c r="L821" s="41">
        <f>E821*B821</f>
        <v>1675.212</v>
      </c>
      <c r="M821" s="41">
        <f>F821*B821</f>
        <v>125.35600000000001</v>
      </c>
      <c r="N821" s="41">
        <f>G821*B821</f>
        <v>0</v>
      </c>
      <c r="O821" s="41"/>
      <c r="P821" s="41">
        <f t="shared" si="1443"/>
        <v>3.0851301067706665</v>
      </c>
      <c r="Q821" s="40">
        <f t="shared" si="1343"/>
        <v>3910.25</v>
      </c>
      <c r="R821" s="51">
        <v>12063.63</v>
      </c>
      <c r="S821" s="41">
        <f>R821-T821-U821-V821</f>
        <v>1822.5652916156248</v>
      </c>
      <c r="T821" s="41">
        <f>P821*K821</f>
        <v>4686.0781622965287</v>
      </c>
      <c r="U821" s="41">
        <f>L821*P821</f>
        <v>5168.246976423502</v>
      </c>
      <c r="V821" s="41">
        <f t="shared" si="1444"/>
        <v>386.73956966434372</v>
      </c>
      <c r="W821" s="51"/>
      <c r="X821" s="51"/>
      <c r="Y821" s="41"/>
      <c r="Z821" s="40">
        <f>SUM(S821:Y821)</f>
        <v>12063.63</v>
      </c>
      <c r="AA821" s="54">
        <f t="shared" si="1445"/>
        <v>1822.5652916156248</v>
      </c>
      <c r="AB821" s="54">
        <f t="shared" si="1445"/>
        <v>4686.0781622965287</v>
      </c>
      <c r="AC821" s="54">
        <f t="shared" si="1445"/>
        <v>5168.246976423502</v>
      </c>
      <c r="AD821" s="54">
        <f t="shared" si="1445"/>
        <v>386.73956966434372</v>
      </c>
      <c r="AE821" s="54">
        <f t="shared" si="1445"/>
        <v>0</v>
      </c>
      <c r="AF821" s="54">
        <f t="shared" si="1445"/>
        <v>0</v>
      </c>
      <c r="AG821" s="54"/>
      <c r="AH821" s="42">
        <f>SUM(AA821:AG821)</f>
        <v>12063.63</v>
      </c>
      <c r="AI821" s="56">
        <f>I821-Z821</f>
        <v>-8153.3799999999992</v>
      </c>
    </row>
    <row r="822" spans="1:35" x14ac:dyDescent="0.25">
      <c r="A822" s="31">
        <v>3</v>
      </c>
      <c r="B822" s="52">
        <v>197.8</v>
      </c>
      <c r="C822" s="33">
        <v>2.2999999999999998</v>
      </c>
      <c r="D822" s="33">
        <v>9.34</v>
      </c>
      <c r="E822" s="33">
        <v>9.9600000000000009</v>
      </c>
      <c r="F822" s="35">
        <v>0.77</v>
      </c>
      <c r="G822" s="35"/>
      <c r="H822" s="171"/>
      <c r="I822" s="51">
        <v>5621.48</v>
      </c>
      <c r="J822" s="41">
        <f>I822-K822-L822-M822-N822</f>
        <v>1651.6339999999991</v>
      </c>
      <c r="K822" s="41">
        <f>B822*D822</f>
        <v>1847.452</v>
      </c>
      <c r="L822" s="41">
        <f>E822*B822</f>
        <v>1970.0880000000002</v>
      </c>
      <c r="M822" s="41">
        <f>F822*B822</f>
        <v>152.30600000000001</v>
      </c>
      <c r="N822" s="41">
        <f>G822*B822</f>
        <v>0</v>
      </c>
      <c r="O822" s="41"/>
      <c r="P822" s="41">
        <f t="shared" si="1443"/>
        <v>0.99999466332709541</v>
      </c>
      <c r="Q822" s="40">
        <f t="shared" si="1343"/>
        <v>5621.48</v>
      </c>
      <c r="R822" s="51">
        <v>5621.45</v>
      </c>
      <c r="S822" s="41">
        <f>R822-T822-U822-V822-W822-X822</f>
        <v>1651.6251857695834</v>
      </c>
      <c r="T822" s="41">
        <f>P822*K822</f>
        <v>1847.4421407529692</v>
      </c>
      <c r="U822" s="41">
        <f>L822*P822</f>
        <v>1970.0774862847509</v>
      </c>
      <c r="V822" s="41">
        <f t="shared" si="1444"/>
        <v>152.30518719269659</v>
      </c>
      <c r="W822" s="51"/>
      <c r="X822" s="51"/>
      <c r="Y822" s="41"/>
      <c r="Z822" s="40">
        <f>SUM(S822:Y822)</f>
        <v>5621.45</v>
      </c>
      <c r="AA822" s="54">
        <f t="shared" si="1445"/>
        <v>1651.6251857695834</v>
      </c>
      <c r="AB822" s="54">
        <f t="shared" si="1445"/>
        <v>1847.4421407529692</v>
      </c>
      <c r="AC822" s="54">
        <f t="shared" si="1445"/>
        <v>1970.0774862847509</v>
      </c>
      <c r="AD822" s="54">
        <f t="shared" si="1445"/>
        <v>152.30518719269659</v>
      </c>
      <c r="AE822" s="54">
        <f t="shared" si="1445"/>
        <v>0</v>
      </c>
      <c r="AF822" s="54">
        <f t="shared" si="1445"/>
        <v>0</v>
      </c>
      <c r="AG822" s="54"/>
      <c r="AH822" s="42">
        <f>SUM(AA822:AG822)</f>
        <v>5621.45</v>
      </c>
      <c r="AI822" s="56">
        <f>I822-Z822</f>
        <v>2.9999999999745341E-2</v>
      </c>
    </row>
    <row r="823" spans="1:35" x14ac:dyDescent="0.25">
      <c r="A823" s="32" t="s">
        <v>37</v>
      </c>
      <c r="B823" s="136">
        <f>SUM(B819:B822)</f>
        <v>528.5</v>
      </c>
      <c r="C823" s="173"/>
      <c r="D823" s="174"/>
      <c r="E823" s="174"/>
      <c r="F823" s="175"/>
      <c r="G823" s="175"/>
      <c r="H823" s="175"/>
      <c r="I823" s="176">
        <f>I820+I821+I822</f>
        <v>14195.369999999999</v>
      </c>
      <c r="J823" s="177">
        <f t="shared" ref="J823:O823" si="1446">SUM(J820:J822)</f>
        <v>3514.4519999999993</v>
      </c>
      <c r="K823" s="177">
        <f t="shared" si="1446"/>
        <v>4961.4260000000004</v>
      </c>
      <c r="L823" s="177">
        <f t="shared" si="1446"/>
        <v>5312.5470000000005</v>
      </c>
      <c r="M823" s="177">
        <f t="shared" si="1446"/>
        <v>406.94500000000005</v>
      </c>
      <c r="N823" s="177">
        <f t="shared" si="1446"/>
        <v>0</v>
      </c>
      <c r="O823" s="177">
        <f t="shared" si="1446"/>
        <v>0</v>
      </c>
      <c r="P823" s="176">
        <f t="shared" si="1443"/>
        <v>1.5593725278030794</v>
      </c>
      <c r="Q823" s="178">
        <f t="shared" si="1343"/>
        <v>14195.369999999999</v>
      </c>
      <c r="R823" s="177">
        <f>SUM(R820:R822)</f>
        <v>22135.87</v>
      </c>
      <c r="S823" s="177">
        <f>SUM(S820:S822)</f>
        <v>4688.1932579171535</v>
      </c>
      <c r="T823" s="177">
        <f>SUM(T820:T822)</f>
        <v>8055.7717181458602</v>
      </c>
      <c r="U823" s="177">
        <f>SUM(U820:U822)</f>
        <v>8729.477783961609</v>
      </c>
      <c r="V823" s="177">
        <f>SUM(V820:V822)</f>
        <v>662.42723997537712</v>
      </c>
      <c r="W823" s="177"/>
      <c r="X823" s="177"/>
      <c r="Y823" s="176"/>
      <c r="Z823" s="178">
        <f>SUM(Z820:Z822)</f>
        <v>22135.87</v>
      </c>
      <c r="AA823" s="55">
        <f>SUM(AA820:AA822)</f>
        <v>4688.1932579171535</v>
      </c>
      <c r="AB823" s="55">
        <f>SUM(AB820:AB822)</f>
        <v>8055.7717181458602</v>
      </c>
      <c r="AC823" s="55">
        <f>SUM(AC820:AC822)</f>
        <v>8729.477783961609</v>
      </c>
      <c r="AD823" s="55">
        <f>SUM(AD820:AD822)</f>
        <v>662.42723997537712</v>
      </c>
      <c r="AE823" s="55">
        <f>SUM(AE821:AE822)</f>
        <v>0</v>
      </c>
      <c r="AF823" s="55">
        <f>SUM(AF820:AF822)</f>
        <v>0</v>
      </c>
      <c r="AG823" s="54"/>
      <c r="AH823" s="42">
        <f>SUM(AH820:AH822)</f>
        <v>22135.87</v>
      </c>
      <c r="AI823" s="56">
        <f>SUM(AI820:AI822)</f>
        <v>-7940.4999999999991</v>
      </c>
    </row>
    <row r="824" spans="1:35" x14ac:dyDescent="0.25">
      <c r="A824" s="67" t="s">
        <v>61</v>
      </c>
      <c r="B824" s="68">
        <f>B772+B790+B798+B804+B818+B823</f>
        <v>11874.2</v>
      </c>
      <c r="C824" s="67"/>
      <c r="D824" s="67"/>
      <c r="E824" s="67"/>
      <c r="F824" s="67"/>
      <c r="G824" s="67"/>
      <c r="H824" s="67"/>
      <c r="I824" s="68">
        <f t="shared" ref="I824:O824" si="1447">I772+I790+I798+I804+I818+I823</f>
        <v>200693.99</v>
      </c>
      <c r="J824" s="68">
        <f t="shared" si="1447"/>
        <v>41606.502999999997</v>
      </c>
      <c r="K824" s="68">
        <f t="shared" si="1447"/>
        <v>96828.74000000002</v>
      </c>
      <c r="L824" s="68">
        <f t="shared" si="1447"/>
        <v>39717.726999999999</v>
      </c>
      <c r="M824" s="68">
        <f t="shared" si="1447"/>
        <v>9049.8100000000013</v>
      </c>
      <c r="N824" s="68">
        <f t="shared" si="1447"/>
        <v>11681.7</v>
      </c>
      <c r="O824" s="68">
        <f t="shared" si="1447"/>
        <v>0</v>
      </c>
      <c r="P824" s="41">
        <f t="shared" si="1443"/>
        <v>0.94056274430539755</v>
      </c>
      <c r="Q824" s="40">
        <f t="shared" si="1343"/>
        <v>200693.99</v>
      </c>
      <c r="R824" s="68">
        <f>R772+R790+R798+R804+R818+R823</f>
        <v>188765.29</v>
      </c>
      <c r="S824" s="68">
        <f>S772+S790+S798+S804+S818+S823</f>
        <v>39419.316289872833</v>
      </c>
      <c r="T824" s="68">
        <f>T772+T790+T798+T804+T818+T823</f>
        <v>91770.381176565876</v>
      </c>
      <c r="U824" s="68">
        <f>U772+U790+U798+U804+U818+U823</f>
        <v>38871.571660148998</v>
      </c>
      <c r="V824" s="68">
        <f>V772+V790+V798+V804+V818+V823</f>
        <v>8508.2008734122937</v>
      </c>
      <c r="W824" s="68">
        <f t="shared" ref="W824:X824" si="1448">W772+W790+W798+W804+W818+W823</f>
        <v>0</v>
      </c>
      <c r="X824" s="68">
        <f t="shared" si="1448"/>
        <v>10195.82</v>
      </c>
      <c r="Y824" s="68"/>
      <c r="Z824" s="68">
        <f t="shared" ref="Z824:AI824" si="1449">Z772+Z790+Z798+Z804+Z818+Z823</f>
        <v>188765.29</v>
      </c>
      <c r="AA824" s="68">
        <f t="shared" si="1449"/>
        <v>42779.666588133812</v>
      </c>
      <c r="AB824" s="68">
        <f t="shared" si="1449"/>
        <v>88614.774658628667</v>
      </c>
      <c r="AC824" s="68">
        <f t="shared" si="1449"/>
        <v>37805.83616088581</v>
      </c>
      <c r="AD824" s="68">
        <f t="shared" si="1449"/>
        <v>9369.1925923517101</v>
      </c>
      <c r="AE824" s="68">
        <f t="shared" si="1449"/>
        <v>0</v>
      </c>
      <c r="AF824" s="68">
        <f t="shared" si="1449"/>
        <v>10195.82</v>
      </c>
      <c r="AG824" s="68">
        <f t="shared" si="1449"/>
        <v>0</v>
      </c>
      <c r="AH824" s="68">
        <f t="shared" si="1449"/>
        <v>182855.28999999998</v>
      </c>
      <c r="AI824" s="68">
        <f t="shared" si="1449"/>
        <v>15913.999999999993</v>
      </c>
    </row>
    <row r="826" spans="1:35" ht="18.75" x14ac:dyDescent="0.3">
      <c r="A826" s="8"/>
      <c r="B826" s="135" t="s">
        <v>76</v>
      </c>
      <c r="C826" s="9"/>
      <c r="D826" s="9"/>
      <c r="E826" s="10" t="s">
        <v>95</v>
      </c>
      <c r="F826" s="10"/>
      <c r="G826" s="10"/>
      <c r="H826" s="10"/>
      <c r="I826" s="10"/>
      <c r="J826" s="10"/>
      <c r="K826" s="10"/>
      <c r="L826" s="10"/>
      <c r="M826" s="11"/>
      <c r="N826" s="11"/>
      <c r="O826" s="11"/>
      <c r="P826" s="11"/>
      <c r="Q826" s="11"/>
      <c r="R826" s="12"/>
      <c r="S826" s="13"/>
      <c r="T826" s="13"/>
      <c r="U826" s="13"/>
      <c r="V826" s="13"/>
      <c r="W826" s="13"/>
      <c r="X826" s="13"/>
      <c r="Y826" s="13"/>
      <c r="Z826" s="12"/>
      <c r="AA826" s="12"/>
      <c r="AB826" s="12"/>
      <c r="AC826" s="12"/>
      <c r="AD826" s="12"/>
      <c r="AE826" s="12"/>
      <c r="AF826" s="12"/>
      <c r="AG826" s="12"/>
      <c r="AH826" s="11"/>
    </row>
    <row r="827" spans="1:35" ht="18.75" x14ac:dyDescent="0.3">
      <c r="A827" s="15"/>
      <c r="B827" s="16"/>
      <c r="C827" s="16"/>
      <c r="D827" s="16"/>
      <c r="E827" s="16"/>
      <c r="F827" s="16"/>
      <c r="G827" s="16"/>
      <c r="H827" s="16"/>
      <c r="I827" s="16"/>
      <c r="J827" s="16"/>
      <c r="K827" s="72" t="s">
        <v>76</v>
      </c>
      <c r="L827" s="17"/>
      <c r="M827" s="11" t="s">
        <v>52</v>
      </c>
      <c r="N827" s="11"/>
      <c r="O827" s="11"/>
      <c r="P827" s="11"/>
      <c r="Q827" s="11"/>
      <c r="R827" s="12"/>
      <c r="S827" s="13"/>
      <c r="T827" s="14" t="s">
        <v>53</v>
      </c>
      <c r="U827" s="13"/>
      <c r="V827" s="13"/>
      <c r="W827" s="13"/>
      <c r="X827" s="13"/>
      <c r="Y827" s="13"/>
      <c r="Z827" s="12"/>
      <c r="AA827" s="12"/>
      <c r="AB827" s="12"/>
      <c r="AC827" s="12"/>
      <c r="AD827" s="12"/>
      <c r="AE827" s="12"/>
      <c r="AF827" s="12"/>
      <c r="AG827" s="12"/>
      <c r="AH827" s="11"/>
    </row>
    <row r="828" spans="1:35" ht="21.75" customHeight="1" x14ac:dyDescent="0.25">
      <c r="A828" s="206" t="s">
        <v>1</v>
      </c>
      <c r="B828" s="206" t="s">
        <v>39</v>
      </c>
      <c r="C828" s="215" t="s">
        <v>2</v>
      </c>
      <c r="D828" s="216"/>
      <c r="E828" s="216"/>
      <c r="F828" s="216"/>
      <c r="G828" s="216"/>
      <c r="H828" s="217"/>
      <c r="I828" s="44" t="s">
        <v>51</v>
      </c>
      <c r="J828" s="44" t="s">
        <v>55</v>
      </c>
      <c r="K828" s="218" t="s">
        <v>46</v>
      </c>
      <c r="L828" s="211"/>
      <c r="M828" s="46" t="s">
        <v>47</v>
      </c>
      <c r="N828" s="46"/>
      <c r="O828" s="47"/>
      <c r="P828" s="231" t="s">
        <v>54</v>
      </c>
      <c r="Q828" s="212" t="s">
        <v>50</v>
      </c>
      <c r="R828" s="45" t="s">
        <v>51</v>
      </c>
      <c r="S828" s="169" t="s">
        <v>55</v>
      </c>
      <c r="T828" s="210" t="s">
        <v>46</v>
      </c>
      <c r="U828" s="211"/>
      <c r="V828" s="49" t="s">
        <v>47</v>
      </c>
      <c r="W828" s="49"/>
      <c r="X828" s="50" t="s">
        <v>49</v>
      </c>
      <c r="Y828" s="45"/>
      <c r="Z828" s="212" t="s">
        <v>42</v>
      </c>
      <c r="AA828" s="222" t="s">
        <v>3</v>
      </c>
      <c r="AB828" s="225"/>
      <c r="AC828" s="225"/>
      <c r="AD828" s="225"/>
      <c r="AE828" s="225"/>
      <c r="AF828" s="225"/>
      <c r="AG828" s="226"/>
      <c r="AH828" s="200" t="s">
        <v>44</v>
      </c>
      <c r="AI828" s="203" t="s">
        <v>43</v>
      </c>
    </row>
    <row r="829" spans="1:35" ht="15" customHeight="1" x14ac:dyDescent="0.25">
      <c r="A829" s="214"/>
      <c r="B829" s="214"/>
      <c r="C829" s="206" t="s">
        <v>4</v>
      </c>
      <c r="D829" s="206" t="s">
        <v>5</v>
      </c>
      <c r="E829" s="206" t="s">
        <v>6</v>
      </c>
      <c r="F829" s="206" t="s">
        <v>7</v>
      </c>
      <c r="G829" s="206"/>
      <c r="H829" s="206"/>
      <c r="I829" s="208"/>
      <c r="J829" s="208" t="s">
        <v>4</v>
      </c>
      <c r="K829" s="208" t="s">
        <v>5</v>
      </c>
      <c r="L829" s="208" t="s">
        <v>6</v>
      </c>
      <c r="M829" s="208" t="s">
        <v>7</v>
      </c>
      <c r="N829" s="208" t="s">
        <v>94</v>
      </c>
      <c r="O829" s="208"/>
      <c r="P829" s="232"/>
      <c r="Q829" s="212"/>
      <c r="R829" s="208"/>
      <c r="S829" s="208" t="s">
        <v>4</v>
      </c>
      <c r="T829" s="208" t="s">
        <v>5</v>
      </c>
      <c r="U829" s="208" t="s">
        <v>6</v>
      </c>
      <c r="V829" s="208" t="s">
        <v>7</v>
      </c>
      <c r="W829" s="208"/>
      <c r="X829" s="208" t="s">
        <v>94</v>
      </c>
      <c r="Y829" s="208"/>
      <c r="Z829" s="212"/>
      <c r="AA829" s="227"/>
      <c r="AB829" s="228"/>
      <c r="AC829" s="228"/>
      <c r="AD829" s="228"/>
      <c r="AE829" s="228"/>
      <c r="AF829" s="228"/>
      <c r="AG829" s="228"/>
      <c r="AH829" s="201"/>
      <c r="AI829" s="204"/>
    </row>
    <row r="830" spans="1:35" x14ac:dyDescent="0.25">
      <c r="A830" s="207"/>
      <c r="B830" s="207"/>
      <c r="C830" s="207"/>
      <c r="D830" s="207"/>
      <c r="E830" s="207"/>
      <c r="F830" s="207"/>
      <c r="G830" s="207"/>
      <c r="H830" s="207"/>
      <c r="I830" s="209"/>
      <c r="J830" s="209"/>
      <c r="K830" s="209"/>
      <c r="L830" s="209"/>
      <c r="M830" s="209"/>
      <c r="N830" s="209"/>
      <c r="O830" s="209"/>
      <c r="P830" s="233"/>
      <c r="Q830" s="212"/>
      <c r="R830" s="209"/>
      <c r="S830" s="209"/>
      <c r="T830" s="209"/>
      <c r="U830" s="209"/>
      <c r="V830" s="209"/>
      <c r="W830" s="209"/>
      <c r="X830" s="209"/>
      <c r="Y830" s="209"/>
      <c r="Z830" s="212"/>
      <c r="AA830" s="206" t="s">
        <v>4</v>
      </c>
      <c r="AB830" s="206" t="s">
        <v>5</v>
      </c>
      <c r="AC830" s="206" t="s">
        <v>6</v>
      </c>
      <c r="AD830" s="206" t="s">
        <v>7</v>
      </c>
      <c r="AE830" s="206"/>
      <c r="AF830" s="206"/>
      <c r="AG830" s="206"/>
      <c r="AH830" s="201"/>
      <c r="AI830" s="204"/>
    </row>
    <row r="831" spans="1:35" x14ac:dyDescent="0.25">
      <c r="A831" s="170" t="s">
        <v>11</v>
      </c>
      <c r="B831" s="170">
        <v>2</v>
      </c>
      <c r="C831" s="20">
        <v>3</v>
      </c>
      <c r="D831" s="21" t="s">
        <v>12</v>
      </c>
      <c r="E831" s="21" t="s">
        <v>13</v>
      </c>
      <c r="F831" s="21" t="s">
        <v>14</v>
      </c>
      <c r="G831" s="21" t="s">
        <v>15</v>
      </c>
      <c r="H831" s="21" t="s">
        <v>16</v>
      </c>
      <c r="I831" s="22" t="s">
        <v>17</v>
      </c>
      <c r="J831" s="22" t="s">
        <v>18</v>
      </c>
      <c r="K831" s="22" t="s">
        <v>19</v>
      </c>
      <c r="L831" s="22" t="s">
        <v>20</v>
      </c>
      <c r="M831" s="22" t="s">
        <v>21</v>
      </c>
      <c r="N831" s="22" t="s">
        <v>22</v>
      </c>
      <c r="O831" s="22" t="s">
        <v>23</v>
      </c>
      <c r="P831" s="22" t="s">
        <v>24</v>
      </c>
      <c r="Q831" s="23" t="s">
        <v>25</v>
      </c>
      <c r="R831" s="22" t="s">
        <v>26</v>
      </c>
      <c r="S831" s="22" t="s">
        <v>27</v>
      </c>
      <c r="T831" s="22" t="s">
        <v>28</v>
      </c>
      <c r="U831" s="22" t="s">
        <v>29</v>
      </c>
      <c r="V831" s="22" t="s">
        <v>30</v>
      </c>
      <c r="W831" s="22" t="s">
        <v>31</v>
      </c>
      <c r="X831" s="22" t="s">
        <v>32</v>
      </c>
      <c r="Y831" s="22" t="s">
        <v>33</v>
      </c>
      <c r="Z831" s="23" t="s">
        <v>34</v>
      </c>
      <c r="AA831" s="207"/>
      <c r="AB831" s="207"/>
      <c r="AC831" s="207"/>
      <c r="AD831" s="207"/>
      <c r="AE831" s="207"/>
      <c r="AF831" s="207"/>
      <c r="AG831" s="207"/>
      <c r="AH831" s="202"/>
      <c r="AI831" s="205"/>
    </row>
    <row r="832" spans="1:35" x14ac:dyDescent="0.25">
      <c r="A832" s="6" t="s">
        <v>35</v>
      </c>
      <c r="B832" s="37"/>
      <c r="C832" s="7"/>
      <c r="D832" s="24"/>
      <c r="E832" s="24"/>
      <c r="F832" s="24"/>
      <c r="G832" s="25"/>
      <c r="H832" s="25"/>
      <c r="I832" s="26"/>
      <c r="J832" s="26"/>
      <c r="K832" s="26"/>
      <c r="L832" s="26"/>
      <c r="M832" s="26"/>
      <c r="N832" s="26"/>
      <c r="O832" s="27"/>
      <c r="P832" s="27"/>
      <c r="Q832" s="28"/>
      <c r="R832" s="26"/>
      <c r="S832" s="26"/>
      <c r="T832" s="26"/>
      <c r="U832" s="26"/>
      <c r="V832" s="26"/>
      <c r="W832" s="26"/>
      <c r="X832" s="27"/>
      <c r="Y832" s="27"/>
      <c r="Z832" s="28"/>
      <c r="AA832" s="29"/>
      <c r="AB832" s="29"/>
      <c r="AC832" s="29"/>
      <c r="AD832" s="29"/>
      <c r="AE832" s="29"/>
      <c r="AF832" s="29"/>
      <c r="AG832" s="29"/>
      <c r="AH832" s="30"/>
      <c r="AI832" s="36"/>
    </row>
    <row r="833" spans="1:35" x14ac:dyDescent="0.25">
      <c r="A833" s="31">
        <v>1</v>
      </c>
      <c r="B833" s="52">
        <v>562</v>
      </c>
      <c r="C833" s="33">
        <v>2.2999999999999998</v>
      </c>
      <c r="D833" s="33">
        <v>8.81</v>
      </c>
      <c r="E833" s="33">
        <v>3.34</v>
      </c>
      <c r="F833" s="35">
        <v>0.77</v>
      </c>
      <c r="G833" s="35"/>
      <c r="H833" s="171"/>
      <c r="I833" s="51">
        <v>8952.66</v>
      </c>
      <c r="J833" s="41">
        <f>I833-K833-L833-M833-N833</f>
        <v>1691.6199999999997</v>
      </c>
      <c r="K833" s="41">
        <f t="shared" ref="K833:K836" si="1450">B833*D833</f>
        <v>4951.22</v>
      </c>
      <c r="L833" s="41">
        <f t="shared" ref="L833:L836" si="1451">E833*B833</f>
        <v>1877.08</v>
      </c>
      <c r="M833" s="41">
        <f t="shared" ref="M833:M836" si="1452">F833*B833</f>
        <v>432.74</v>
      </c>
      <c r="N833" s="41">
        <f t="shared" ref="N833:N836" si="1453">G833*B833</f>
        <v>0</v>
      </c>
      <c r="O833" s="41"/>
      <c r="P833" s="41">
        <f>R833/I833</f>
        <v>1.2958461507529606</v>
      </c>
      <c r="Q833" s="40">
        <f t="shared" ref="Q833:Q843" si="1454">I833</f>
        <v>8952.66</v>
      </c>
      <c r="R833" s="51">
        <v>11601.27</v>
      </c>
      <c r="S833" s="41">
        <f t="shared" ref="S833:S847" si="1455">R833-T833-U833-V833-W833-X833</f>
        <v>2192.0792655367231</v>
      </c>
      <c r="T833" s="41">
        <f t="shared" ref="T833:T836" si="1456">P833*K833</f>
        <v>6416.0193785310739</v>
      </c>
      <c r="U833" s="41">
        <f t="shared" ref="U833:U836" si="1457">L833*P833</f>
        <v>2432.4068926553673</v>
      </c>
      <c r="V833" s="41">
        <f>P833*M833</f>
        <v>560.76446327683618</v>
      </c>
      <c r="W833" s="51"/>
      <c r="X833" s="51"/>
      <c r="Y833" s="41"/>
      <c r="Z833" s="40">
        <f>SUM(S833:Y833)</f>
        <v>11601.270000000002</v>
      </c>
      <c r="AA833" s="54">
        <f t="shared" ref="AA833:AA843" si="1458">Z833-AB833-AC833-AD833-AE833-AF833</f>
        <v>2320.1037288135612</v>
      </c>
      <c r="AB833" s="54">
        <f t="shared" ref="AB833:AC836" si="1459">T833</f>
        <v>6416.0193785310739</v>
      </c>
      <c r="AC833" s="54">
        <f t="shared" si="1459"/>
        <v>2432.4068926553673</v>
      </c>
      <c r="AD833" s="54">
        <f t="shared" ref="AD833:AD843" si="1460">M833</f>
        <v>432.74</v>
      </c>
      <c r="AE833" s="54">
        <f t="shared" ref="AE833:AF836" si="1461">W833</f>
        <v>0</v>
      </c>
      <c r="AF833" s="54">
        <f t="shared" si="1461"/>
        <v>0</v>
      </c>
      <c r="AG833" s="54"/>
      <c r="AH833" s="42">
        <f t="shared" ref="AH833:AH836" si="1462">SUM(AA833:AG833)</f>
        <v>11601.270000000002</v>
      </c>
      <c r="AI833" s="56">
        <f>I833-Z833</f>
        <v>-2648.6100000000024</v>
      </c>
    </row>
    <row r="834" spans="1:35" x14ac:dyDescent="0.25">
      <c r="A834" s="31">
        <v>2</v>
      </c>
      <c r="B834" s="52">
        <v>401.9</v>
      </c>
      <c r="C834" s="33">
        <v>2.2999999999999998</v>
      </c>
      <c r="D834" s="33">
        <v>7.58</v>
      </c>
      <c r="E834" s="33">
        <v>3.42</v>
      </c>
      <c r="F834" s="35">
        <v>0.77</v>
      </c>
      <c r="G834" s="35"/>
      <c r="H834" s="171"/>
      <c r="I834" s="51">
        <v>6068.69</v>
      </c>
      <c r="J834" s="41">
        <f>I834-K834-L834-M834-N834</f>
        <v>1338.3269999999998</v>
      </c>
      <c r="K834" s="41">
        <f t="shared" si="1450"/>
        <v>3046.402</v>
      </c>
      <c r="L834" s="41">
        <f t="shared" si="1451"/>
        <v>1374.4979999999998</v>
      </c>
      <c r="M834" s="41">
        <f t="shared" si="1452"/>
        <v>309.46299999999997</v>
      </c>
      <c r="N834" s="41">
        <f t="shared" si="1453"/>
        <v>0</v>
      </c>
      <c r="O834" s="41"/>
      <c r="P834" s="41">
        <f t="shared" ref="P834:P836" si="1463">R834/I834</f>
        <v>0.84871529110895438</v>
      </c>
      <c r="Q834" s="40">
        <f t="shared" si="1454"/>
        <v>6068.69</v>
      </c>
      <c r="R834" s="51">
        <v>5150.59</v>
      </c>
      <c r="S834" s="41">
        <f t="shared" si="1455"/>
        <v>1135.8585894039736</v>
      </c>
      <c r="T834" s="41">
        <f t="shared" si="1456"/>
        <v>2585.5279602649007</v>
      </c>
      <c r="U834" s="41">
        <f t="shared" si="1457"/>
        <v>1166.5574701986754</v>
      </c>
      <c r="V834" s="41">
        <f t="shared" ref="V834:V843" si="1464">P834*M834</f>
        <v>262.64598013245035</v>
      </c>
      <c r="W834" s="51"/>
      <c r="X834" s="51">
        <v>0</v>
      </c>
      <c r="Y834" s="41"/>
      <c r="Z834" s="40">
        <f>SUM(S834:Y834)</f>
        <v>5150.5899999999992</v>
      </c>
      <c r="AA834" s="54">
        <f t="shared" si="1458"/>
        <v>1089.0415695364231</v>
      </c>
      <c r="AB834" s="54">
        <f t="shared" si="1459"/>
        <v>2585.5279602649007</v>
      </c>
      <c r="AC834" s="54">
        <f t="shared" si="1459"/>
        <v>1166.5574701986754</v>
      </c>
      <c r="AD834" s="54">
        <f t="shared" si="1460"/>
        <v>309.46299999999997</v>
      </c>
      <c r="AE834" s="54">
        <f t="shared" si="1461"/>
        <v>0</v>
      </c>
      <c r="AF834" s="54">
        <f t="shared" si="1461"/>
        <v>0</v>
      </c>
      <c r="AG834" s="54"/>
      <c r="AH834" s="42">
        <f t="shared" si="1462"/>
        <v>5150.5899999999992</v>
      </c>
      <c r="AI834" s="56">
        <f>I834-Z834</f>
        <v>918.10000000000036</v>
      </c>
    </row>
    <row r="835" spans="1:35" x14ac:dyDescent="0.25">
      <c r="A835" s="31">
        <v>5</v>
      </c>
      <c r="B835" s="52">
        <v>329.8</v>
      </c>
      <c r="C835" s="33">
        <v>2.2999999999999998</v>
      </c>
      <c r="D835" s="33">
        <v>8.16</v>
      </c>
      <c r="E835" s="33">
        <v>3</v>
      </c>
      <c r="F835" s="35">
        <v>0.77</v>
      </c>
      <c r="G835" s="35"/>
      <c r="H835" s="171"/>
      <c r="I835" s="51">
        <v>5006.3599999999997</v>
      </c>
      <c r="J835" s="41">
        <f>I835-K835-L835-M835-N835-O835</f>
        <v>1071.8459999999995</v>
      </c>
      <c r="K835" s="41">
        <f t="shared" si="1450"/>
        <v>2691.1680000000001</v>
      </c>
      <c r="L835" s="41">
        <f t="shared" si="1451"/>
        <v>989.40000000000009</v>
      </c>
      <c r="M835" s="41">
        <f t="shared" si="1452"/>
        <v>253.94600000000003</v>
      </c>
      <c r="N835" s="41">
        <f t="shared" si="1453"/>
        <v>0</v>
      </c>
      <c r="O835" s="41">
        <f>H835*B835</f>
        <v>0</v>
      </c>
      <c r="P835" s="41">
        <f t="shared" si="1463"/>
        <v>1.7964948585399372</v>
      </c>
      <c r="Q835" s="40">
        <f t="shared" si="1454"/>
        <v>5006.3599999999997</v>
      </c>
      <c r="R835" s="51">
        <v>8993.9</v>
      </c>
      <c r="S835" s="41">
        <f t="shared" si="1455"/>
        <v>1925.5658281465967</v>
      </c>
      <c r="T835" s="41">
        <f t="shared" si="1456"/>
        <v>4834.6694754672062</v>
      </c>
      <c r="U835" s="41">
        <f t="shared" si="1457"/>
        <v>1777.4520130394139</v>
      </c>
      <c r="V835" s="41">
        <f t="shared" si="1464"/>
        <v>456.21268334678291</v>
      </c>
      <c r="W835" s="51"/>
      <c r="X835" s="51"/>
      <c r="Y835" s="41"/>
      <c r="Z835" s="40">
        <f>SUM(S835:Y835)</f>
        <v>8993.9</v>
      </c>
      <c r="AA835" s="54">
        <f t="shared" si="1458"/>
        <v>2127.8325114933796</v>
      </c>
      <c r="AB835" s="54">
        <f t="shared" si="1459"/>
        <v>4834.6694754672062</v>
      </c>
      <c r="AC835" s="54">
        <f t="shared" si="1459"/>
        <v>1777.4520130394139</v>
      </c>
      <c r="AD835" s="54">
        <f t="shared" si="1460"/>
        <v>253.94600000000003</v>
      </c>
      <c r="AE835" s="54">
        <f t="shared" si="1461"/>
        <v>0</v>
      </c>
      <c r="AF835" s="54">
        <f t="shared" si="1461"/>
        <v>0</v>
      </c>
      <c r="AG835" s="54"/>
      <c r="AH835" s="42">
        <f t="shared" si="1462"/>
        <v>8993.9</v>
      </c>
      <c r="AI835" s="56">
        <f>I835-Z835</f>
        <v>-3987.54</v>
      </c>
    </row>
    <row r="836" spans="1:35" x14ac:dyDescent="0.25">
      <c r="A836" s="31">
        <v>7</v>
      </c>
      <c r="B836" s="52">
        <v>264.10000000000002</v>
      </c>
      <c r="C836" s="33">
        <v>2.2999999999999998</v>
      </c>
      <c r="D836" s="33">
        <v>8.26</v>
      </c>
      <c r="E836" s="33">
        <v>2.84</v>
      </c>
      <c r="F836" s="35">
        <v>0.77</v>
      </c>
      <c r="G836" s="35"/>
      <c r="H836" s="171"/>
      <c r="I836" s="51">
        <v>3998.47</v>
      </c>
      <c r="J836" s="41">
        <f>I836-K836-L836-M836-N836-O836</f>
        <v>863.60299999999961</v>
      </c>
      <c r="K836" s="41">
        <f t="shared" si="1450"/>
        <v>2181.4660000000003</v>
      </c>
      <c r="L836" s="41">
        <f t="shared" si="1451"/>
        <v>750.04399999999998</v>
      </c>
      <c r="M836" s="41">
        <f t="shared" si="1452"/>
        <v>203.35700000000003</v>
      </c>
      <c r="N836" s="41">
        <f t="shared" si="1453"/>
        <v>0</v>
      </c>
      <c r="O836" s="41">
        <f>H836*B836</f>
        <v>0</v>
      </c>
      <c r="P836" s="41">
        <f t="shared" si="1463"/>
        <v>2.0615885576232911</v>
      </c>
      <c r="Q836" s="40">
        <f t="shared" si="1454"/>
        <v>3998.47</v>
      </c>
      <c r="R836" s="51">
        <v>8243.2000000000007</v>
      </c>
      <c r="S836" s="41">
        <f t="shared" si="1455"/>
        <v>1780.3940631291466</v>
      </c>
      <c r="T836" s="41">
        <f t="shared" si="1456"/>
        <v>4497.2853444442508</v>
      </c>
      <c r="U836" s="41">
        <f t="shared" si="1457"/>
        <v>1546.2821281140036</v>
      </c>
      <c r="V836" s="41">
        <f t="shared" si="1464"/>
        <v>419.23846431259966</v>
      </c>
      <c r="W836" s="51"/>
      <c r="X836" s="51"/>
      <c r="Y836" s="41"/>
      <c r="Z836" s="40">
        <f>SUM(S836:Y836)</f>
        <v>8243.2000000000007</v>
      </c>
      <c r="AA836" s="54">
        <f t="shared" si="1458"/>
        <v>1996.2755274417464</v>
      </c>
      <c r="AB836" s="54">
        <f t="shared" si="1459"/>
        <v>4497.2853444442508</v>
      </c>
      <c r="AC836" s="54">
        <f t="shared" si="1459"/>
        <v>1546.2821281140036</v>
      </c>
      <c r="AD836" s="54">
        <f t="shared" si="1460"/>
        <v>203.35700000000003</v>
      </c>
      <c r="AE836" s="54">
        <f t="shared" si="1461"/>
        <v>0</v>
      </c>
      <c r="AF836" s="54">
        <f t="shared" si="1461"/>
        <v>0</v>
      </c>
      <c r="AG836" s="54"/>
      <c r="AH836" s="42">
        <f t="shared" si="1462"/>
        <v>8243.2000000000007</v>
      </c>
      <c r="AI836" s="56">
        <f>I836-Z836</f>
        <v>-4244.7300000000014</v>
      </c>
    </row>
    <row r="837" spans="1:35" x14ac:dyDescent="0.25">
      <c r="A837" s="31"/>
      <c r="B837" s="52"/>
      <c r="C837" s="33"/>
      <c r="D837" s="33"/>
      <c r="E837" s="33"/>
      <c r="F837" s="35"/>
      <c r="G837" s="35"/>
      <c r="H837" s="171"/>
      <c r="I837" s="51"/>
      <c r="J837" s="41"/>
      <c r="K837" s="41"/>
      <c r="L837" s="41"/>
      <c r="M837" s="41"/>
      <c r="N837" s="41"/>
      <c r="O837" s="41"/>
      <c r="P837" s="41">
        <v>0</v>
      </c>
      <c r="Q837" s="40">
        <f t="shared" si="1454"/>
        <v>0</v>
      </c>
      <c r="R837" s="51"/>
      <c r="S837" s="41">
        <f t="shared" si="1455"/>
        <v>0</v>
      </c>
      <c r="T837" s="41"/>
      <c r="U837" s="41"/>
      <c r="V837" s="41">
        <f t="shared" si="1464"/>
        <v>0</v>
      </c>
      <c r="W837" s="51"/>
      <c r="X837" s="51"/>
      <c r="Y837" s="41"/>
      <c r="Z837" s="40"/>
      <c r="AA837" s="54">
        <f t="shared" si="1458"/>
        <v>0</v>
      </c>
      <c r="AB837" s="54"/>
      <c r="AC837" s="54"/>
      <c r="AD837" s="54">
        <f t="shared" si="1460"/>
        <v>0</v>
      </c>
      <c r="AE837" s="54"/>
      <c r="AF837" s="54"/>
      <c r="AG837" s="54"/>
      <c r="AH837" s="42"/>
      <c r="AI837" s="56"/>
    </row>
    <row r="838" spans="1:35" x14ac:dyDescent="0.25">
      <c r="A838" s="31">
        <v>8</v>
      </c>
      <c r="B838" s="52">
        <v>320.39999999999998</v>
      </c>
      <c r="C838" s="33">
        <v>2.2999999999999998</v>
      </c>
      <c r="D838" s="33">
        <v>8.14</v>
      </c>
      <c r="E838" s="33">
        <v>2.54</v>
      </c>
      <c r="F838" s="35">
        <v>0.77</v>
      </c>
      <c r="G838" s="35"/>
      <c r="H838" s="171"/>
      <c r="I838" s="51">
        <v>4745.12</v>
      </c>
      <c r="J838" s="41">
        <f>I838-K838-L838-M838-N838-O838</f>
        <v>1076.54</v>
      </c>
      <c r="K838" s="41">
        <f t="shared" ref="K838" si="1465">B838*D838</f>
        <v>2608.056</v>
      </c>
      <c r="L838" s="41">
        <f t="shared" ref="L838" si="1466">E838*B838</f>
        <v>813.81599999999992</v>
      </c>
      <c r="M838" s="41">
        <f t="shared" ref="M838" si="1467">F838*B838</f>
        <v>246.708</v>
      </c>
      <c r="N838" s="41">
        <f t="shared" ref="N838" si="1468">G838*B838</f>
        <v>0</v>
      </c>
      <c r="O838" s="41">
        <f>H838*B838</f>
        <v>0</v>
      </c>
      <c r="P838" s="41">
        <f t="shared" ref="P838" si="1469">R838/I838</f>
        <v>1.3590783794719627</v>
      </c>
      <c r="Q838" s="40">
        <f t="shared" si="1454"/>
        <v>4745.12</v>
      </c>
      <c r="R838" s="51">
        <v>6448.99</v>
      </c>
      <c r="S838" s="41">
        <f t="shared" si="1455"/>
        <v>1463.1022386367467</v>
      </c>
      <c r="T838" s="41">
        <f t="shared" ref="T838" si="1470">P838*K838</f>
        <v>3544.5525220521295</v>
      </c>
      <c r="U838" s="41">
        <f t="shared" ref="U838" si="1471">L838*P838</f>
        <v>1106.0397304683547</v>
      </c>
      <c r="V838" s="41">
        <f t="shared" si="1464"/>
        <v>335.29550884276898</v>
      </c>
      <c r="W838" s="51"/>
      <c r="X838" s="51"/>
      <c r="Y838" s="41"/>
      <c r="Z838" s="40">
        <f>SUM(S838:Y838)</f>
        <v>6448.99</v>
      </c>
      <c r="AA838" s="54">
        <f t="shared" si="1458"/>
        <v>1551.6897474795155</v>
      </c>
      <c r="AB838" s="54">
        <f>T838</f>
        <v>3544.5525220521295</v>
      </c>
      <c r="AC838" s="54">
        <f>U838</f>
        <v>1106.0397304683547</v>
      </c>
      <c r="AD838" s="54">
        <f t="shared" si="1460"/>
        <v>246.708</v>
      </c>
      <c r="AE838" s="54">
        <f>W838</f>
        <v>0</v>
      </c>
      <c r="AF838" s="54">
        <f>X838</f>
        <v>0</v>
      </c>
      <c r="AG838" s="54"/>
      <c r="AH838" s="42">
        <f t="shared" ref="AH838" si="1472">SUM(AA838:AG838)</f>
        <v>6448.99</v>
      </c>
      <c r="AI838" s="56">
        <f>I838-Z838</f>
        <v>-1703.87</v>
      </c>
    </row>
    <row r="839" spans="1:35" x14ac:dyDescent="0.25">
      <c r="A839" s="31"/>
      <c r="B839" s="52"/>
      <c r="C839" s="33"/>
      <c r="D839" s="33"/>
      <c r="E839" s="33"/>
      <c r="F839" s="35"/>
      <c r="G839" s="35"/>
      <c r="H839" s="171"/>
      <c r="I839" s="51"/>
      <c r="J839" s="41"/>
      <c r="K839" s="41"/>
      <c r="L839" s="41"/>
      <c r="M839" s="41"/>
      <c r="N839" s="41"/>
      <c r="O839" s="41"/>
      <c r="P839" s="41">
        <v>0</v>
      </c>
      <c r="Q839" s="40">
        <f t="shared" si="1454"/>
        <v>0</v>
      </c>
      <c r="R839" s="51"/>
      <c r="S839" s="41">
        <f t="shared" si="1455"/>
        <v>0</v>
      </c>
      <c r="T839" s="41"/>
      <c r="U839" s="41"/>
      <c r="V839" s="41">
        <f t="shared" si="1464"/>
        <v>0</v>
      </c>
      <c r="W839" s="51"/>
      <c r="X839" s="51"/>
      <c r="Y839" s="41"/>
      <c r="Z839" s="40"/>
      <c r="AA839" s="54">
        <f t="shared" si="1458"/>
        <v>0</v>
      </c>
      <c r="AB839" s="54"/>
      <c r="AC839" s="54"/>
      <c r="AD839" s="54">
        <f t="shared" si="1460"/>
        <v>0</v>
      </c>
      <c r="AE839" s="54"/>
      <c r="AF839" s="54"/>
      <c r="AG839" s="54"/>
      <c r="AH839" s="42"/>
      <c r="AI839" s="56"/>
    </row>
    <row r="840" spans="1:35" x14ac:dyDescent="0.25">
      <c r="A840" s="31"/>
      <c r="B840" s="52"/>
      <c r="C840" s="33"/>
      <c r="D840" s="33"/>
      <c r="E840" s="33"/>
      <c r="F840" s="35"/>
      <c r="G840" s="35"/>
      <c r="H840" s="171"/>
      <c r="I840" s="51"/>
      <c r="J840" s="41"/>
      <c r="K840" s="41"/>
      <c r="L840" s="41"/>
      <c r="M840" s="41"/>
      <c r="N840" s="41"/>
      <c r="O840" s="41"/>
      <c r="P840" s="41">
        <v>0</v>
      </c>
      <c r="Q840" s="40">
        <f t="shared" si="1454"/>
        <v>0</v>
      </c>
      <c r="R840" s="51"/>
      <c r="S840" s="41">
        <f t="shared" si="1455"/>
        <v>0</v>
      </c>
      <c r="T840" s="41"/>
      <c r="U840" s="41"/>
      <c r="V840" s="41">
        <f t="shared" si="1464"/>
        <v>0</v>
      </c>
      <c r="W840" s="51"/>
      <c r="X840" s="51"/>
      <c r="Y840" s="41"/>
      <c r="Z840" s="40"/>
      <c r="AA840" s="54">
        <f t="shared" si="1458"/>
        <v>0</v>
      </c>
      <c r="AB840" s="54"/>
      <c r="AC840" s="54"/>
      <c r="AD840" s="54">
        <f t="shared" si="1460"/>
        <v>0</v>
      </c>
      <c r="AE840" s="54"/>
      <c r="AF840" s="54"/>
      <c r="AG840" s="54"/>
      <c r="AH840" s="42"/>
      <c r="AI840" s="56"/>
    </row>
    <row r="841" spans="1:35" x14ac:dyDescent="0.25">
      <c r="A841" s="31">
        <v>11</v>
      </c>
      <c r="B841" s="52">
        <v>27.6</v>
      </c>
      <c r="C841" s="33">
        <v>2.48</v>
      </c>
      <c r="D841" s="33">
        <v>7.92</v>
      </c>
      <c r="E841" s="33">
        <v>3.71</v>
      </c>
      <c r="F841" s="35">
        <v>0.77</v>
      </c>
      <c r="G841" s="35">
        <v>5.8</v>
      </c>
      <c r="H841" s="171"/>
      <c r="I841" s="51">
        <v>616.86</v>
      </c>
      <c r="J841" s="41">
        <f>I841-K841-L841-M841-N841</f>
        <v>114.53999999999999</v>
      </c>
      <c r="K841" s="41">
        <f t="shared" ref="K841:K843" si="1473">B841*D841</f>
        <v>218.59200000000001</v>
      </c>
      <c r="L841" s="41">
        <f t="shared" ref="L841:L843" si="1474">E841*B841</f>
        <v>102.396</v>
      </c>
      <c r="M841" s="41">
        <f t="shared" ref="M841:M843" si="1475">F841*B841</f>
        <v>21.252000000000002</v>
      </c>
      <c r="N841" s="41">
        <f t="shared" ref="N841:N843" si="1476">G841*B841</f>
        <v>160.08000000000001</v>
      </c>
      <c r="O841" s="41"/>
      <c r="P841" s="41">
        <f t="shared" ref="P841:P843" si="1477">R841/I841</f>
        <v>1.031773822261129</v>
      </c>
      <c r="Q841" s="40">
        <f t="shared" si="1454"/>
        <v>616.86</v>
      </c>
      <c r="R841" s="51">
        <v>636.46</v>
      </c>
      <c r="S841" s="41">
        <f t="shared" si="1455"/>
        <v>283.3457270693512</v>
      </c>
      <c r="T841" s="41">
        <f t="shared" ref="T841:T843" si="1478">P841*K841</f>
        <v>225.53750335570473</v>
      </c>
      <c r="U841" s="41">
        <f t="shared" ref="U841:U843" si="1479">L841*P841</f>
        <v>105.64951230425056</v>
      </c>
      <c r="V841" s="41">
        <f t="shared" si="1464"/>
        <v>21.927257270693516</v>
      </c>
      <c r="W841" s="51"/>
      <c r="X841" s="51"/>
      <c r="Y841" s="41"/>
      <c r="Z841" s="40">
        <f>SUM(S841:Y841)</f>
        <v>636.46</v>
      </c>
      <c r="AA841" s="54">
        <f t="shared" si="1458"/>
        <v>284.02098434004472</v>
      </c>
      <c r="AB841" s="54">
        <f>T841</f>
        <v>225.53750335570473</v>
      </c>
      <c r="AC841" s="54">
        <f>U841</f>
        <v>105.64951230425056</v>
      </c>
      <c r="AD841" s="54">
        <f t="shared" si="1460"/>
        <v>21.252000000000002</v>
      </c>
      <c r="AE841" s="54">
        <f>W841</f>
        <v>0</v>
      </c>
      <c r="AF841" s="54">
        <f>X841</f>
        <v>0</v>
      </c>
      <c r="AG841" s="54"/>
      <c r="AH841" s="42">
        <f t="shared" ref="AH841" si="1480">SUM(AA841:AG841)</f>
        <v>636.46</v>
      </c>
      <c r="AI841" s="56">
        <f>I841-Z841</f>
        <v>-19.600000000000023</v>
      </c>
    </row>
    <row r="842" spans="1:35" x14ac:dyDescent="0.25">
      <c r="A842" s="31">
        <v>12</v>
      </c>
      <c r="B842" s="52">
        <v>132.1</v>
      </c>
      <c r="C842" s="33">
        <v>2.2999999999999998</v>
      </c>
      <c r="D842" s="33">
        <v>7.42</v>
      </c>
      <c r="E842" s="33">
        <v>3.16</v>
      </c>
      <c r="F842" s="35">
        <v>0.77</v>
      </c>
      <c r="G842" s="35"/>
      <c r="H842" s="171"/>
      <c r="I842" s="51">
        <v>1924.7</v>
      </c>
      <c r="J842" s="41">
        <f>I842-K842-L842-M842-N842</f>
        <v>425.36500000000012</v>
      </c>
      <c r="K842" s="41">
        <f t="shared" si="1473"/>
        <v>980.1819999999999</v>
      </c>
      <c r="L842" s="41">
        <f t="shared" si="1474"/>
        <v>417.43599999999998</v>
      </c>
      <c r="M842" s="41">
        <f t="shared" si="1475"/>
        <v>101.717</v>
      </c>
      <c r="N842" s="41">
        <f t="shared" si="1476"/>
        <v>0</v>
      </c>
      <c r="O842" s="41"/>
      <c r="P842" s="41">
        <f t="shared" si="1477"/>
        <v>0</v>
      </c>
      <c r="Q842" s="40">
        <f t="shared" si="1454"/>
        <v>1924.7</v>
      </c>
      <c r="R842" s="51"/>
      <c r="S842" s="41">
        <f t="shared" si="1455"/>
        <v>0</v>
      </c>
      <c r="T842" s="41">
        <f t="shared" si="1478"/>
        <v>0</v>
      </c>
      <c r="U842" s="41">
        <f t="shared" si="1479"/>
        <v>0</v>
      </c>
      <c r="V842" s="41">
        <f t="shared" si="1464"/>
        <v>0</v>
      </c>
      <c r="W842" s="51"/>
      <c r="X842" s="51"/>
      <c r="Y842" s="41"/>
      <c r="Z842" s="40">
        <f>SUM(S842:Y842)</f>
        <v>0</v>
      </c>
      <c r="AA842" s="54">
        <f t="shared" si="1458"/>
        <v>-101.717</v>
      </c>
      <c r="AB842" s="54"/>
      <c r="AC842" s="54"/>
      <c r="AD842" s="54">
        <f t="shared" si="1460"/>
        <v>101.717</v>
      </c>
      <c r="AE842" s="54"/>
      <c r="AF842" s="54"/>
      <c r="AG842" s="54"/>
      <c r="AH842" s="42"/>
      <c r="AI842" s="56"/>
    </row>
    <row r="843" spans="1:35" x14ac:dyDescent="0.25">
      <c r="A843" s="31">
        <v>16</v>
      </c>
      <c r="B843" s="52">
        <v>116.9</v>
      </c>
      <c r="C843" s="33">
        <v>2.2999999999999998</v>
      </c>
      <c r="D843" s="33">
        <v>8.32</v>
      </c>
      <c r="E843" s="33">
        <v>3.14</v>
      </c>
      <c r="F843" s="35">
        <v>0.77</v>
      </c>
      <c r="G843" s="35"/>
      <c r="H843" s="171"/>
      <c r="I843" s="51">
        <v>1793.25</v>
      </c>
      <c r="J843" s="41">
        <f>I843-K843-L843-M843-N843</f>
        <v>363.56299999999987</v>
      </c>
      <c r="K843" s="41">
        <f t="shared" si="1473"/>
        <v>972.60800000000006</v>
      </c>
      <c r="L843" s="41">
        <f t="shared" si="1474"/>
        <v>367.06600000000003</v>
      </c>
      <c r="M843" s="41">
        <f t="shared" si="1475"/>
        <v>90.013000000000005</v>
      </c>
      <c r="N843" s="41">
        <f t="shared" si="1476"/>
        <v>0</v>
      </c>
      <c r="O843" s="41"/>
      <c r="P843" s="41">
        <f t="shared" si="1477"/>
        <v>0</v>
      </c>
      <c r="Q843" s="40">
        <f t="shared" si="1454"/>
        <v>1793.25</v>
      </c>
      <c r="R843" s="51"/>
      <c r="S843" s="41">
        <f t="shared" si="1455"/>
        <v>0</v>
      </c>
      <c r="T843" s="41">
        <f t="shared" si="1478"/>
        <v>0</v>
      </c>
      <c r="U843" s="41">
        <f t="shared" si="1479"/>
        <v>0</v>
      </c>
      <c r="V843" s="41">
        <f t="shared" si="1464"/>
        <v>0</v>
      </c>
      <c r="W843" s="51"/>
      <c r="X843" s="51"/>
      <c r="Y843" s="41"/>
      <c r="Z843" s="40">
        <f>SUM(S843:Y843)</f>
        <v>0</v>
      </c>
      <c r="AA843" s="54">
        <f t="shared" si="1458"/>
        <v>-90.013000000000005</v>
      </c>
      <c r="AB843" s="54">
        <f>T843</f>
        <v>0</v>
      </c>
      <c r="AC843" s="54">
        <f>U843</f>
        <v>0</v>
      </c>
      <c r="AD843" s="54">
        <f t="shared" si="1460"/>
        <v>90.013000000000005</v>
      </c>
      <c r="AE843" s="54">
        <f>W843</f>
        <v>0</v>
      </c>
      <c r="AF843" s="54">
        <f>X843</f>
        <v>0</v>
      </c>
      <c r="AG843" s="54"/>
      <c r="AH843" s="42">
        <f t="shared" ref="AH843" si="1481">SUM(AA843:AG843)</f>
        <v>0</v>
      </c>
      <c r="AI843" s="56">
        <f>I843-Z843</f>
        <v>1793.25</v>
      </c>
    </row>
    <row r="844" spans="1:35" x14ac:dyDescent="0.25">
      <c r="A844" s="31"/>
      <c r="B844" s="52"/>
      <c r="C844" s="33"/>
      <c r="D844" s="33"/>
      <c r="E844" s="33"/>
      <c r="F844" s="35"/>
      <c r="G844" s="35"/>
      <c r="H844" s="171"/>
      <c r="I844" s="51"/>
      <c r="J844" s="41"/>
      <c r="K844" s="41"/>
      <c r="L844" s="41"/>
      <c r="M844" s="41"/>
      <c r="N844" s="41"/>
      <c r="O844" s="41"/>
      <c r="P844" s="41"/>
      <c r="Q844" s="40"/>
      <c r="R844" s="51"/>
      <c r="S844" s="41">
        <f t="shared" si="1455"/>
        <v>0</v>
      </c>
      <c r="T844" s="41"/>
      <c r="U844" s="41"/>
      <c r="V844" s="41"/>
      <c r="W844" s="51"/>
      <c r="X844" s="51"/>
      <c r="Y844" s="41"/>
      <c r="Z844" s="40"/>
      <c r="AA844" s="54"/>
      <c r="AB844" s="54"/>
      <c r="AC844" s="54"/>
      <c r="AD844" s="54"/>
      <c r="AE844" s="54"/>
      <c r="AF844" s="54"/>
      <c r="AG844" s="54"/>
      <c r="AH844" s="42"/>
      <c r="AI844" s="56"/>
    </row>
    <row r="845" spans="1:35" x14ac:dyDescent="0.25">
      <c r="A845" s="70" t="s">
        <v>37</v>
      </c>
      <c r="B845" s="136">
        <f>SUM(B833:B844)</f>
        <v>2154.8000000000002</v>
      </c>
      <c r="C845" s="173"/>
      <c r="D845" s="174"/>
      <c r="E845" s="174"/>
      <c r="F845" s="175"/>
      <c r="G845" s="175"/>
      <c r="H845" s="175"/>
      <c r="I845" s="177">
        <f>SUM(I833:I843)</f>
        <v>33106.11</v>
      </c>
      <c r="J845" s="177">
        <f t="shared" ref="J845:O845" si="1482">SUM(J833:J843)</f>
        <v>6945.4039999999986</v>
      </c>
      <c r="K845" s="177">
        <f t="shared" si="1482"/>
        <v>17649.694000000003</v>
      </c>
      <c r="L845" s="177">
        <f t="shared" si="1482"/>
        <v>6691.7359999999981</v>
      </c>
      <c r="M845" s="177">
        <f t="shared" si="1482"/>
        <v>1659.1960000000001</v>
      </c>
      <c r="N845" s="177">
        <f t="shared" si="1482"/>
        <v>160.08000000000001</v>
      </c>
      <c r="O845" s="177">
        <f t="shared" si="1482"/>
        <v>0</v>
      </c>
      <c r="P845" s="176">
        <f t="shared" ref="P845" si="1483">R845/I845</f>
        <v>1.240689709543042</v>
      </c>
      <c r="Q845" s="178">
        <f t="shared" ref="Q845:Q897" si="1484">I845</f>
        <v>33106.11</v>
      </c>
      <c r="R845" s="177">
        <f>SUM(R833:R843)</f>
        <v>41074.410000000003</v>
      </c>
      <c r="S845" s="176">
        <f t="shared" si="1455"/>
        <v>8780.3457119225404</v>
      </c>
      <c r="T845" s="177">
        <f>SUM(T833:T843)</f>
        <v>22103.592184115267</v>
      </c>
      <c r="U845" s="177">
        <f>SUM(U833:U843)</f>
        <v>8134.3877467800648</v>
      </c>
      <c r="V845" s="177">
        <f>SUM(V833:V843)</f>
        <v>2056.0843571821315</v>
      </c>
      <c r="W845" s="177"/>
      <c r="X845" s="177"/>
      <c r="Y845" s="176"/>
      <c r="Z845" s="178">
        <f>SUM(S845:Y845)</f>
        <v>41074.410000000003</v>
      </c>
      <c r="AA845" s="55">
        <f t="shared" ref="AA845:AF845" si="1485">SUM(AA833:AA843)</f>
        <v>9177.2340691046684</v>
      </c>
      <c r="AB845" s="55">
        <f t="shared" si="1485"/>
        <v>22103.592184115267</v>
      </c>
      <c r="AC845" s="55">
        <f t="shared" si="1485"/>
        <v>8134.3877467800648</v>
      </c>
      <c r="AD845" s="55">
        <f t="shared" si="1485"/>
        <v>1659.1960000000001</v>
      </c>
      <c r="AE845" s="55">
        <f t="shared" si="1485"/>
        <v>0</v>
      </c>
      <c r="AF845" s="55">
        <f t="shared" si="1485"/>
        <v>0</v>
      </c>
      <c r="AG845" s="54"/>
      <c r="AH845" s="42">
        <f>SUM(AH833:AH843)</f>
        <v>41074.410000000003</v>
      </c>
      <c r="AI845" s="56">
        <f>SUM(AI833:AI843)</f>
        <v>-9893.0000000000018</v>
      </c>
    </row>
    <row r="846" spans="1:35" x14ac:dyDescent="0.25">
      <c r="A846" s="6" t="s">
        <v>56</v>
      </c>
      <c r="B846" s="37"/>
      <c r="C846" s="7"/>
      <c r="D846" s="24"/>
      <c r="E846" s="24"/>
      <c r="F846" s="24"/>
      <c r="G846" s="25"/>
      <c r="H846" s="171"/>
      <c r="I846" s="26"/>
      <c r="J846" s="26"/>
      <c r="K846" s="26"/>
      <c r="L846" s="26"/>
      <c r="M846" s="26"/>
      <c r="N846" s="26"/>
      <c r="O846" s="27"/>
      <c r="P846" s="41">
        <v>0</v>
      </c>
      <c r="Q846" s="40">
        <f t="shared" si="1484"/>
        <v>0</v>
      </c>
      <c r="R846" s="26"/>
      <c r="S846" s="41">
        <f t="shared" si="1455"/>
        <v>0</v>
      </c>
      <c r="T846" s="26"/>
      <c r="U846" s="26"/>
      <c r="V846" s="26"/>
      <c r="W846" s="26"/>
      <c r="X846" s="27"/>
      <c r="Y846" s="27"/>
      <c r="Z846" s="28"/>
      <c r="AA846" s="29"/>
      <c r="AB846" s="29"/>
      <c r="AC846" s="29"/>
      <c r="AD846" s="29"/>
      <c r="AE846" s="29"/>
      <c r="AF846" s="29"/>
      <c r="AG846" s="29"/>
      <c r="AH846" s="30"/>
      <c r="AI846" s="36"/>
    </row>
    <row r="847" spans="1:35" x14ac:dyDescent="0.25">
      <c r="A847" s="31">
        <v>1</v>
      </c>
      <c r="B847" s="52">
        <v>18.8</v>
      </c>
      <c r="C847" s="33">
        <v>2.2999999999999998</v>
      </c>
      <c r="D847" s="33">
        <v>8.6199999999999992</v>
      </c>
      <c r="E847" s="33">
        <v>9.98</v>
      </c>
      <c r="F847" s="35">
        <v>0.77</v>
      </c>
      <c r="G847" s="35"/>
      <c r="H847" s="171"/>
      <c r="I847" s="51">
        <v>433.72</v>
      </c>
      <c r="J847" s="41">
        <f>I847-K847-L847-M847-N847</f>
        <v>69.564000000000021</v>
      </c>
      <c r="K847" s="41">
        <f>B847*D847</f>
        <v>162.05599999999998</v>
      </c>
      <c r="L847" s="41">
        <f>E847*B847</f>
        <v>187.62400000000002</v>
      </c>
      <c r="M847" s="41">
        <f>F847*B847</f>
        <v>14.476000000000001</v>
      </c>
      <c r="N847" s="41">
        <f>G847*B847</f>
        <v>0</v>
      </c>
      <c r="O847" s="41"/>
      <c r="P847" s="41">
        <f t="shared" ref="P847" si="1486">R847/I847</f>
        <v>1.0671862030803283</v>
      </c>
      <c r="Q847" s="40">
        <f t="shared" si="1484"/>
        <v>433.72</v>
      </c>
      <c r="R847" s="51">
        <v>462.86</v>
      </c>
      <c r="S847" s="41">
        <f t="shared" si="1455"/>
        <v>74.237741031079977</v>
      </c>
      <c r="T847" s="41">
        <f>P847*K847</f>
        <v>172.94392732638568</v>
      </c>
      <c r="U847" s="41">
        <f>L847*P847</f>
        <v>200.22974416674353</v>
      </c>
      <c r="V847" s="41">
        <f t="shared" ref="V847:V862" si="1487">P847*M847</f>
        <v>15.448587475790834</v>
      </c>
      <c r="W847" s="51"/>
      <c r="X847" s="51"/>
      <c r="Y847" s="41"/>
      <c r="Z847" s="40">
        <f>SUM(S847:Y847)</f>
        <v>462.85999999999996</v>
      </c>
      <c r="AA847" s="54">
        <f t="shared" ref="AA847:AA862" si="1488">Z847-AB847-AC847-AD847-AE847-AF847</f>
        <v>75.210328506870752</v>
      </c>
      <c r="AB847" s="54">
        <f>T847</f>
        <v>172.94392732638568</v>
      </c>
      <c r="AC847" s="54">
        <f>U847</f>
        <v>200.22974416674353</v>
      </c>
      <c r="AD847" s="54">
        <f t="shared" ref="AD847:AD862" si="1489">M847</f>
        <v>14.476000000000001</v>
      </c>
      <c r="AE847" s="54">
        <f>W847</f>
        <v>0</v>
      </c>
      <c r="AF847" s="54">
        <f>X847</f>
        <v>0</v>
      </c>
      <c r="AG847" s="54"/>
      <c r="AH847" s="42">
        <f t="shared" ref="AH847" si="1490">SUM(AA847:AG847)</f>
        <v>462.85999999999996</v>
      </c>
      <c r="AI847" s="56">
        <f>I847-Z847</f>
        <v>-29.13999999999993</v>
      </c>
    </row>
    <row r="848" spans="1:35" x14ac:dyDescent="0.25">
      <c r="A848" s="31"/>
      <c r="B848" s="52"/>
      <c r="C848" s="33"/>
      <c r="D848" s="33"/>
      <c r="E848" s="33"/>
      <c r="F848" s="35"/>
      <c r="G848" s="35"/>
      <c r="H848" s="171"/>
      <c r="I848" s="51"/>
      <c r="J848" s="41"/>
      <c r="K848" s="41"/>
      <c r="L848" s="41"/>
      <c r="M848" s="41"/>
      <c r="N848" s="41"/>
      <c r="O848" s="41"/>
      <c r="P848" s="41">
        <v>0</v>
      </c>
      <c r="Q848" s="40">
        <f t="shared" si="1484"/>
        <v>0</v>
      </c>
      <c r="R848" s="51"/>
      <c r="S848" s="41"/>
      <c r="T848" s="41"/>
      <c r="U848" s="41"/>
      <c r="V848" s="41">
        <f t="shared" si="1487"/>
        <v>0</v>
      </c>
      <c r="W848" s="51"/>
      <c r="X848" s="51"/>
      <c r="Y848" s="41"/>
      <c r="Z848" s="40"/>
      <c r="AA848" s="54">
        <f t="shared" si="1488"/>
        <v>0</v>
      </c>
      <c r="AB848" s="54"/>
      <c r="AC848" s="54"/>
      <c r="AD848" s="54">
        <f t="shared" si="1489"/>
        <v>0</v>
      </c>
      <c r="AE848" s="54"/>
      <c r="AF848" s="54"/>
      <c r="AG848" s="54"/>
      <c r="AH848" s="42"/>
      <c r="AI848" s="56"/>
    </row>
    <row r="849" spans="1:35" x14ac:dyDescent="0.25">
      <c r="A849" s="31"/>
      <c r="B849" s="52"/>
      <c r="C849" s="33"/>
      <c r="D849" s="33"/>
      <c r="E849" s="33"/>
      <c r="F849" s="35"/>
      <c r="G849" s="35"/>
      <c r="H849" s="171"/>
      <c r="I849" s="51"/>
      <c r="J849" s="41"/>
      <c r="K849" s="41"/>
      <c r="L849" s="41"/>
      <c r="M849" s="41"/>
      <c r="N849" s="41"/>
      <c r="O849" s="41"/>
      <c r="P849" s="41">
        <v>0</v>
      </c>
      <c r="Q849" s="40">
        <f t="shared" si="1484"/>
        <v>0</v>
      </c>
      <c r="R849" s="51"/>
      <c r="S849" s="41"/>
      <c r="T849" s="41"/>
      <c r="U849" s="41"/>
      <c r="V849" s="41">
        <f t="shared" si="1487"/>
        <v>0</v>
      </c>
      <c r="W849" s="51"/>
      <c r="X849" s="51"/>
      <c r="Y849" s="41"/>
      <c r="Z849" s="40"/>
      <c r="AA849" s="54">
        <f t="shared" si="1488"/>
        <v>0</v>
      </c>
      <c r="AB849" s="54"/>
      <c r="AC849" s="54"/>
      <c r="AD849" s="54">
        <f t="shared" si="1489"/>
        <v>0</v>
      </c>
      <c r="AE849" s="54"/>
      <c r="AF849" s="54"/>
      <c r="AG849" s="54"/>
      <c r="AH849" s="42"/>
      <c r="AI849" s="56"/>
    </row>
    <row r="850" spans="1:35" x14ac:dyDescent="0.25">
      <c r="A850" s="31"/>
      <c r="B850" s="52"/>
      <c r="C850" s="33"/>
      <c r="D850" s="33"/>
      <c r="E850" s="33"/>
      <c r="F850" s="35"/>
      <c r="G850" s="35"/>
      <c r="H850" s="171"/>
      <c r="I850" s="51"/>
      <c r="J850" s="41"/>
      <c r="K850" s="41"/>
      <c r="L850" s="41"/>
      <c r="M850" s="41"/>
      <c r="N850" s="41"/>
      <c r="O850" s="41"/>
      <c r="P850" s="41">
        <v>0</v>
      </c>
      <c r="Q850" s="40">
        <f t="shared" si="1484"/>
        <v>0</v>
      </c>
      <c r="R850" s="51"/>
      <c r="S850" s="41"/>
      <c r="T850" s="41"/>
      <c r="U850" s="41"/>
      <c r="V850" s="41">
        <f t="shared" si="1487"/>
        <v>0</v>
      </c>
      <c r="W850" s="51"/>
      <c r="X850" s="51"/>
      <c r="Y850" s="41"/>
      <c r="Z850" s="40"/>
      <c r="AA850" s="54">
        <f t="shared" si="1488"/>
        <v>0</v>
      </c>
      <c r="AB850" s="54"/>
      <c r="AC850" s="54"/>
      <c r="AD850" s="54">
        <f t="shared" si="1489"/>
        <v>0</v>
      </c>
      <c r="AE850" s="54"/>
      <c r="AF850" s="54"/>
      <c r="AG850" s="54"/>
      <c r="AH850" s="42"/>
      <c r="AI850" s="56"/>
    </row>
    <row r="851" spans="1:35" x14ac:dyDescent="0.25">
      <c r="A851" s="31">
        <v>5</v>
      </c>
      <c r="B851" s="52">
        <v>288</v>
      </c>
      <c r="C851" s="33">
        <v>2.2999999999999998</v>
      </c>
      <c r="D851" s="33">
        <v>7.94</v>
      </c>
      <c r="E851" s="33">
        <v>3.6</v>
      </c>
      <c r="F851" s="35">
        <v>0.77</v>
      </c>
      <c r="G851" s="35"/>
      <c r="H851" s="171"/>
      <c r="I851" s="51">
        <v>4423.68</v>
      </c>
      <c r="J851" s="41">
        <f>I851-K851-L851-M851-N851</f>
        <v>878.40000000000009</v>
      </c>
      <c r="K851" s="41">
        <f t="shared" ref="K851:K858" si="1491">B851*D851</f>
        <v>2286.7200000000003</v>
      </c>
      <c r="L851" s="41">
        <f t="shared" ref="L851:L858" si="1492">E851*B851</f>
        <v>1036.8</v>
      </c>
      <c r="M851" s="41">
        <f t="shared" ref="M851:M858" si="1493">F851*B851</f>
        <v>221.76</v>
      </c>
      <c r="N851" s="41">
        <f t="shared" ref="N851:N860" si="1494">G851*B851</f>
        <v>0</v>
      </c>
      <c r="O851" s="41"/>
      <c r="P851" s="41">
        <f t="shared" ref="P851:P858" si="1495">R851/I851</f>
        <v>3</v>
      </c>
      <c r="Q851" s="40">
        <f t="shared" si="1484"/>
        <v>4423.68</v>
      </c>
      <c r="R851" s="51">
        <v>13271.04</v>
      </c>
      <c r="S851" s="41">
        <f t="shared" ref="S851:S862" si="1496">R851-T851-U851-V851-W851-X851</f>
        <v>2635.2000000000007</v>
      </c>
      <c r="T851" s="41">
        <f t="shared" ref="T851:T860" si="1497">P851*K851</f>
        <v>6860.1600000000008</v>
      </c>
      <c r="U851" s="41">
        <f t="shared" ref="U851:U860" si="1498">L851*P851</f>
        <v>3110.3999999999996</v>
      </c>
      <c r="V851" s="41">
        <f t="shared" si="1487"/>
        <v>665.28</v>
      </c>
      <c r="W851" s="51"/>
      <c r="X851" s="51"/>
      <c r="Y851" s="41"/>
      <c r="Z851" s="40">
        <f t="shared" ref="Z851:Z860" si="1499">SUM(S851:Y851)</f>
        <v>13271.04</v>
      </c>
      <c r="AA851" s="54">
        <f t="shared" si="1488"/>
        <v>3078.7200000000003</v>
      </c>
      <c r="AB851" s="54">
        <f t="shared" ref="AB851:AB860" si="1500">T851</f>
        <v>6860.1600000000008</v>
      </c>
      <c r="AC851" s="54">
        <f t="shared" ref="AC851:AC860" si="1501">U851</f>
        <v>3110.3999999999996</v>
      </c>
      <c r="AD851" s="54">
        <f t="shared" si="1489"/>
        <v>221.76</v>
      </c>
      <c r="AE851" s="54">
        <f t="shared" ref="AE851:AE860" si="1502">W851</f>
        <v>0</v>
      </c>
      <c r="AF851" s="54">
        <f t="shared" ref="AF851:AF860" si="1503">X851</f>
        <v>0</v>
      </c>
      <c r="AG851" s="54"/>
      <c r="AH851" s="42">
        <f t="shared" ref="AH851:AH860" si="1504">SUM(AA851:AG851)</f>
        <v>13271.04</v>
      </c>
      <c r="AI851" s="56">
        <f t="shared" ref="AI851:AI860" si="1505">I851-Z851</f>
        <v>-8847.36</v>
      </c>
    </row>
    <row r="852" spans="1:35" x14ac:dyDescent="0.25">
      <c r="A852" s="31">
        <v>6</v>
      </c>
      <c r="B852" s="52">
        <v>252.7</v>
      </c>
      <c r="C852" s="33">
        <v>2.2999999999999998</v>
      </c>
      <c r="D852" s="33">
        <v>8.17</v>
      </c>
      <c r="E852" s="33">
        <v>2.39</v>
      </c>
      <c r="F852" s="35">
        <v>0.77</v>
      </c>
      <c r="G852" s="35"/>
      <c r="H852" s="171"/>
      <c r="I852" s="51">
        <v>3638.88</v>
      </c>
      <c r="J852" s="41">
        <f>I852-K852-L852-M852-N852</f>
        <v>775.78900000000044</v>
      </c>
      <c r="K852" s="41">
        <f t="shared" si="1491"/>
        <v>2064.5589999999997</v>
      </c>
      <c r="L852" s="41">
        <f t="shared" si="1492"/>
        <v>603.95299999999997</v>
      </c>
      <c r="M852" s="41">
        <f t="shared" si="1493"/>
        <v>194.57900000000001</v>
      </c>
      <c r="N852" s="41">
        <f t="shared" si="1494"/>
        <v>0</v>
      </c>
      <c r="O852" s="41"/>
      <c r="P852" s="41">
        <f t="shared" si="1495"/>
        <v>1.0125010992393264</v>
      </c>
      <c r="Q852" s="40">
        <f t="shared" si="1484"/>
        <v>3638.88</v>
      </c>
      <c r="R852" s="51">
        <v>3684.37</v>
      </c>
      <c r="S852" s="41">
        <f t="shared" si="1496"/>
        <v>785.48721527777809</v>
      </c>
      <c r="T852" s="41">
        <f t="shared" si="1497"/>
        <v>2090.3682569444441</v>
      </c>
      <c r="U852" s="41">
        <f t="shared" si="1498"/>
        <v>611.50307638888887</v>
      </c>
      <c r="V852" s="41">
        <f t="shared" si="1487"/>
        <v>197.0114513888889</v>
      </c>
      <c r="W852" s="51"/>
      <c r="X852" s="51"/>
      <c r="Y852" s="41"/>
      <c r="Z852" s="40">
        <f t="shared" si="1499"/>
        <v>3684.37</v>
      </c>
      <c r="AA852" s="54">
        <f t="shared" si="1488"/>
        <v>787.9196666666669</v>
      </c>
      <c r="AB852" s="54">
        <f t="shared" si="1500"/>
        <v>2090.3682569444441</v>
      </c>
      <c r="AC852" s="54">
        <f t="shared" si="1501"/>
        <v>611.50307638888887</v>
      </c>
      <c r="AD852" s="54">
        <f t="shared" si="1489"/>
        <v>194.57900000000001</v>
      </c>
      <c r="AE852" s="54">
        <f t="shared" si="1502"/>
        <v>0</v>
      </c>
      <c r="AF852" s="54">
        <f t="shared" si="1503"/>
        <v>0</v>
      </c>
      <c r="AG852" s="54"/>
      <c r="AH852" s="42">
        <f t="shared" si="1504"/>
        <v>3684.3700000000003</v>
      </c>
      <c r="AI852" s="56">
        <f t="shared" si="1505"/>
        <v>-45.489999999999782</v>
      </c>
    </row>
    <row r="853" spans="1:35" x14ac:dyDescent="0.25">
      <c r="A853" s="31">
        <v>7</v>
      </c>
      <c r="B853" s="52">
        <v>121.7</v>
      </c>
      <c r="C853" s="33">
        <v>2.2999999999999998</v>
      </c>
      <c r="D853" s="33">
        <v>8.5399999999999991</v>
      </c>
      <c r="E853" s="33">
        <v>3.33</v>
      </c>
      <c r="F853" s="35">
        <v>0.77</v>
      </c>
      <c r="G853" s="35"/>
      <c r="H853" s="171"/>
      <c r="I853" s="51">
        <v>1945.98</v>
      </c>
      <c r="J853" s="41">
        <f>I853-K853-L853-M853-N853-O853</f>
        <v>407.69200000000001</v>
      </c>
      <c r="K853" s="41">
        <f t="shared" si="1491"/>
        <v>1039.318</v>
      </c>
      <c r="L853" s="41">
        <f t="shared" si="1492"/>
        <v>405.26100000000002</v>
      </c>
      <c r="M853" s="41">
        <f t="shared" si="1493"/>
        <v>93.709000000000003</v>
      </c>
      <c r="N853" s="41">
        <f t="shared" si="1494"/>
        <v>0</v>
      </c>
      <c r="O853" s="41">
        <f>H853*B853</f>
        <v>0</v>
      </c>
      <c r="P853" s="41">
        <f t="shared" si="1495"/>
        <v>0</v>
      </c>
      <c r="Q853" s="40">
        <f t="shared" si="1484"/>
        <v>1945.98</v>
      </c>
      <c r="R853" s="51">
        <v>0</v>
      </c>
      <c r="S853" s="41">
        <f t="shared" si="1496"/>
        <v>0</v>
      </c>
      <c r="T853" s="41">
        <f t="shared" si="1497"/>
        <v>0</v>
      </c>
      <c r="U853" s="41">
        <f t="shared" si="1498"/>
        <v>0</v>
      </c>
      <c r="V853" s="41">
        <f t="shared" si="1487"/>
        <v>0</v>
      </c>
      <c r="W853" s="51"/>
      <c r="X853" s="51"/>
      <c r="Y853" s="41"/>
      <c r="Z853" s="40">
        <f t="shared" si="1499"/>
        <v>0</v>
      </c>
      <c r="AA853" s="54">
        <f t="shared" si="1488"/>
        <v>-93.709000000000003</v>
      </c>
      <c r="AB853" s="54">
        <f t="shared" si="1500"/>
        <v>0</v>
      </c>
      <c r="AC853" s="54">
        <f t="shared" si="1501"/>
        <v>0</v>
      </c>
      <c r="AD853" s="54">
        <f t="shared" si="1489"/>
        <v>93.709000000000003</v>
      </c>
      <c r="AE853" s="54">
        <f t="shared" si="1502"/>
        <v>0</v>
      </c>
      <c r="AF853" s="54">
        <f t="shared" si="1503"/>
        <v>0</v>
      </c>
      <c r="AG853" s="54"/>
      <c r="AH853" s="42">
        <f t="shared" si="1504"/>
        <v>0</v>
      </c>
      <c r="AI853" s="56">
        <f t="shared" si="1505"/>
        <v>1945.98</v>
      </c>
    </row>
    <row r="854" spans="1:35" x14ac:dyDescent="0.25">
      <c r="A854" s="31">
        <v>8</v>
      </c>
      <c r="B854" s="52">
        <v>537</v>
      </c>
      <c r="C854" s="33">
        <v>2.2999999999999998</v>
      </c>
      <c r="D854" s="33">
        <v>7.92</v>
      </c>
      <c r="E854" s="33">
        <v>2.95</v>
      </c>
      <c r="F854" s="35">
        <v>0.77</v>
      </c>
      <c r="G854" s="35"/>
      <c r="H854" s="171"/>
      <c r="I854" s="51">
        <v>7936.86</v>
      </c>
      <c r="J854" s="41">
        <f>I854-K854-L854-M854-N854-O854</f>
        <v>1686.1799999999996</v>
      </c>
      <c r="K854" s="41">
        <f t="shared" si="1491"/>
        <v>4253.04</v>
      </c>
      <c r="L854" s="41">
        <f t="shared" si="1492"/>
        <v>1584.15</v>
      </c>
      <c r="M854" s="41">
        <f t="shared" si="1493"/>
        <v>413.49</v>
      </c>
      <c r="N854" s="41">
        <f t="shared" si="1494"/>
        <v>0</v>
      </c>
      <c r="O854" s="41">
        <f>H854*B854</f>
        <v>0</v>
      </c>
      <c r="P854" s="41">
        <f t="shared" si="1495"/>
        <v>0</v>
      </c>
      <c r="Q854" s="40">
        <f t="shared" si="1484"/>
        <v>7936.86</v>
      </c>
      <c r="R854" s="51"/>
      <c r="S854" s="41">
        <f t="shared" si="1496"/>
        <v>0</v>
      </c>
      <c r="T854" s="41">
        <f t="shared" si="1497"/>
        <v>0</v>
      </c>
      <c r="U854" s="41">
        <f t="shared" si="1498"/>
        <v>0</v>
      </c>
      <c r="V854" s="41">
        <f t="shared" si="1487"/>
        <v>0</v>
      </c>
      <c r="W854" s="51"/>
      <c r="X854" s="51"/>
      <c r="Y854" s="41"/>
      <c r="Z854" s="40">
        <f t="shared" si="1499"/>
        <v>0</v>
      </c>
      <c r="AA854" s="54">
        <f t="shared" si="1488"/>
        <v>-413.49</v>
      </c>
      <c r="AB854" s="54">
        <f t="shared" si="1500"/>
        <v>0</v>
      </c>
      <c r="AC854" s="54">
        <f t="shared" si="1501"/>
        <v>0</v>
      </c>
      <c r="AD854" s="54">
        <f t="shared" si="1489"/>
        <v>413.49</v>
      </c>
      <c r="AE854" s="54">
        <f t="shared" si="1502"/>
        <v>0</v>
      </c>
      <c r="AF854" s="54">
        <f t="shared" si="1503"/>
        <v>0</v>
      </c>
      <c r="AG854" s="54"/>
      <c r="AH854" s="42">
        <f t="shared" si="1504"/>
        <v>0</v>
      </c>
      <c r="AI854" s="56">
        <f t="shared" si="1505"/>
        <v>7936.86</v>
      </c>
    </row>
    <row r="855" spans="1:35" x14ac:dyDescent="0.25">
      <c r="A855" s="31">
        <v>9</v>
      </c>
      <c r="B855" s="52">
        <v>281.60000000000002</v>
      </c>
      <c r="C855" s="33">
        <v>2.2999999999999998</v>
      </c>
      <c r="D855" s="33">
        <v>8.1999999999999993</v>
      </c>
      <c r="E855" s="33">
        <v>3.14</v>
      </c>
      <c r="F855" s="35">
        <v>0.77</v>
      </c>
      <c r="G855" s="35"/>
      <c r="H855" s="171"/>
      <c r="I855" s="51">
        <v>4347.3500000000004</v>
      </c>
      <c r="J855" s="41">
        <f>I855-K855-L855-M855-N855-O855</f>
        <v>937.17400000000032</v>
      </c>
      <c r="K855" s="41">
        <f t="shared" si="1491"/>
        <v>2309.12</v>
      </c>
      <c r="L855" s="41">
        <f t="shared" si="1492"/>
        <v>884.22400000000016</v>
      </c>
      <c r="M855" s="41">
        <f t="shared" si="1493"/>
        <v>216.83200000000002</v>
      </c>
      <c r="N855" s="41">
        <f t="shared" si="1494"/>
        <v>0</v>
      </c>
      <c r="O855" s="41">
        <f>H855*B855</f>
        <v>0</v>
      </c>
      <c r="P855" s="41">
        <f t="shared" si="1495"/>
        <v>0.56697528379357542</v>
      </c>
      <c r="Q855" s="40">
        <f t="shared" si="1484"/>
        <v>4347.3500000000004</v>
      </c>
      <c r="R855" s="51">
        <v>2464.84</v>
      </c>
      <c r="S855" s="41">
        <f t="shared" si="1496"/>
        <v>531.35449461396013</v>
      </c>
      <c r="T855" s="41">
        <f t="shared" si="1497"/>
        <v>1309.2139673134209</v>
      </c>
      <c r="U855" s="41">
        <f t="shared" si="1498"/>
        <v>501.33315333709055</v>
      </c>
      <c r="V855" s="41">
        <f t="shared" si="1487"/>
        <v>122.93838473552856</v>
      </c>
      <c r="W855" s="51"/>
      <c r="X855" s="51"/>
      <c r="Y855" s="41"/>
      <c r="Z855" s="40">
        <f t="shared" si="1499"/>
        <v>2464.84</v>
      </c>
      <c r="AA855" s="54">
        <f t="shared" si="1488"/>
        <v>437.46087934948866</v>
      </c>
      <c r="AB855" s="54">
        <f t="shared" si="1500"/>
        <v>1309.2139673134209</v>
      </c>
      <c r="AC855" s="54">
        <f t="shared" si="1501"/>
        <v>501.33315333709055</v>
      </c>
      <c r="AD855" s="54">
        <f t="shared" si="1489"/>
        <v>216.83200000000002</v>
      </c>
      <c r="AE855" s="54">
        <f t="shared" si="1502"/>
        <v>0</v>
      </c>
      <c r="AF855" s="54">
        <f t="shared" si="1503"/>
        <v>0</v>
      </c>
      <c r="AG855" s="54"/>
      <c r="AH855" s="42">
        <f t="shared" si="1504"/>
        <v>2464.84</v>
      </c>
      <c r="AI855" s="56">
        <f t="shared" si="1505"/>
        <v>1882.5100000000002</v>
      </c>
    </row>
    <row r="856" spans="1:35" x14ac:dyDescent="0.25">
      <c r="A856" s="31">
        <v>10</v>
      </c>
      <c r="B856" s="52">
        <v>387.7</v>
      </c>
      <c r="C856" s="33">
        <v>2.2999999999999998</v>
      </c>
      <c r="D856" s="33">
        <v>7.95</v>
      </c>
      <c r="E856" s="33">
        <v>3.85</v>
      </c>
      <c r="F856" s="35">
        <v>0.77</v>
      </c>
      <c r="G856" s="35"/>
      <c r="H856" s="171"/>
      <c r="I856" s="51">
        <v>6152.79</v>
      </c>
      <c r="J856" s="41">
        <f t="shared" ref="J856:J858" si="1506">I856-K856-L856-M856-N856</f>
        <v>1279.4009999999998</v>
      </c>
      <c r="K856" s="41">
        <f t="shared" si="1491"/>
        <v>3082.2150000000001</v>
      </c>
      <c r="L856" s="41">
        <f t="shared" si="1492"/>
        <v>1492.645</v>
      </c>
      <c r="M856" s="41">
        <f t="shared" si="1493"/>
        <v>298.529</v>
      </c>
      <c r="N856" s="41">
        <f t="shared" si="1494"/>
        <v>0</v>
      </c>
      <c r="O856" s="41"/>
      <c r="P856" s="41">
        <f t="shared" si="1495"/>
        <v>0.85504624731219492</v>
      </c>
      <c r="Q856" s="40">
        <f t="shared" si="1484"/>
        <v>6152.79</v>
      </c>
      <c r="R856" s="51">
        <v>5260.92</v>
      </c>
      <c r="S856" s="41">
        <f t="shared" si="1496"/>
        <v>1093.9470238574695</v>
      </c>
      <c r="T856" s="41">
        <f t="shared" si="1497"/>
        <v>2635.4363691593571</v>
      </c>
      <c r="U856" s="41">
        <f t="shared" si="1498"/>
        <v>1276.2805058193112</v>
      </c>
      <c r="V856" s="41">
        <f t="shared" si="1487"/>
        <v>255.25610116386224</v>
      </c>
      <c r="W856" s="51"/>
      <c r="X856" s="51"/>
      <c r="Y856" s="41"/>
      <c r="Z856" s="40">
        <f t="shared" si="1499"/>
        <v>5260.92</v>
      </c>
      <c r="AA856" s="54">
        <f t="shared" si="1488"/>
        <v>1050.6741250213317</v>
      </c>
      <c r="AB856" s="54">
        <f t="shared" si="1500"/>
        <v>2635.4363691593571</v>
      </c>
      <c r="AC856" s="54">
        <f t="shared" si="1501"/>
        <v>1276.2805058193112</v>
      </c>
      <c r="AD856" s="54">
        <f t="shared" si="1489"/>
        <v>298.529</v>
      </c>
      <c r="AE856" s="54">
        <f t="shared" si="1502"/>
        <v>0</v>
      </c>
      <c r="AF856" s="54">
        <f t="shared" si="1503"/>
        <v>0</v>
      </c>
      <c r="AG856" s="54"/>
      <c r="AH856" s="42">
        <f t="shared" si="1504"/>
        <v>5260.92</v>
      </c>
      <c r="AI856" s="56">
        <f t="shared" si="1505"/>
        <v>891.86999999999989</v>
      </c>
    </row>
    <row r="857" spans="1:35" x14ac:dyDescent="0.25">
      <c r="A857" s="31">
        <v>11</v>
      </c>
      <c r="B857" s="52">
        <v>495</v>
      </c>
      <c r="C857" s="33">
        <v>2.2999999999999998</v>
      </c>
      <c r="D857" s="33">
        <v>7.66</v>
      </c>
      <c r="E857" s="33">
        <v>3.18</v>
      </c>
      <c r="F857" s="35">
        <v>0.77</v>
      </c>
      <c r="G857" s="35"/>
      <c r="H857" s="171"/>
      <c r="I857" s="51">
        <v>7425</v>
      </c>
      <c r="J857" s="41">
        <f t="shared" si="1506"/>
        <v>1678.0499999999997</v>
      </c>
      <c r="K857" s="41">
        <f t="shared" si="1491"/>
        <v>3791.7000000000003</v>
      </c>
      <c r="L857" s="41">
        <f t="shared" si="1492"/>
        <v>1574.1000000000001</v>
      </c>
      <c r="M857" s="41">
        <f t="shared" si="1493"/>
        <v>381.15000000000003</v>
      </c>
      <c r="N857" s="41">
        <f t="shared" si="1494"/>
        <v>0</v>
      </c>
      <c r="O857" s="41"/>
      <c r="P857" s="41">
        <f t="shared" si="1495"/>
        <v>1.2424498316498318</v>
      </c>
      <c r="Q857" s="40">
        <f t="shared" si="1484"/>
        <v>7425</v>
      </c>
      <c r="R857" s="51">
        <v>9225.19</v>
      </c>
      <c r="S857" s="41">
        <f t="shared" si="1496"/>
        <v>1924.8129399999989</v>
      </c>
      <c r="T857" s="41">
        <f t="shared" si="1497"/>
        <v>4710.9970266666678</v>
      </c>
      <c r="U857" s="41">
        <f t="shared" si="1498"/>
        <v>1955.7402800000004</v>
      </c>
      <c r="V857" s="41">
        <f t="shared" si="1487"/>
        <v>473.55975333333345</v>
      </c>
      <c r="W857" s="51"/>
      <c r="X857" s="51">
        <v>160.08000000000001</v>
      </c>
      <c r="Y857" s="41"/>
      <c r="Z857" s="40">
        <f t="shared" si="1499"/>
        <v>9225.19</v>
      </c>
      <c r="AA857" s="54">
        <f t="shared" si="1488"/>
        <v>2017.2226933333322</v>
      </c>
      <c r="AB857" s="54">
        <f t="shared" si="1500"/>
        <v>4710.9970266666678</v>
      </c>
      <c r="AC857" s="54">
        <f t="shared" si="1501"/>
        <v>1955.7402800000004</v>
      </c>
      <c r="AD857" s="54">
        <f t="shared" si="1489"/>
        <v>381.15000000000003</v>
      </c>
      <c r="AE857" s="54">
        <f t="shared" si="1502"/>
        <v>0</v>
      </c>
      <c r="AF857" s="54">
        <f t="shared" si="1503"/>
        <v>160.08000000000001</v>
      </c>
      <c r="AG857" s="54"/>
      <c r="AH857" s="42">
        <f t="shared" si="1504"/>
        <v>9225.19</v>
      </c>
      <c r="AI857" s="56">
        <f t="shared" si="1505"/>
        <v>-1800.1900000000005</v>
      </c>
    </row>
    <row r="858" spans="1:35" x14ac:dyDescent="0.25">
      <c r="A858" s="31">
        <v>12</v>
      </c>
      <c r="B858" s="52">
        <v>70.3</v>
      </c>
      <c r="C858" s="33">
        <v>2.2999999999999998</v>
      </c>
      <c r="D858" s="33">
        <v>8</v>
      </c>
      <c r="E858" s="33">
        <v>2.83</v>
      </c>
      <c r="F858" s="35">
        <v>0.77</v>
      </c>
      <c r="G858" s="35"/>
      <c r="H858" s="171"/>
      <c r="I858" s="51">
        <v>1055.2</v>
      </c>
      <c r="J858" s="41">
        <f t="shared" si="1506"/>
        <v>239.72000000000011</v>
      </c>
      <c r="K858" s="41">
        <f t="shared" si="1491"/>
        <v>562.4</v>
      </c>
      <c r="L858" s="41">
        <f t="shared" si="1492"/>
        <v>198.94899999999998</v>
      </c>
      <c r="M858" s="41">
        <f t="shared" si="1493"/>
        <v>54.131</v>
      </c>
      <c r="N858" s="41">
        <f t="shared" si="1494"/>
        <v>0</v>
      </c>
      <c r="O858" s="41"/>
      <c r="P858" s="41">
        <f t="shared" si="1495"/>
        <v>2.0266489764973463</v>
      </c>
      <c r="Q858" s="40">
        <f t="shared" si="1484"/>
        <v>1055.2</v>
      </c>
      <c r="R858" s="51">
        <v>2138.52</v>
      </c>
      <c r="S858" s="41">
        <f t="shared" si="1496"/>
        <v>485.82829264594409</v>
      </c>
      <c r="T858" s="41">
        <f t="shared" si="1497"/>
        <v>1139.7873843821076</v>
      </c>
      <c r="U858" s="41">
        <f t="shared" si="1498"/>
        <v>403.1997872251705</v>
      </c>
      <c r="V858" s="41">
        <f t="shared" si="1487"/>
        <v>109.70453574677785</v>
      </c>
      <c r="W858" s="51"/>
      <c r="X858" s="51"/>
      <c r="Y858" s="41"/>
      <c r="Z858" s="40">
        <f t="shared" si="1499"/>
        <v>2138.52</v>
      </c>
      <c r="AA858" s="54">
        <f t="shared" si="1488"/>
        <v>541.401828392722</v>
      </c>
      <c r="AB858" s="54">
        <f t="shared" si="1500"/>
        <v>1139.7873843821076</v>
      </c>
      <c r="AC858" s="54">
        <f t="shared" si="1501"/>
        <v>403.1997872251705</v>
      </c>
      <c r="AD858" s="54">
        <f t="shared" si="1489"/>
        <v>54.131</v>
      </c>
      <c r="AE858" s="54">
        <f t="shared" si="1502"/>
        <v>0</v>
      </c>
      <c r="AF858" s="54">
        <f t="shared" si="1503"/>
        <v>0</v>
      </c>
      <c r="AG858" s="54"/>
      <c r="AH858" s="42">
        <f t="shared" si="1504"/>
        <v>2138.52</v>
      </c>
      <c r="AI858" s="56">
        <f t="shared" si="1505"/>
        <v>-1083.32</v>
      </c>
    </row>
    <row r="859" spans="1:35" x14ac:dyDescent="0.25">
      <c r="A859" s="31">
        <v>13</v>
      </c>
      <c r="B859" s="52">
        <v>121.2</v>
      </c>
      <c r="C859" s="33">
        <v>2.2999999999999998</v>
      </c>
      <c r="D859" s="33">
        <v>8.1</v>
      </c>
      <c r="E859" s="33">
        <v>2.69</v>
      </c>
      <c r="F859" s="35">
        <v>0.77</v>
      </c>
      <c r="G859" s="35"/>
      <c r="H859" s="171"/>
      <c r="I859" s="51">
        <v>1809.52</v>
      </c>
      <c r="J859" s="41">
        <v>0</v>
      </c>
      <c r="K859" s="41">
        <v>0</v>
      </c>
      <c r="L859" s="41">
        <v>0</v>
      </c>
      <c r="M859" s="41">
        <v>0</v>
      </c>
      <c r="N859" s="41">
        <f t="shared" si="1494"/>
        <v>0</v>
      </c>
      <c r="O859" s="41"/>
      <c r="P859" s="41">
        <v>0</v>
      </c>
      <c r="Q859" s="40">
        <f t="shared" si="1484"/>
        <v>1809.52</v>
      </c>
      <c r="R859" s="51"/>
      <c r="S859" s="41">
        <f t="shared" si="1496"/>
        <v>0</v>
      </c>
      <c r="T859" s="41">
        <f t="shared" si="1497"/>
        <v>0</v>
      </c>
      <c r="U859" s="41">
        <f t="shared" si="1498"/>
        <v>0</v>
      </c>
      <c r="V859" s="41">
        <f t="shared" si="1487"/>
        <v>0</v>
      </c>
      <c r="W859" s="51"/>
      <c r="X859" s="51"/>
      <c r="Y859" s="41"/>
      <c r="Z859" s="40">
        <f t="shared" si="1499"/>
        <v>0</v>
      </c>
      <c r="AA859" s="54">
        <f t="shared" si="1488"/>
        <v>0</v>
      </c>
      <c r="AB859" s="54">
        <f t="shared" si="1500"/>
        <v>0</v>
      </c>
      <c r="AC859" s="54">
        <f t="shared" si="1501"/>
        <v>0</v>
      </c>
      <c r="AD859" s="54">
        <f t="shared" si="1489"/>
        <v>0</v>
      </c>
      <c r="AE859" s="54">
        <f t="shared" si="1502"/>
        <v>0</v>
      </c>
      <c r="AF859" s="54">
        <f t="shared" si="1503"/>
        <v>0</v>
      </c>
      <c r="AG859" s="54"/>
      <c r="AH859" s="42">
        <f t="shared" si="1504"/>
        <v>0</v>
      </c>
      <c r="AI859" s="56">
        <f t="shared" si="1505"/>
        <v>1809.52</v>
      </c>
    </row>
    <row r="860" spans="1:35" x14ac:dyDescent="0.25">
      <c r="A860" s="31">
        <v>14</v>
      </c>
      <c r="B860" s="52">
        <v>369.4</v>
      </c>
      <c r="C860" s="33">
        <v>2.2999999999999998</v>
      </c>
      <c r="D860" s="33">
        <v>8.31</v>
      </c>
      <c r="E860" s="33">
        <v>2.7</v>
      </c>
      <c r="F860" s="35">
        <v>0.77</v>
      </c>
      <c r="G860" s="35"/>
      <c r="H860" s="171"/>
      <c r="I860" s="51">
        <v>5585.33</v>
      </c>
      <c r="J860" s="41">
        <f t="shared" ref="J860" si="1507">I860-K860-L860-M860-N860</f>
        <v>1233.7979999999998</v>
      </c>
      <c r="K860" s="41">
        <f t="shared" ref="K860" si="1508">B860*D860</f>
        <v>3069.7139999999999</v>
      </c>
      <c r="L860" s="41">
        <f t="shared" ref="L860" si="1509">E860*B860</f>
        <v>997.38</v>
      </c>
      <c r="M860" s="41">
        <f t="shared" ref="M860" si="1510">F860*B860</f>
        <v>284.43799999999999</v>
      </c>
      <c r="N860" s="41">
        <f t="shared" si="1494"/>
        <v>0</v>
      </c>
      <c r="O860" s="41"/>
      <c r="P860" s="41">
        <f t="shared" ref="P860" si="1511">R860/I860</f>
        <v>0.20014215811778355</v>
      </c>
      <c r="Q860" s="40">
        <f t="shared" si="1484"/>
        <v>5585.33</v>
      </c>
      <c r="R860" s="51">
        <v>1117.8599999999999</v>
      </c>
      <c r="S860" s="41">
        <f t="shared" si="1496"/>
        <v>246.93499440140502</v>
      </c>
      <c r="T860" s="41">
        <f t="shared" si="1497"/>
        <v>614.3791847643738</v>
      </c>
      <c r="U860" s="41">
        <f t="shared" si="1498"/>
        <v>199.61778566351495</v>
      </c>
      <c r="V860" s="41">
        <f t="shared" si="1487"/>
        <v>56.928035170706117</v>
      </c>
      <c r="W860" s="51"/>
      <c r="X860" s="51"/>
      <c r="Y860" s="41"/>
      <c r="Z860" s="40">
        <f t="shared" si="1499"/>
        <v>1117.8599999999999</v>
      </c>
      <c r="AA860" s="54">
        <f t="shared" si="1488"/>
        <v>19.425029572111157</v>
      </c>
      <c r="AB860" s="54">
        <f t="shared" si="1500"/>
        <v>614.3791847643738</v>
      </c>
      <c r="AC860" s="54">
        <f t="shared" si="1501"/>
        <v>199.61778566351495</v>
      </c>
      <c r="AD860" s="54">
        <f t="shared" si="1489"/>
        <v>284.43799999999999</v>
      </c>
      <c r="AE860" s="54">
        <f t="shared" si="1502"/>
        <v>0</v>
      </c>
      <c r="AF860" s="54">
        <f t="shared" si="1503"/>
        <v>0</v>
      </c>
      <c r="AG860" s="54"/>
      <c r="AH860" s="42">
        <f t="shared" si="1504"/>
        <v>1117.8599999999999</v>
      </c>
      <c r="AI860" s="56">
        <f t="shared" si="1505"/>
        <v>4467.47</v>
      </c>
    </row>
    <row r="861" spans="1:35" x14ac:dyDescent="0.25">
      <c r="A861" s="31"/>
      <c r="B861" s="52"/>
      <c r="C861" s="33"/>
      <c r="D861" s="33"/>
      <c r="E861" s="33"/>
      <c r="F861" s="35"/>
      <c r="G861" s="35"/>
      <c r="H861" s="171"/>
      <c r="I861" s="51"/>
      <c r="J861" s="41"/>
      <c r="K861" s="41"/>
      <c r="L861" s="41"/>
      <c r="M861" s="41"/>
      <c r="N861" s="41"/>
      <c r="O861" s="41"/>
      <c r="P861" s="41">
        <v>0</v>
      </c>
      <c r="Q861" s="40">
        <f t="shared" si="1484"/>
        <v>0</v>
      </c>
      <c r="R861" s="51"/>
      <c r="S861" s="41">
        <f t="shared" si="1496"/>
        <v>0</v>
      </c>
      <c r="T861" s="41"/>
      <c r="U861" s="41"/>
      <c r="V861" s="41">
        <f t="shared" si="1487"/>
        <v>0</v>
      </c>
      <c r="W861" s="51"/>
      <c r="X861" s="51"/>
      <c r="Y861" s="41"/>
      <c r="Z861" s="40"/>
      <c r="AA861" s="54">
        <f t="shared" si="1488"/>
        <v>0</v>
      </c>
      <c r="AB861" s="54"/>
      <c r="AC861" s="54"/>
      <c r="AD861" s="54">
        <f t="shared" si="1489"/>
        <v>0</v>
      </c>
      <c r="AE861" s="54"/>
      <c r="AF861" s="54"/>
      <c r="AG861" s="54"/>
      <c r="AH861" s="42"/>
      <c r="AI861" s="56"/>
    </row>
    <row r="862" spans="1:35" x14ac:dyDescent="0.25">
      <c r="A862" s="31">
        <v>32</v>
      </c>
      <c r="B862" s="52">
        <v>54.9</v>
      </c>
      <c r="C862" s="33">
        <v>2.2999999999999998</v>
      </c>
      <c r="D862" s="33">
        <v>8.06</v>
      </c>
      <c r="E862" s="33">
        <v>1.9</v>
      </c>
      <c r="F862" s="35">
        <v>0.77</v>
      </c>
      <c r="G862" s="35"/>
      <c r="H862" s="171"/>
      <c r="I862" s="51">
        <v>749.93</v>
      </c>
      <c r="J862" s="41">
        <f t="shared" ref="J862" si="1512">I862-K862-L862-M862-N862</f>
        <v>160.85299999999992</v>
      </c>
      <c r="K862" s="41">
        <f t="shared" ref="K862" si="1513">B862*D862</f>
        <v>442.49400000000003</v>
      </c>
      <c r="L862" s="41">
        <f t="shared" ref="L862" si="1514">E862*B862</f>
        <v>104.30999999999999</v>
      </c>
      <c r="M862" s="41">
        <f t="shared" ref="M862" si="1515">F862*B862</f>
        <v>42.273000000000003</v>
      </c>
      <c r="N862" s="41">
        <f t="shared" ref="N862" si="1516">G862*B862</f>
        <v>0</v>
      </c>
      <c r="O862" s="41"/>
      <c r="P862" s="41">
        <f t="shared" ref="P862:P863" si="1517">R862/I862</f>
        <v>0</v>
      </c>
      <c r="Q862" s="40">
        <f t="shared" si="1484"/>
        <v>749.93</v>
      </c>
      <c r="R862" s="51"/>
      <c r="S862" s="41">
        <f t="shared" si="1496"/>
        <v>0</v>
      </c>
      <c r="T862" s="41">
        <f t="shared" ref="T862" si="1518">P862*K862</f>
        <v>0</v>
      </c>
      <c r="U862" s="41">
        <f t="shared" ref="U862" si="1519">L862*P862</f>
        <v>0</v>
      </c>
      <c r="V862" s="41">
        <f t="shared" si="1487"/>
        <v>0</v>
      </c>
      <c r="W862" s="51"/>
      <c r="X862" s="51"/>
      <c r="Y862" s="41"/>
      <c r="Z862" s="40">
        <f>SUM(S862:Y862)</f>
        <v>0</v>
      </c>
      <c r="AA862" s="54">
        <f t="shared" si="1488"/>
        <v>-42.273000000000003</v>
      </c>
      <c r="AB862" s="54">
        <f>T862</f>
        <v>0</v>
      </c>
      <c r="AC862" s="54">
        <f>U862</f>
        <v>0</v>
      </c>
      <c r="AD862" s="54">
        <f t="shared" si="1489"/>
        <v>42.273000000000003</v>
      </c>
      <c r="AE862" s="54">
        <f>W862</f>
        <v>0</v>
      </c>
      <c r="AF862" s="54">
        <f>X862</f>
        <v>0</v>
      </c>
      <c r="AG862" s="54"/>
      <c r="AH862" s="42">
        <f t="shared" ref="AH862" si="1520">SUM(AA862:AG862)</f>
        <v>0</v>
      </c>
      <c r="AI862" s="56">
        <f>I862-Z862</f>
        <v>749.93</v>
      </c>
    </row>
    <row r="863" spans="1:35" x14ac:dyDescent="0.25">
      <c r="A863" s="32" t="s">
        <v>37</v>
      </c>
      <c r="B863" s="136">
        <f>SUM(B847:B862)</f>
        <v>2998.3</v>
      </c>
      <c r="C863" s="173"/>
      <c r="D863" s="174"/>
      <c r="E863" s="174"/>
      <c r="F863" s="175"/>
      <c r="G863" s="175"/>
      <c r="H863" s="175"/>
      <c r="I863" s="177">
        <f t="shared" ref="I863" si="1521">SUM(I847:I862)</f>
        <v>45504.24</v>
      </c>
      <c r="J863" s="177">
        <f t="shared" ref="J863:N863" si="1522">SUM(J847:J862)</f>
        <v>9346.6209999999992</v>
      </c>
      <c r="K863" s="177">
        <f t="shared" si="1522"/>
        <v>23063.335999999999</v>
      </c>
      <c r="L863" s="177">
        <f t="shared" si="1522"/>
        <v>9069.3960000000006</v>
      </c>
      <c r="M863" s="177">
        <f t="shared" si="1522"/>
        <v>2215.3670000000002</v>
      </c>
      <c r="N863" s="177">
        <f t="shared" si="1522"/>
        <v>0</v>
      </c>
      <c r="O863" s="177">
        <f>SUM(O852:O862)</f>
        <v>0</v>
      </c>
      <c r="P863" s="176">
        <f t="shared" si="1517"/>
        <v>0.82685921136140283</v>
      </c>
      <c r="Q863" s="178">
        <f t="shared" si="1484"/>
        <v>45504.24</v>
      </c>
      <c r="R863" s="177">
        <f>SUM(R847:R862)</f>
        <v>37625.599999999999</v>
      </c>
      <c r="S863" s="177">
        <f>SUM(S847:S862)</f>
        <v>7777.8027018276362</v>
      </c>
      <c r="T863" s="177">
        <f>SUM(T847:T862)</f>
        <v>19533.286116556759</v>
      </c>
      <c r="U863" s="177">
        <f>SUM(U847:U862)</f>
        <v>8258.3043326007191</v>
      </c>
      <c r="V863" s="177">
        <f>SUM(V847:V862)</f>
        <v>1896.1268490148877</v>
      </c>
      <c r="W863" s="177"/>
      <c r="X863" s="177"/>
      <c r="Y863" s="176"/>
      <c r="Z863" s="178">
        <f t="shared" ref="Z863:AE863" si="1523">SUM(Z847:Z862)</f>
        <v>37625.599999999999</v>
      </c>
      <c r="AA863" s="55">
        <f t="shared" si="1523"/>
        <v>7458.5625508425228</v>
      </c>
      <c r="AB863" s="55">
        <f t="shared" si="1523"/>
        <v>19533.286116556759</v>
      </c>
      <c r="AC863" s="55">
        <f t="shared" si="1523"/>
        <v>8258.3043326007191</v>
      </c>
      <c r="AD863" s="55">
        <f t="shared" si="1523"/>
        <v>2215.3670000000002</v>
      </c>
      <c r="AE863" s="55">
        <f t="shared" si="1523"/>
        <v>0</v>
      </c>
      <c r="AF863" s="55">
        <f>SUM(AF852:AF862)</f>
        <v>160.08000000000001</v>
      </c>
      <c r="AG863" s="54"/>
      <c r="AH863" s="42">
        <f>SUM(AH847:AH862)</f>
        <v>37625.599999999999</v>
      </c>
      <c r="AI863" s="56">
        <f>SUM(AI847:AI862)</f>
        <v>7878.6399999999994</v>
      </c>
    </row>
    <row r="864" spans="1:35" x14ac:dyDescent="0.25">
      <c r="A864" s="6" t="s">
        <v>45</v>
      </c>
      <c r="B864" s="37"/>
      <c r="H864" s="171"/>
      <c r="P864" s="41">
        <v>0</v>
      </c>
      <c r="Q864" s="40"/>
    </row>
    <row r="865" spans="1:35" x14ac:dyDescent="0.25">
      <c r="A865" s="31">
        <v>5</v>
      </c>
      <c r="B865" s="52">
        <v>212.7</v>
      </c>
      <c r="C865" s="33">
        <v>2.48</v>
      </c>
      <c r="D865" s="33">
        <v>8.0399999999999991</v>
      </c>
      <c r="E865" s="33">
        <v>3.88</v>
      </c>
      <c r="F865" s="35">
        <v>0.77</v>
      </c>
      <c r="G865" s="35">
        <v>5.8</v>
      </c>
      <c r="H865" s="171"/>
      <c r="I865" s="51">
        <v>4696.42</v>
      </c>
      <c r="J865" s="41">
        <f t="shared" ref="J865:J870" si="1524">I865-K865-L865-M865-N865</f>
        <v>763.59700000000066</v>
      </c>
      <c r="K865" s="41">
        <f t="shared" ref="K865:K870" si="1525">B865*D865</f>
        <v>1710.1079999999997</v>
      </c>
      <c r="L865" s="41">
        <f t="shared" ref="L865:L870" si="1526">E865*B865</f>
        <v>825.27599999999995</v>
      </c>
      <c r="M865" s="41">
        <f t="shared" ref="M865:M870" si="1527">F865*B865</f>
        <v>163.779</v>
      </c>
      <c r="N865" s="41">
        <f>G865*B865</f>
        <v>1233.6599999999999</v>
      </c>
      <c r="O865" s="41"/>
      <c r="P865" s="41">
        <f t="shared" ref="P865" si="1528">R865/I865</f>
        <v>0.67773751069963928</v>
      </c>
      <c r="Q865" s="40">
        <f t="shared" si="1484"/>
        <v>4696.42</v>
      </c>
      <c r="R865" s="51">
        <v>3182.94</v>
      </c>
      <c r="S865" s="41">
        <f t="shared" ref="S865:S870" si="1529">R865-T865-U865-V865-W865-X865</f>
        <v>506.23598740742966</v>
      </c>
      <c r="T865" s="41">
        <f t="shared" ref="T865:T870" si="1530">P865*K865</f>
        <v>1159.0043389475386</v>
      </c>
      <c r="U865" s="41">
        <f t="shared" ref="U865:U870" si="1531">L865*P865</f>
        <v>559.32050188015546</v>
      </c>
      <c r="V865" s="41">
        <f t="shared" ref="V865:V870" si="1532">P865*M865</f>
        <v>110.99917176487622</v>
      </c>
      <c r="W865" s="51"/>
      <c r="X865" s="51">
        <v>847.38</v>
      </c>
      <c r="Y865" s="41"/>
      <c r="Z865" s="40">
        <f t="shared" ref="Z865:Z870" si="1533">SUM(S865:Y865)</f>
        <v>3182.94</v>
      </c>
      <c r="AA865" s="54">
        <f t="shared" ref="AA865:AA870" si="1534">Z865-AB865-AC865-AD865-AE865-AF865</f>
        <v>453.456159172306</v>
      </c>
      <c r="AB865" s="54">
        <f t="shared" ref="AB865:AC870" si="1535">T865</f>
        <v>1159.0043389475386</v>
      </c>
      <c r="AC865" s="54">
        <f t="shared" si="1535"/>
        <v>559.32050188015546</v>
      </c>
      <c r="AD865" s="54">
        <f t="shared" ref="AD865:AD870" si="1536">M865</f>
        <v>163.779</v>
      </c>
      <c r="AE865" s="54">
        <f t="shared" ref="AE865:AF870" si="1537">W865</f>
        <v>0</v>
      </c>
      <c r="AF865" s="54">
        <f t="shared" si="1537"/>
        <v>847.38</v>
      </c>
      <c r="AG865" s="54"/>
      <c r="AH865" s="42">
        <f t="shared" ref="AH865:AH870" si="1538">SUM(AA865:AG865)</f>
        <v>3182.94</v>
      </c>
      <c r="AI865" s="56">
        <f t="shared" ref="AI865:AI870" si="1539">I865-Z865</f>
        <v>1513.48</v>
      </c>
    </row>
    <row r="866" spans="1:35" x14ac:dyDescent="0.25">
      <c r="A866" s="31">
        <v>13</v>
      </c>
      <c r="B866" s="52"/>
      <c r="C866" s="33"/>
      <c r="D866" s="33"/>
      <c r="E866" s="33"/>
      <c r="F866" s="35"/>
      <c r="G866" s="35"/>
      <c r="H866" s="171"/>
      <c r="I866" s="51"/>
      <c r="J866" s="41">
        <f t="shared" si="1524"/>
        <v>0</v>
      </c>
      <c r="K866" s="41">
        <f t="shared" si="1525"/>
        <v>0</v>
      </c>
      <c r="L866" s="41">
        <f t="shared" si="1526"/>
        <v>0</v>
      </c>
      <c r="M866" s="41">
        <f t="shared" si="1527"/>
        <v>0</v>
      </c>
      <c r="N866" s="41">
        <f t="shared" ref="N866:N867" si="1540">G866*B866</f>
        <v>0</v>
      </c>
      <c r="O866" s="41"/>
      <c r="P866" s="41">
        <v>0</v>
      </c>
      <c r="Q866" s="40">
        <f t="shared" si="1484"/>
        <v>0</v>
      </c>
      <c r="R866" s="51"/>
      <c r="S866" s="41">
        <f t="shared" si="1529"/>
        <v>0</v>
      </c>
      <c r="T866" s="41">
        <f t="shared" si="1530"/>
        <v>0</v>
      </c>
      <c r="U866" s="41">
        <f t="shared" si="1531"/>
        <v>0</v>
      </c>
      <c r="V866" s="41">
        <f t="shared" si="1532"/>
        <v>0</v>
      </c>
      <c r="W866" s="51"/>
      <c r="X866" s="51"/>
      <c r="Y866" s="41"/>
      <c r="Z866" s="40">
        <f t="shared" si="1533"/>
        <v>0</v>
      </c>
      <c r="AA866" s="54">
        <f t="shared" si="1534"/>
        <v>0</v>
      </c>
      <c r="AB866" s="54">
        <f t="shared" si="1535"/>
        <v>0</v>
      </c>
      <c r="AC866" s="54">
        <f t="shared" si="1535"/>
        <v>0</v>
      </c>
      <c r="AD866" s="54">
        <f t="shared" si="1536"/>
        <v>0</v>
      </c>
      <c r="AE866" s="54">
        <f t="shared" si="1537"/>
        <v>0</v>
      </c>
      <c r="AF866" s="54">
        <f t="shared" si="1537"/>
        <v>0</v>
      </c>
      <c r="AG866" s="54"/>
      <c r="AH866" s="42">
        <f t="shared" si="1538"/>
        <v>0</v>
      </c>
      <c r="AI866" s="56">
        <f t="shared" si="1539"/>
        <v>0</v>
      </c>
    </row>
    <row r="867" spans="1:35" x14ac:dyDescent="0.25">
      <c r="A867" s="31">
        <v>15</v>
      </c>
      <c r="B867" s="52">
        <v>603.4</v>
      </c>
      <c r="C867" s="33">
        <v>2.2999999999999998</v>
      </c>
      <c r="D867" s="33">
        <v>8.09</v>
      </c>
      <c r="E867" s="33">
        <v>3.63</v>
      </c>
      <c r="F867" s="35">
        <v>0.77</v>
      </c>
      <c r="G867" s="35"/>
      <c r="H867" s="171"/>
      <c r="I867" s="51">
        <v>9491.48</v>
      </c>
      <c r="J867" s="41">
        <f t="shared" si="1524"/>
        <v>1955.0140000000006</v>
      </c>
      <c r="K867" s="41">
        <f t="shared" si="1525"/>
        <v>4881.5059999999994</v>
      </c>
      <c r="L867" s="41">
        <f t="shared" si="1526"/>
        <v>2190.3419999999996</v>
      </c>
      <c r="M867" s="41">
        <f t="shared" si="1527"/>
        <v>464.61799999999999</v>
      </c>
      <c r="N867" s="41">
        <f t="shared" si="1540"/>
        <v>0</v>
      </c>
      <c r="O867" s="41"/>
      <c r="P867" s="41">
        <f t="shared" ref="P867:P871" si="1541">R867/I867</f>
        <v>1.1974613021362317</v>
      </c>
      <c r="Q867" s="40">
        <f t="shared" si="1484"/>
        <v>9491.48</v>
      </c>
      <c r="R867" s="51">
        <v>11365.68</v>
      </c>
      <c r="S867" s="41">
        <f t="shared" si="1529"/>
        <v>2341.0536101345642</v>
      </c>
      <c r="T867" s="41">
        <f t="shared" si="1530"/>
        <v>5845.4145311458269</v>
      </c>
      <c r="U867" s="41">
        <f t="shared" si="1531"/>
        <v>2622.8497834436776</v>
      </c>
      <c r="V867" s="41">
        <f t="shared" si="1532"/>
        <v>556.36207527593172</v>
      </c>
      <c r="W867" s="51"/>
      <c r="X867" s="51"/>
      <c r="Y867" s="41"/>
      <c r="Z867" s="40">
        <f t="shared" si="1533"/>
        <v>11365.680000000002</v>
      </c>
      <c r="AA867" s="54">
        <f t="shared" si="1534"/>
        <v>2432.7976854104977</v>
      </c>
      <c r="AB867" s="54">
        <f t="shared" si="1535"/>
        <v>5845.4145311458269</v>
      </c>
      <c r="AC867" s="54">
        <f t="shared" si="1535"/>
        <v>2622.8497834436776</v>
      </c>
      <c r="AD867" s="54">
        <f t="shared" si="1536"/>
        <v>464.61799999999999</v>
      </c>
      <c r="AE867" s="54">
        <f t="shared" si="1537"/>
        <v>0</v>
      </c>
      <c r="AF867" s="54">
        <f t="shared" si="1537"/>
        <v>0</v>
      </c>
      <c r="AG867" s="54"/>
      <c r="AH867" s="42">
        <f t="shared" si="1538"/>
        <v>11365.680000000002</v>
      </c>
      <c r="AI867" s="56">
        <f t="shared" si="1539"/>
        <v>-1874.2000000000025</v>
      </c>
    </row>
    <row r="868" spans="1:35" x14ac:dyDescent="0.25">
      <c r="A868" s="31">
        <v>16</v>
      </c>
      <c r="B868" s="52">
        <v>127.5</v>
      </c>
      <c r="C868" s="33">
        <v>2.2999999999999998</v>
      </c>
      <c r="D868" s="33">
        <v>8.0500000000000007</v>
      </c>
      <c r="E868" s="33">
        <v>2.88</v>
      </c>
      <c r="F868" s="35">
        <v>0.77</v>
      </c>
      <c r="G868" s="35"/>
      <c r="H868" s="171"/>
      <c r="I868" s="51">
        <v>1934.17</v>
      </c>
      <c r="J868" s="41">
        <f t="shared" si="1524"/>
        <v>442.42</v>
      </c>
      <c r="K868" s="41">
        <f t="shared" si="1525"/>
        <v>1026.375</v>
      </c>
      <c r="L868" s="41">
        <f t="shared" si="1526"/>
        <v>367.2</v>
      </c>
      <c r="M868" s="41">
        <f t="shared" si="1527"/>
        <v>98.174999999999997</v>
      </c>
      <c r="N868" s="41">
        <f>G868*B868</f>
        <v>0</v>
      </c>
      <c r="O868" s="41"/>
      <c r="P868" s="41">
        <f t="shared" si="1541"/>
        <v>0.56046779755657461</v>
      </c>
      <c r="Q868" s="40">
        <f t="shared" si="1484"/>
        <v>1934.17</v>
      </c>
      <c r="R868" s="51">
        <v>1084.04</v>
      </c>
      <c r="S868" s="41">
        <f t="shared" si="1529"/>
        <v>247.96216299497976</v>
      </c>
      <c r="T868" s="41">
        <f t="shared" si="1530"/>
        <v>575.2501357171293</v>
      </c>
      <c r="U868" s="41">
        <f t="shared" si="1531"/>
        <v>205.8037752627742</v>
      </c>
      <c r="V868" s="41">
        <f t="shared" si="1532"/>
        <v>55.023926025116708</v>
      </c>
      <c r="W868" s="51"/>
      <c r="X868" s="51"/>
      <c r="Y868" s="41"/>
      <c r="Z868" s="40">
        <f t="shared" si="1533"/>
        <v>1084.04</v>
      </c>
      <c r="AA868" s="54">
        <f t="shared" si="1534"/>
        <v>204.81108902009646</v>
      </c>
      <c r="AB868" s="54">
        <f t="shared" si="1535"/>
        <v>575.2501357171293</v>
      </c>
      <c r="AC868" s="54">
        <f t="shared" si="1535"/>
        <v>205.8037752627742</v>
      </c>
      <c r="AD868" s="54">
        <f t="shared" si="1536"/>
        <v>98.174999999999997</v>
      </c>
      <c r="AE868" s="54">
        <f t="shared" si="1537"/>
        <v>0</v>
      </c>
      <c r="AF868" s="54">
        <f t="shared" si="1537"/>
        <v>0</v>
      </c>
      <c r="AG868" s="54"/>
      <c r="AH868" s="42">
        <f t="shared" si="1538"/>
        <v>1084.04</v>
      </c>
      <c r="AI868" s="56">
        <f t="shared" si="1539"/>
        <v>850.13000000000011</v>
      </c>
    </row>
    <row r="869" spans="1:35" x14ac:dyDescent="0.25">
      <c r="A869" s="31">
        <v>17</v>
      </c>
      <c r="B869" s="52">
        <v>130</v>
      </c>
      <c r="C869" s="33">
        <v>2.2999999999999998</v>
      </c>
      <c r="D869" s="33">
        <v>8.4</v>
      </c>
      <c r="E869" s="33">
        <v>3.13</v>
      </c>
      <c r="F869" s="35">
        <v>0.77</v>
      </c>
      <c r="G869" s="35"/>
      <c r="H869" s="171"/>
      <c r="I869" s="51">
        <v>2020.2</v>
      </c>
      <c r="J869" s="41">
        <f t="shared" si="1524"/>
        <v>421.20000000000005</v>
      </c>
      <c r="K869" s="41">
        <f t="shared" si="1525"/>
        <v>1092</v>
      </c>
      <c r="L869" s="41">
        <f t="shared" si="1526"/>
        <v>406.9</v>
      </c>
      <c r="M869" s="41">
        <f t="shared" si="1527"/>
        <v>100.10000000000001</v>
      </c>
      <c r="N869" s="41">
        <f>G869*B869</f>
        <v>0</v>
      </c>
      <c r="O869" s="41"/>
      <c r="P869" s="41">
        <f t="shared" si="1541"/>
        <v>4</v>
      </c>
      <c r="Q869" s="40">
        <f t="shared" si="1484"/>
        <v>2020.2</v>
      </c>
      <c r="R869" s="51">
        <v>8080.8</v>
      </c>
      <c r="S869" s="41">
        <f t="shared" si="1529"/>
        <v>1684.8000000000002</v>
      </c>
      <c r="T869" s="41">
        <f t="shared" si="1530"/>
        <v>4368</v>
      </c>
      <c r="U869" s="41">
        <f t="shared" si="1531"/>
        <v>1627.6</v>
      </c>
      <c r="V869" s="41">
        <f t="shared" si="1532"/>
        <v>400.40000000000003</v>
      </c>
      <c r="W869" s="51"/>
      <c r="X869" s="51"/>
      <c r="Y869" s="41"/>
      <c r="Z869" s="40">
        <f t="shared" si="1533"/>
        <v>8080.7999999999993</v>
      </c>
      <c r="AA869" s="54">
        <f t="shared" si="1534"/>
        <v>1985.0999999999995</v>
      </c>
      <c r="AB869" s="54">
        <f t="shared" si="1535"/>
        <v>4368</v>
      </c>
      <c r="AC869" s="54">
        <f t="shared" si="1535"/>
        <v>1627.6</v>
      </c>
      <c r="AD869" s="54">
        <f t="shared" si="1536"/>
        <v>100.10000000000001</v>
      </c>
      <c r="AE869" s="54">
        <f t="shared" si="1537"/>
        <v>0</v>
      </c>
      <c r="AF869" s="54">
        <f t="shared" si="1537"/>
        <v>0</v>
      </c>
      <c r="AG869" s="54"/>
      <c r="AH869" s="42">
        <f t="shared" si="1538"/>
        <v>8080.7999999999993</v>
      </c>
      <c r="AI869" s="56">
        <f t="shared" si="1539"/>
        <v>-6060.5999999999995</v>
      </c>
    </row>
    <row r="870" spans="1:35" x14ac:dyDescent="0.25">
      <c r="A870" s="31" t="s">
        <v>38</v>
      </c>
      <c r="B870" s="52">
        <v>160.30000000000001</v>
      </c>
      <c r="C870" s="33">
        <v>2.2999999999999998</v>
      </c>
      <c r="D870" s="33">
        <v>8.9499999999999993</v>
      </c>
      <c r="E870" s="33">
        <v>1.39</v>
      </c>
      <c r="F870" s="35">
        <v>0.77</v>
      </c>
      <c r="G870" s="35"/>
      <c r="H870" s="171"/>
      <c r="I870" s="51">
        <v>2277.86</v>
      </c>
      <c r="J870" s="41">
        <f t="shared" si="1524"/>
        <v>496.92700000000013</v>
      </c>
      <c r="K870" s="41">
        <f t="shared" si="1525"/>
        <v>1434.6849999999999</v>
      </c>
      <c r="L870" s="41">
        <f t="shared" si="1526"/>
        <v>222.81700000000001</v>
      </c>
      <c r="M870" s="41">
        <f t="shared" si="1527"/>
        <v>123.43100000000001</v>
      </c>
      <c r="N870" s="41">
        <f>G870*B870</f>
        <v>0</v>
      </c>
      <c r="O870" s="41"/>
      <c r="P870" s="41">
        <f t="shared" si="1541"/>
        <v>0.7001044840332592</v>
      </c>
      <c r="Q870" s="40">
        <f t="shared" si="1484"/>
        <v>2277.86</v>
      </c>
      <c r="R870" s="51">
        <v>1594.74</v>
      </c>
      <c r="S870" s="41">
        <f t="shared" si="1529"/>
        <v>347.90082093719559</v>
      </c>
      <c r="T870" s="41">
        <f t="shared" si="1530"/>
        <v>1004.4294016752565</v>
      </c>
      <c r="U870" s="41">
        <f t="shared" si="1531"/>
        <v>155.99518081883872</v>
      </c>
      <c r="V870" s="41">
        <f t="shared" si="1532"/>
        <v>86.414596568709229</v>
      </c>
      <c r="W870" s="51"/>
      <c r="X870" s="51"/>
      <c r="Y870" s="41"/>
      <c r="Z870" s="40">
        <f t="shared" si="1533"/>
        <v>1594.7399999999998</v>
      </c>
      <c r="AA870" s="54">
        <f t="shared" si="1534"/>
        <v>310.88441750590459</v>
      </c>
      <c r="AB870" s="54">
        <f t="shared" si="1535"/>
        <v>1004.4294016752565</v>
      </c>
      <c r="AC870" s="54">
        <f t="shared" si="1535"/>
        <v>155.99518081883872</v>
      </c>
      <c r="AD870" s="54">
        <f t="shared" si="1536"/>
        <v>123.43100000000001</v>
      </c>
      <c r="AE870" s="54">
        <f t="shared" si="1537"/>
        <v>0</v>
      </c>
      <c r="AF870" s="54">
        <f t="shared" si="1537"/>
        <v>0</v>
      </c>
      <c r="AG870" s="54"/>
      <c r="AH870" s="42">
        <f t="shared" si="1538"/>
        <v>1594.7399999999998</v>
      </c>
      <c r="AI870" s="56">
        <f t="shared" si="1539"/>
        <v>683.12000000000035</v>
      </c>
    </row>
    <row r="871" spans="1:35" x14ac:dyDescent="0.25">
      <c r="A871" s="32" t="s">
        <v>37</v>
      </c>
      <c r="B871" s="136">
        <f>SUM(B865:B870)</f>
        <v>1233.8999999999999</v>
      </c>
      <c r="C871" s="173"/>
      <c r="D871" s="174"/>
      <c r="E871" s="174"/>
      <c r="F871" s="175"/>
      <c r="G871" s="175"/>
      <c r="H871" s="175"/>
      <c r="I871" s="177">
        <f t="shared" ref="I871" si="1542">SUM(I865:I870)</f>
        <v>20420.13</v>
      </c>
      <c r="J871" s="177">
        <f t="shared" ref="J871:O871" si="1543">SUM(J865:J870)</f>
        <v>4079.1580000000017</v>
      </c>
      <c r="K871" s="177">
        <f t="shared" si="1543"/>
        <v>10144.673999999999</v>
      </c>
      <c r="L871" s="177">
        <f t="shared" si="1543"/>
        <v>4012.5349999999994</v>
      </c>
      <c r="M871" s="177">
        <f t="shared" si="1543"/>
        <v>950.10299999999995</v>
      </c>
      <c r="N871" s="177">
        <f t="shared" si="1543"/>
        <v>1233.6599999999999</v>
      </c>
      <c r="O871" s="177">
        <f t="shared" si="1543"/>
        <v>0</v>
      </c>
      <c r="P871" s="176">
        <f t="shared" si="1541"/>
        <v>1.2393750676415869</v>
      </c>
      <c r="Q871" s="178">
        <f t="shared" si="1484"/>
        <v>20420.13</v>
      </c>
      <c r="R871" s="177">
        <f>SUM(R865:R870)</f>
        <v>25308.2</v>
      </c>
      <c r="S871" s="177">
        <f t="shared" ref="S871:X871" si="1544">SUM(S865:S870)</f>
        <v>5127.9525814741692</v>
      </c>
      <c r="T871" s="177">
        <f t="shared" si="1544"/>
        <v>12952.098407485752</v>
      </c>
      <c r="U871" s="177">
        <f t="shared" si="1544"/>
        <v>5171.5692414054456</v>
      </c>
      <c r="V871" s="177">
        <f t="shared" si="1544"/>
        <v>1209.1997696346339</v>
      </c>
      <c r="W871" s="177">
        <f t="shared" si="1544"/>
        <v>0</v>
      </c>
      <c r="X871" s="177">
        <f t="shared" si="1544"/>
        <v>847.38</v>
      </c>
      <c r="Y871" s="176"/>
      <c r="Z871" s="178">
        <f t="shared" ref="Z871:AF871" si="1545">SUM(Z865:Z870)</f>
        <v>25308.200000000004</v>
      </c>
      <c r="AA871" s="55">
        <f t="shared" si="1545"/>
        <v>5387.0493511088043</v>
      </c>
      <c r="AB871" s="55">
        <f t="shared" si="1545"/>
        <v>12952.098407485752</v>
      </c>
      <c r="AC871" s="55">
        <f t="shared" si="1545"/>
        <v>5171.5692414054456</v>
      </c>
      <c r="AD871" s="55">
        <f t="shared" si="1545"/>
        <v>950.10299999999995</v>
      </c>
      <c r="AE871" s="55">
        <f t="shared" si="1545"/>
        <v>0</v>
      </c>
      <c r="AF871" s="55">
        <f t="shared" si="1545"/>
        <v>847.38</v>
      </c>
      <c r="AG871" s="54"/>
      <c r="AH871" s="42">
        <f>SUM(AH865:AH870)</f>
        <v>25308.200000000004</v>
      </c>
      <c r="AI871" s="56">
        <f>SUM(AI865:AI870)</f>
        <v>-4888.0700000000015</v>
      </c>
    </row>
    <row r="872" spans="1:35" x14ac:dyDescent="0.25">
      <c r="A872" t="s">
        <v>40</v>
      </c>
      <c r="G872" s="65"/>
      <c r="H872" s="171"/>
      <c r="J872" s="51"/>
      <c r="K872" s="51"/>
      <c r="L872" s="51"/>
      <c r="M872" s="41"/>
      <c r="N872" s="51"/>
      <c r="P872" s="41"/>
      <c r="Q872" s="40">
        <f t="shared" si="1484"/>
        <v>0</v>
      </c>
      <c r="S872" s="132"/>
      <c r="V872" s="132"/>
    </row>
    <row r="873" spans="1:35" x14ac:dyDescent="0.25">
      <c r="A873" s="31">
        <v>2</v>
      </c>
      <c r="B873" s="52">
        <v>418.2</v>
      </c>
      <c r="C873" s="33">
        <v>2.2999999999999998</v>
      </c>
      <c r="D873" s="33">
        <v>8.2100000000000009</v>
      </c>
      <c r="E873" s="33">
        <v>3.03</v>
      </c>
      <c r="F873" s="35">
        <v>0.77</v>
      </c>
      <c r="G873" s="35"/>
      <c r="H873" s="171"/>
      <c r="I873" s="51">
        <v>6390.1</v>
      </c>
      <c r="J873" s="41">
        <f>I873-K873-L873-M873-N873</f>
        <v>1367.518</v>
      </c>
      <c r="K873" s="41">
        <f>B873*D873</f>
        <v>3433.4220000000005</v>
      </c>
      <c r="L873" s="41">
        <f>E873*B873</f>
        <v>1267.146</v>
      </c>
      <c r="M873" s="41">
        <f t="shared" ref="M873" si="1546">F873*B873</f>
        <v>322.01400000000001</v>
      </c>
      <c r="N873" s="41">
        <v>0</v>
      </c>
      <c r="O873" s="41"/>
      <c r="P873" s="41">
        <f t="shared" ref="P873:P875" si="1547">R873/I873</f>
        <v>1.0881050374798515</v>
      </c>
      <c r="Q873" s="40">
        <f t="shared" si="1484"/>
        <v>6390.1</v>
      </c>
      <c r="R873" s="51">
        <v>6953.1</v>
      </c>
      <c r="S873" s="41">
        <f>R873-T873-U873-V873-W873-X873</f>
        <v>1488.0032246443725</v>
      </c>
      <c r="T873" s="41">
        <f>P873*K873</f>
        <v>3735.9237739941473</v>
      </c>
      <c r="U873" s="41">
        <f>L873*P873</f>
        <v>1378.7879458224438</v>
      </c>
      <c r="V873" s="41">
        <f t="shared" ref="V873" si="1548">P873*M873</f>
        <v>350.3850555390369</v>
      </c>
      <c r="W873" s="51"/>
      <c r="X873" s="51"/>
      <c r="Y873" s="41"/>
      <c r="Z873" s="40">
        <f>SUM(S873:Y873)</f>
        <v>6953.1000000000013</v>
      </c>
      <c r="AA873" s="54">
        <f t="shared" ref="AA873:AF876" si="1549">S873</f>
        <v>1488.0032246443725</v>
      </c>
      <c r="AB873" s="54">
        <f t="shared" si="1549"/>
        <v>3735.9237739941473</v>
      </c>
      <c r="AC873" s="54">
        <f t="shared" si="1549"/>
        <v>1378.7879458224438</v>
      </c>
      <c r="AD873" s="54">
        <f t="shared" si="1549"/>
        <v>350.3850555390369</v>
      </c>
      <c r="AE873" s="54">
        <f t="shared" si="1549"/>
        <v>0</v>
      </c>
      <c r="AF873" s="54">
        <f t="shared" si="1549"/>
        <v>0</v>
      </c>
      <c r="AG873" s="54"/>
      <c r="AH873" s="42">
        <f>SUM(AA873:AG873)</f>
        <v>6953.1000000000013</v>
      </c>
      <c r="AI873" s="56">
        <f>I873-Z873</f>
        <v>-563.00000000000091</v>
      </c>
    </row>
    <row r="874" spans="1:35" x14ac:dyDescent="0.25">
      <c r="A874" s="31">
        <v>6</v>
      </c>
      <c r="B874" s="52">
        <v>124</v>
      </c>
      <c r="C874" s="33">
        <v>2.2999999999999998</v>
      </c>
      <c r="D874" s="33">
        <v>8.25</v>
      </c>
      <c r="E874" s="33">
        <v>2.83</v>
      </c>
      <c r="F874" s="35">
        <v>0.77</v>
      </c>
      <c r="G874" s="35"/>
      <c r="H874" s="171"/>
      <c r="I874" s="51">
        <v>1856.28</v>
      </c>
      <c r="J874" s="41">
        <f>I874-K874-L874-M874-N874</f>
        <v>386.87999999999994</v>
      </c>
      <c r="K874" s="41">
        <f>B874*D874</f>
        <v>1023</v>
      </c>
      <c r="L874" s="41">
        <f>E874*B874</f>
        <v>350.92</v>
      </c>
      <c r="M874" s="41">
        <f>F874*B874</f>
        <v>95.48</v>
      </c>
      <c r="N874" s="41">
        <f>G874*B874</f>
        <v>0</v>
      </c>
      <c r="O874" s="41"/>
      <c r="P874" s="41">
        <f t="shared" si="1547"/>
        <v>1</v>
      </c>
      <c r="Q874" s="40">
        <f t="shared" si="1484"/>
        <v>1856.28</v>
      </c>
      <c r="R874" s="51">
        <v>1856.28</v>
      </c>
      <c r="S874" s="41">
        <f>R874-T874-U874-V874-W874-X874</f>
        <v>386.87999999999994</v>
      </c>
      <c r="T874" s="41">
        <f>P874*K874</f>
        <v>1023</v>
      </c>
      <c r="U874" s="41">
        <f>L874*P874</f>
        <v>350.92</v>
      </c>
      <c r="V874" s="41">
        <f>P874*M874</f>
        <v>95.48</v>
      </c>
      <c r="W874" s="51"/>
      <c r="X874" s="51"/>
      <c r="Y874" s="41"/>
      <c r="Z874" s="40">
        <f>SUM(S874:Y874)</f>
        <v>1856.28</v>
      </c>
      <c r="AA874" s="54">
        <f t="shared" si="1549"/>
        <v>386.87999999999994</v>
      </c>
      <c r="AB874" s="54">
        <f t="shared" si="1549"/>
        <v>1023</v>
      </c>
      <c r="AC874" s="54">
        <f t="shared" si="1549"/>
        <v>350.92</v>
      </c>
      <c r="AD874" s="54">
        <f t="shared" si="1549"/>
        <v>95.48</v>
      </c>
      <c r="AE874" s="54">
        <f t="shared" si="1549"/>
        <v>0</v>
      </c>
      <c r="AF874" s="54">
        <f t="shared" si="1549"/>
        <v>0</v>
      </c>
      <c r="AG874" s="54"/>
      <c r="AH874" s="42">
        <f>SUM(AA874:AG874)</f>
        <v>1856.28</v>
      </c>
      <c r="AI874" s="56">
        <f>I874-Z874</f>
        <v>0</v>
      </c>
    </row>
    <row r="875" spans="1:35" x14ac:dyDescent="0.25">
      <c r="A875" s="31">
        <v>14</v>
      </c>
      <c r="B875" s="52">
        <v>277.60000000000002</v>
      </c>
      <c r="C875" s="33">
        <v>2.2999999999999998</v>
      </c>
      <c r="D875" s="33">
        <v>8.5500000000000007</v>
      </c>
      <c r="E875" s="33">
        <v>2.9</v>
      </c>
      <c r="F875" s="35">
        <v>0.77</v>
      </c>
      <c r="G875" s="35"/>
      <c r="H875" s="171"/>
      <c r="I875" s="51">
        <v>4238.95</v>
      </c>
      <c r="J875" s="41">
        <f>I875-K875-L875-M875-N875</f>
        <v>846.67799999999943</v>
      </c>
      <c r="K875" s="41">
        <f>B875*D875</f>
        <v>2373.4800000000005</v>
      </c>
      <c r="L875" s="41">
        <f>E875*B875</f>
        <v>805.04000000000008</v>
      </c>
      <c r="M875" s="41">
        <f>F875*B875</f>
        <v>213.75200000000001</v>
      </c>
      <c r="N875" s="41">
        <f>G875*B875</f>
        <v>0</v>
      </c>
      <c r="O875" s="41"/>
      <c r="P875" s="41">
        <f t="shared" si="1547"/>
        <v>6.958426025312872</v>
      </c>
      <c r="Q875" s="40">
        <f t="shared" si="1484"/>
        <v>4238.95</v>
      </c>
      <c r="R875" s="51">
        <v>29496.42</v>
      </c>
      <c r="S875" s="41">
        <f>R875-T875-U875-V875-W875-X875</f>
        <v>5891.5462302598462</v>
      </c>
      <c r="T875" s="41">
        <f>P875*K875</f>
        <v>16515.6850025596</v>
      </c>
      <c r="U875" s="41">
        <f>L875*P875</f>
        <v>5601.8112874178751</v>
      </c>
      <c r="V875" s="41">
        <f>P875*M875</f>
        <v>1487.377479762677</v>
      </c>
      <c r="W875" s="51"/>
      <c r="X875" s="51"/>
      <c r="Y875" s="41"/>
      <c r="Z875" s="40">
        <f>SUM(S875:Y875)</f>
        <v>29496.42</v>
      </c>
      <c r="AA875" s="54">
        <f t="shared" si="1549"/>
        <v>5891.5462302598462</v>
      </c>
      <c r="AB875" s="54">
        <f t="shared" si="1549"/>
        <v>16515.6850025596</v>
      </c>
      <c r="AC875" s="54">
        <f t="shared" si="1549"/>
        <v>5601.8112874178751</v>
      </c>
      <c r="AD875" s="54">
        <f t="shared" si="1549"/>
        <v>1487.377479762677</v>
      </c>
      <c r="AE875" s="54">
        <f t="shared" si="1549"/>
        <v>0</v>
      </c>
      <c r="AF875" s="54">
        <f t="shared" si="1549"/>
        <v>0</v>
      </c>
      <c r="AG875" s="54"/>
      <c r="AH875" s="42">
        <f>SUM(AA875:AG875)</f>
        <v>29496.42</v>
      </c>
      <c r="AI875" s="56">
        <f>I875-Z875</f>
        <v>-25257.469999999998</v>
      </c>
    </row>
    <row r="876" spans="1:35" x14ac:dyDescent="0.25">
      <c r="A876" s="31">
        <v>24</v>
      </c>
      <c r="B876" s="52"/>
      <c r="C876" s="33"/>
      <c r="D876" s="33"/>
      <c r="E876" s="33"/>
      <c r="F876" s="35"/>
      <c r="G876" s="35"/>
      <c r="H876" s="171"/>
      <c r="I876" s="51"/>
      <c r="J876" s="41">
        <f>I876-K876-L876-M876-N876</f>
        <v>0</v>
      </c>
      <c r="K876" s="41">
        <f>B876*D876</f>
        <v>0</v>
      </c>
      <c r="L876" s="41">
        <f>E876*B876</f>
        <v>0</v>
      </c>
      <c r="M876" s="41">
        <f>F876*B876</f>
        <v>0</v>
      </c>
      <c r="N876" s="41">
        <f>G876*B876</f>
        <v>0</v>
      </c>
      <c r="O876" s="41"/>
      <c r="P876" s="41"/>
      <c r="Q876" s="40">
        <f t="shared" si="1484"/>
        <v>0</v>
      </c>
      <c r="R876" s="51"/>
      <c r="S876" s="41">
        <f>R876-T876-U876-V876-W876-X876</f>
        <v>0</v>
      </c>
      <c r="T876" s="41">
        <f>P876*K876</f>
        <v>0</v>
      </c>
      <c r="U876" s="41">
        <f>L876*P876</f>
        <v>0</v>
      </c>
      <c r="V876" s="41">
        <f>M876</f>
        <v>0</v>
      </c>
      <c r="W876" s="51"/>
      <c r="X876" s="51"/>
      <c r="Y876" s="41"/>
      <c r="Z876" s="40">
        <f>SUM(S876:Y876)</f>
        <v>0</v>
      </c>
      <c r="AA876" s="54">
        <f t="shared" si="1549"/>
        <v>0</v>
      </c>
      <c r="AB876" s="54">
        <f t="shared" si="1549"/>
        <v>0</v>
      </c>
      <c r="AC876" s="54">
        <f t="shared" si="1549"/>
        <v>0</v>
      </c>
      <c r="AD876" s="54">
        <f t="shared" si="1549"/>
        <v>0</v>
      </c>
      <c r="AE876" s="54">
        <f t="shared" si="1549"/>
        <v>0</v>
      </c>
      <c r="AF876" s="54">
        <f t="shared" si="1549"/>
        <v>0</v>
      </c>
      <c r="AG876" s="54"/>
      <c r="AH876" s="42">
        <f>SUM(AA876:AG876)</f>
        <v>0</v>
      </c>
      <c r="AI876" s="56">
        <f>I876-Z876</f>
        <v>0</v>
      </c>
    </row>
    <row r="877" spans="1:35" x14ac:dyDescent="0.25">
      <c r="A877" s="32" t="s">
        <v>37</v>
      </c>
      <c r="B877" s="136">
        <f>SUM(B873:B876)</f>
        <v>819.80000000000007</v>
      </c>
      <c r="C877" s="173"/>
      <c r="D877" s="174"/>
      <c r="E877" s="174"/>
      <c r="F877" s="175"/>
      <c r="G877" s="175"/>
      <c r="H877" s="175"/>
      <c r="I877" s="177">
        <f t="shared" ref="I877" si="1550">SUM(I873:I876)</f>
        <v>12485.330000000002</v>
      </c>
      <c r="J877" s="177">
        <f t="shared" ref="J877:O877" si="1551">SUM(J873:J876)</f>
        <v>2601.0759999999991</v>
      </c>
      <c r="K877" s="177">
        <f t="shared" si="1551"/>
        <v>6829.902000000001</v>
      </c>
      <c r="L877" s="177">
        <f t="shared" si="1551"/>
        <v>2423.1060000000002</v>
      </c>
      <c r="M877" s="177">
        <f t="shared" si="1551"/>
        <v>631.24600000000009</v>
      </c>
      <c r="N877" s="177">
        <f t="shared" si="1551"/>
        <v>0</v>
      </c>
      <c r="O877" s="177">
        <f t="shared" si="1551"/>
        <v>0</v>
      </c>
      <c r="P877" s="176">
        <f t="shared" ref="P877" si="1552">R877/I877</f>
        <v>3.0680646807092802</v>
      </c>
      <c r="Q877" s="178">
        <f t="shared" si="1484"/>
        <v>12485.330000000002</v>
      </c>
      <c r="R877" s="177">
        <f>SUM(R873:R876)</f>
        <v>38305.800000000003</v>
      </c>
      <c r="S877" s="177">
        <f t="shared" ref="S877:V877" si="1553">SUM(S873:S876)</f>
        <v>7766.4294549042188</v>
      </c>
      <c r="T877" s="177">
        <f t="shared" si="1553"/>
        <v>21274.608776553745</v>
      </c>
      <c r="U877" s="177">
        <f t="shared" si="1553"/>
        <v>7331.5192332403185</v>
      </c>
      <c r="V877" s="177">
        <f t="shared" si="1553"/>
        <v>1933.2425353017138</v>
      </c>
      <c r="W877" s="177"/>
      <c r="X877" s="177"/>
      <c r="Y877" s="176"/>
      <c r="Z877" s="178">
        <f>SUM(Z873:Z876)</f>
        <v>38305.800000000003</v>
      </c>
      <c r="AA877" s="55">
        <f>SUM(AA873:AA876)</f>
        <v>7766.4294549042188</v>
      </c>
      <c r="AB877" s="55">
        <f>SUM(AB873:AB876)</f>
        <v>21274.608776553745</v>
      </c>
      <c r="AC877" s="55">
        <f>SUM(AC873:AC876)</f>
        <v>7331.5192332403185</v>
      </c>
      <c r="AD877" s="55">
        <f>SUM(AD873:AD876)</f>
        <v>1933.2425353017138</v>
      </c>
      <c r="AE877" s="55">
        <f>SUM(AE875:AE876)</f>
        <v>0</v>
      </c>
      <c r="AF877" s="55">
        <f>SUM(AF873:AF876)</f>
        <v>0</v>
      </c>
      <c r="AG877" s="54"/>
      <c r="AH877" s="42">
        <f>SUM(AH873:AH876)</f>
        <v>38305.800000000003</v>
      </c>
      <c r="AI877" s="56">
        <f>SUM(AI873:AI876)</f>
        <v>-25820.469999999998</v>
      </c>
    </row>
    <row r="878" spans="1:35" x14ac:dyDescent="0.25">
      <c r="A878" t="s">
        <v>41</v>
      </c>
      <c r="B878" s="74"/>
      <c r="G878" s="65"/>
      <c r="H878" s="171"/>
      <c r="I878" t="s">
        <v>59</v>
      </c>
      <c r="P878" s="41">
        <v>0</v>
      </c>
      <c r="Q878" s="40" t="str">
        <f t="shared" si="1484"/>
        <v xml:space="preserve"> </v>
      </c>
      <c r="S878" s="51"/>
    </row>
    <row r="879" spans="1:35" x14ac:dyDescent="0.25">
      <c r="A879" s="31">
        <v>15</v>
      </c>
      <c r="B879" s="52">
        <v>61.8</v>
      </c>
      <c r="C879" s="33">
        <v>2.2999999999999998</v>
      </c>
      <c r="D879" s="33">
        <v>9.0500000000000007</v>
      </c>
      <c r="E879" s="33">
        <v>9.8800000000000008</v>
      </c>
      <c r="F879" s="35">
        <v>0.77</v>
      </c>
      <c r="G879" s="35"/>
      <c r="H879" s="171"/>
      <c r="I879" s="51">
        <v>1452.92</v>
      </c>
      <c r="J879" s="41">
        <f t="shared" ref="J879:J890" si="1554">I879-K879-L879-M879-N879</f>
        <v>235.46000000000004</v>
      </c>
      <c r="K879" s="41">
        <f t="shared" ref="K879:K890" si="1555">B879*D879</f>
        <v>559.29</v>
      </c>
      <c r="L879" s="41">
        <f t="shared" ref="L879:L890" si="1556">E879*B879</f>
        <v>610.58400000000006</v>
      </c>
      <c r="M879" s="41">
        <f t="shared" ref="M879:M890" si="1557">F879*B879</f>
        <v>47.585999999999999</v>
      </c>
      <c r="N879" s="41">
        <f>G879*B879</f>
        <v>0</v>
      </c>
      <c r="O879" s="41"/>
      <c r="P879" s="41">
        <f t="shared" ref="P879:P884" si="1558">R879/I879</f>
        <v>0</v>
      </c>
      <c r="Q879" s="40">
        <f t="shared" si="1484"/>
        <v>1452.92</v>
      </c>
      <c r="R879" s="51">
        <v>0</v>
      </c>
      <c r="S879" s="41">
        <f t="shared" ref="S879:S886" si="1559">R879-T879-U879-V879-W879-X879</f>
        <v>0</v>
      </c>
      <c r="T879" s="41">
        <f>P879*K879</f>
        <v>0</v>
      </c>
      <c r="U879" s="41">
        <f>L879*P879</f>
        <v>0</v>
      </c>
      <c r="V879" s="41">
        <f t="shared" ref="V879:V890" si="1560">P879*M879</f>
        <v>0</v>
      </c>
      <c r="W879" s="51"/>
      <c r="X879" s="51"/>
      <c r="Y879" s="41"/>
      <c r="Z879" s="40">
        <f t="shared" ref="Z879:Z884" si="1561">SUM(S879:Y879)</f>
        <v>0</v>
      </c>
      <c r="AA879" s="54">
        <f t="shared" ref="AA879:AA890" si="1562">Z879-AB879-AC879-AD879-AE879-AF879</f>
        <v>-47.585999999999999</v>
      </c>
      <c r="AB879" s="54">
        <f t="shared" ref="AB879:AC884" si="1563">T879</f>
        <v>0</v>
      </c>
      <c r="AC879" s="54">
        <f t="shared" si="1563"/>
        <v>0</v>
      </c>
      <c r="AD879" s="54">
        <f t="shared" ref="AD879:AD890" si="1564">M879</f>
        <v>47.585999999999999</v>
      </c>
      <c r="AE879" s="54">
        <f t="shared" ref="AE879:AF884" si="1565">W879</f>
        <v>0</v>
      </c>
      <c r="AF879" s="54">
        <f t="shared" si="1565"/>
        <v>0</v>
      </c>
      <c r="AG879" s="54"/>
      <c r="AH879" s="42">
        <f t="shared" ref="AH879:AH884" si="1566">SUM(AA879:AG879)</f>
        <v>0</v>
      </c>
      <c r="AI879" s="56">
        <f t="shared" ref="AI879:AI884" si="1567">I879-Z879</f>
        <v>1452.92</v>
      </c>
    </row>
    <row r="880" spans="1:35" x14ac:dyDescent="0.25">
      <c r="A880" s="31">
        <v>17</v>
      </c>
      <c r="B880" s="52">
        <v>806</v>
      </c>
      <c r="C880" s="33">
        <v>2.2999999999999998</v>
      </c>
      <c r="D880" s="33">
        <v>8.51</v>
      </c>
      <c r="E880" s="33"/>
      <c r="F880" s="35">
        <v>0.77</v>
      </c>
      <c r="G880" s="35"/>
      <c r="H880" s="171"/>
      <c r="I880" s="51">
        <v>10469.94</v>
      </c>
      <c r="J880" s="41">
        <f t="shared" si="1554"/>
        <v>2990.2600000000011</v>
      </c>
      <c r="K880" s="41">
        <f t="shared" si="1555"/>
        <v>6859.0599999999995</v>
      </c>
      <c r="L880" s="41">
        <f t="shared" si="1556"/>
        <v>0</v>
      </c>
      <c r="M880" s="41">
        <f t="shared" si="1557"/>
        <v>620.62</v>
      </c>
      <c r="N880" s="41">
        <f t="shared" ref="N880:N882" si="1568">G880*B880</f>
        <v>0</v>
      </c>
      <c r="O880" s="41"/>
      <c r="P880" s="41">
        <f t="shared" si="1558"/>
        <v>1.1747498075442646</v>
      </c>
      <c r="Q880" s="40">
        <f t="shared" si="1484"/>
        <v>10469.94</v>
      </c>
      <c r="R880" s="51">
        <v>12299.56</v>
      </c>
      <c r="S880" s="41">
        <f t="shared" si="1559"/>
        <v>3512.8073595073147</v>
      </c>
      <c r="T880" s="41">
        <f t="shared" ref="T880:T884" si="1569">P880*K880</f>
        <v>8057.6794149345633</v>
      </c>
      <c r="U880" s="41">
        <f t="shared" ref="U880:U884" si="1570">L880*P880</f>
        <v>0</v>
      </c>
      <c r="V880" s="41">
        <f t="shared" si="1560"/>
        <v>729.07322555812152</v>
      </c>
      <c r="W880" s="51"/>
      <c r="X880" s="51"/>
      <c r="Y880" s="41"/>
      <c r="Z880" s="40">
        <f t="shared" si="1561"/>
        <v>12299.559999999998</v>
      </c>
      <c r="AA880" s="54">
        <f t="shared" si="1562"/>
        <v>3621.2605850654345</v>
      </c>
      <c r="AB880" s="54">
        <f t="shared" si="1563"/>
        <v>8057.6794149345633</v>
      </c>
      <c r="AC880" s="54">
        <f t="shared" si="1563"/>
        <v>0</v>
      </c>
      <c r="AD880" s="54">
        <f t="shared" si="1564"/>
        <v>620.62</v>
      </c>
      <c r="AE880" s="54">
        <f t="shared" si="1565"/>
        <v>0</v>
      </c>
      <c r="AF880" s="54">
        <f t="shared" si="1565"/>
        <v>0</v>
      </c>
      <c r="AG880" s="54"/>
      <c r="AH880" s="42">
        <f t="shared" si="1566"/>
        <v>12299.56</v>
      </c>
      <c r="AI880" s="56">
        <f t="shared" si="1567"/>
        <v>-1829.6199999999972</v>
      </c>
    </row>
    <row r="881" spans="1:35" x14ac:dyDescent="0.25">
      <c r="A881" s="31">
        <v>18</v>
      </c>
      <c r="B881" s="52">
        <v>512.5</v>
      </c>
      <c r="C881" s="33">
        <v>2.48</v>
      </c>
      <c r="D881" s="33">
        <v>7.7</v>
      </c>
      <c r="E881" s="33">
        <v>3.18</v>
      </c>
      <c r="F881" s="35">
        <v>0.77</v>
      </c>
      <c r="G881" s="35">
        <v>5.8</v>
      </c>
      <c r="H881" s="171"/>
      <c r="I881" s="51">
        <v>10941.88</v>
      </c>
      <c r="J881" s="41">
        <f t="shared" si="1554"/>
        <v>1998.7549999999992</v>
      </c>
      <c r="K881" s="41">
        <f t="shared" si="1555"/>
        <v>3946.25</v>
      </c>
      <c r="L881" s="41">
        <f t="shared" si="1556"/>
        <v>1629.75</v>
      </c>
      <c r="M881" s="41">
        <f t="shared" si="1557"/>
        <v>394.625</v>
      </c>
      <c r="N881" s="41">
        <f t="shared" si="1568"/>
        <v>2972.5</v>
      </c>
      <c r="O881" s="41"/>
      <c r="P881" s="41">
        <f t="shared" si="1558"/>
        <v>1.0112412126618096</v>
      </c>
      <c r="Q881" s="40">
        <f t="shared" si="1484"/>
        <v>10941.88</v>
      </c>
      <c r="R881" s="51">
        <v>11064.88</v>
      </c>
      <c r="S881" s="41">
        <f t="shared" si="1559"/>
        <v>2054.6379346510821</v>
      </c>
      <c r="T881" s="41">
        <f t="shared" si="1569"/>
        <v>3990.6106354666658</v>
      </c>
      <c r="U881" s="41">
        <f t="shared" si="1570"/>
        <v>1648.0703663355841</v>
      </c>
      <c r="V881" s="41">
        <f t="shared" si="1560"/>
        <v>399.06106354666662</v>
      </c>
      <c r="W881" s="51"/>
      <c r="X881" s="51">
        <v>2972.5</v>
      </c>
      <c r="Y881" s="41"/>
      <c r="Z881" s="40">
        <f t="shared" si="1561"/>
        <v>11064.88</v>
      </c>
      <c r="AA881" s="54">
        <f t="shared" si="1562"/>
        <v>2059.0739981977486</v>
      </c>
      <c r="AB881" s="54">
        <f t="shared" si="1563"/>
        <v>3990.6106354666658</v>
      </c>
      <c r="AC881" s="54">
        <f t="shared" si="1563"/>
        <v>1648.0703663355841</v>
      </c>
      <c r="AD881" s="54">
        <f t="shared" si="1564"/>
        <v>394.625</v>
      </c>
      <c r="AE881" s="54">
        <f t="shared" si="1565"/>
        <v>0</v>
      </c>
      <c r="AF881" s="54">
        <f t="shared" si="1565"/>
        <v>2972.5</v>
      </c>
      <c r="AG881" s="54"/>
      <c r="AH881" s="42">
        <f t="shared" si="1566"/>
        <v>11064.879999999997</v>
      </c>
      <c r="AI881" s="56">
        <f t="shared" si="1567"/>
        <v>-123</v>
      </c>
    </row>
    <row r="882" spans="1:35" x14ac:dyDescent="0.25">
      <c r="A882" s="31">
        <v>19</v>
      </c>
      <c r="B882" s="52">
        <v>490.5</v>
      </c>
      <c r="C882" s="33">
        <v>2.48</v>
      </c>
      <c r="D882" s="33">
        <v>8.65</v>
      </c>
      <c r="E882" s="33">
        <v>3.93</v>
      </c>
      <c r="F882" s="35">
        <v>0.77</v>
      </c>
      <c r="G882" s="35">
        <v>5.8</v>
      </c>
      <c r="H882" s="171"/>
      <c r="I882" s="51">
        <v>11299.95</v>
      </c>
      <c r="J882" s="41">
        <f t="shared" si="1554"/>
        <v>1906.8750000000005</v>
      </c>
      <c r="K882" s="41">
        <f t="shared" si="1555"/>
        <v>4242.8249999999998</v>
      </c>
      <c r="L882" s="41">
        <f t="shared" si="1556"/>
        <v>1927.6650000000002</v>
      </c>
      <c r="M882" s="41">
        <f t="shared" si="1557"/>
        <v>377.685</v>
      </c>
      <c r="N882" s="41">
        <f t="shared" si="1568"/>
        <v>2844.9</v>
      </c>
      <c r="O882" s="41"/>
      <c r="P882" s="41">
        <f t="shared" si="1558"/>
        <v>1.5308988092867668</v>
      </c>
      <c r="Q882" s="40">
        <f t="shared" si="1484"/>
        <v>11299.95</v>
      </c>
      <c r="R882" s="51">
        <v>17299.080000000002</v>
      </c>
      <c r="S882" s="41">
        <f t="shared" si="1559"/>
        <v>2948.8466894986277</v>
      </c>
      <c r="T882" s="41">
        <f t="shared" si="1569"/>
        <v>6495.335740512126</v>
      </c>
      <c r="U882" s="41">
        <f t="shared" si="1570"/>
        <v>2951.0600532037756</v>
      </c>
      <c r="V882" s="41">
        <f t="shared" si="1560"/>
        <v>578.19751678547254</v>
      </c>
      <c r="W882" s="51"/>
      <c r="X882" s="51">
        <v>4325.6400000000003</v>
      </c>
      <c r="Y882" s="41"/>
      <c r="Z882" s="40">
        <f t="shared" si="1561"/>
        <v>17299.080000000002</v>
      </c>
      <c r="AA882" s="54">
        <f t="shared" si="1562"/>
        <v>3149.3592062840999</v>
      </c>
      <c r="AB882" s="54">
        <f t="shared" si="1563"/>
        <v>6495.335740512126</v>
      </c>
      <c r="AC882" s="54">
        <f t="shared" si="1563"/>
        <v>2951.0600532037756</v>
      </c>
      <c r="AD882" s="54">
        <f t="shared" si="1564"/>
        <v>377.685</v>
      </c>
      <c r="AE882" s="54">
        <f t="shared" si="1565"/>
        <v>0</v>
      </c>
      <c r="AF882" s="54">
        <f t="shared" si="1565"/>
        <v>4325.6400000000003</v>
      </c>
      <c r="AG882" s="54"/>
      <c r="AH882" s="42">
        <f t="shared" si="1566"/>
        <v>17299.080000000002</v>
      </c>
      <c r="AI882" s="56">
        <f t="shared" si="1567"/>
        <v>-5999.130000000001</v>
      </c>
    </row>
    <row r="883" spans="1:35" x14ac:dyDescent="0.25">
      <c r="A883" s="31">
        <v>20</v>
      </c>
      <c r="B883" s="52">
        <v>714.5</v>
      </c>
      <c r="C883" s="33">
        <v>2.48</v>
      </c>
      <c r="D883" s="33">
        <v>8.1</v>
      </c>
      <c r="E883" s="33">
        <v>2.95</v>
      </c>
      <c r="F883" s="35">
        <v>0.77</v>
      </c>
      <c r="G883" s="35">
        <v>5.8</v>
      </c>
      <c r="H883" s="171"/>
      <c r="I883" s="51">
        <v>15288.57</v>
      </c>
      <c r="J883" s="41">
        <f t="shared" si="1554"/>
        <v>2873.1699999999992</v>
      </c>
      <c r="K883" s="41">
        <f t="shared" si="1555"/>
        <v>5787.45</v>
      </c>
      <c r="L883" s="41">
        <f t="shared" si="1556"/>
        <v>2107.7750000000001</v>
      </c>
      <c r="M883" s="41">
        <f t="shared" si="1557"/>
        <v>550.16499999999996</v>
      </c>
      <c r="N883" s="41">
        <v>3970.01</v>
      </c>
      <c r="O883" s="41"/>
      <c r="P883" s="41">
        <f t="shared" si="1558"/>
        <v>1.3290013389087403</v>
      </c>
      <c r="Q883" s="40">
        <f t="shared" si="1484"/>
        <v>15288.57</v>
      </c>
      <c r="R883" s="51">
        <v>20318.53</v>
      </c>
      <c r="S883" s="41">
        <f t="shared" si="1559"/>
        <v>3842.875382393514</v>
      </c>
      <c r="T883" s="41">
        <f t="shared" si="1569"/>
        <v>7691.528798867389</v>
      </c>
      <c r="U883" s="41">
        <f t="shared" si="1570"/>
        <v>2801.2357971183701</v>
      </c>
      <c r="V883" s="41">
        <f t="shared" si="1560"/>
        <v>731.17002162072708</v>
      </c>
      <c r="W883" s="51"/>
      <c r="X883" s="51">
        <v>5251.72</v>
      </c>
      <c r="Y883" s="41"/>
      <c r="Z883" s="40">
        <f t="shared" si="1561"/>
        <v>20318.53</v>
      </c>
      <c r="AA883" s="54">
        <f t="shared" si="1562"/>
        <v>4023.8804040142395</v>
      </c>
      <c r="AB883" s="54">
        <f t="shared" si="1563"/>
        <v>7691.528798867389</v>
      </c>
      <c r="AC883" s="54">
        <f t="shared" si="1563"/>
        <v>2801.2357971183701</v>
      </c>
      <c r="AD883" s="54">
        <f t="shared" si="1564"/>
        <v>550.16499999999996</v>
      </c>
      <c r="AE883" s="54">
        <f t="shared" si="1565"/>
        <v>0</v>
      </c>
      <c r="AF883" s="54">
        <f t="shared" si="1565"/>
        <v>5251.72</v>
      </c>
      <c r="AG883" s="54"/>
      <c r="AH883" s="42">
        <f t="shared" si="1566"/>
        <v>20318.53</v>
      </c>
      <c r="AI883" s="56">
        <f t="shared" si="1567"/>
        <v>-5029.9599999999991</v>
      </c>
    </row>
    <row r="884" spans="1:35" x14ac:dyDescent="0.25">
      <c r="A884" s="31">
        <v>42</v>
      </c>
      <c r="B884" s="52">
        <v>86.3</v>
      </c>
      <c r="C884" s="33">
        <v>2.48</v>
      </c>
      <c r="D884" s="33">
        <v>8.17</v>
      </c>
      <c r="E884" s="33">
        <v>3.57</v>
      </c>
      <c r="F884" s="35">
        <v>0.77</v>
      </c>
      <c r="G884" s="35">
        <v>5.8</v>
      </c>
      <c r="H884" s="171"/>
      <c r="I884" s="51">
        <v>1921.9</v>
      </c>
      <c r="J884" s="41">
        <f t="shared" si="1554"/>
        <v>341.7470000000003</v>
      </c>
      <c r="K884" s="41">
        <f t="shared" si="1555"/>
        <v>705.07100000000003</v>
      </c>
      <c r="L884" s="41">
        <f t="shared" si="1556"/>
        <v>308.09099999999995</v>
      </c>
      <c r="M884" s="41">
        <f t="shared" si="1557"/>
        <v>66.450999999999993</v>
      </c>
      <c r="N884" s="41">
        <f t="shared" ref="N884:N890" si="1571">G884*B884</f>
        <v>500.53999999999996</v>
      </c>
      <c r="O884" s="41"/>
      <c r="P884" s="41">
        <f t="shared" si="1558"/>
        <v>0</v>
      </c>
      <c r="Q884" s="40">
        <f t="shared" si="1484"/>
        <v>1921.9</v>
      </c>
      <c r="R884" s="51"/>
      <c r="S884" s="41">
        <f t="shared" si="1559"/>
        <v>0</v>
      </c>
      <c r="T884" s="41">
        <f t="shared" si="1569"/>
        <v>0</v>
      </c>
      <c r="U884" s="41">
        <f t="shared" si="1570"/>
        <v>0</v>
      </c>
      <c r="V884" s="41">
        <f t="shared" si="1560"/>
        <v>0</v>
      </c>
      <c r="W884" s="51"/>
      <c r="X884" s="51"/>
      <c r="Y884" s="41"/>
      <c r="Z884" s="40">
        <f t="shared" si="1561"/>
        <v>0</v>
      </c>
      <c r="AA884" s="54">
        <f t="shared" si="1562"/>
        <v>-66.450999999999993</v>
      </c>
      <c r="AB884" s="54">
        <f t="shared" si="1563"/>
        <v>0</v>
      </c>
      <c r="AC884" s="54">
        <f t="shared" si="1563"/>
        <v>0</v>
      </c>
      <c r="AD884" s="54">
        <f t="shared" si="1564"/>
        <v>66.450999999999993</v>
      </c>
      <c r="AE884" s="54">
        <f t="shared" si="1565"/>
        <v>0</v>
      </c>
      <c r="AF884" s="54">
        <f t="shared" si="1565"/>
        <v>0</v>
      </c>
      <c r="AG884" s="54"/>
      <c r="AH884" s="42">
        <f t="shared" si="1566"/>
        <v>0</v>
      </c>
      <c r="AI884" s="56">
        <f t="shared" si="1567"/>
        <v>1921.9</v>
      </c>
    </row>
    <row r="885" spans="1:35" x14ac:dyDescent="0.25">
      <c r="A885" s="31"/>
      <c r="B885" s="52"/>
      <c r="C885" s="33"/>
      <c r="D885" s="33"/>
      <c r="E885" s="33"/>
      <c r="F885" s="35"/>
      <c r="G885" s="35"/>
      <c r="H885" s="171"/>
      <c r="I885" s="51"/>
      <c r="J885" s="41">
        <f t="shared" si="1554"/>
        <v>0</v>
      </c>
      <c r="K885" s="41">
        <f t="shared" si="1555"/>
        <v>0</v>
      </c>
      <c r="L885" s="41">
        <f t="shared" si="1556"/>
        <v>0</v>
      </c>
      <c r="M885" s="41">
        <f t="shared" si="1557"/>
        <v>0</v>
      </c>
      <c r="N885" s="41">
        <f t="shared" si="1571"/>
        <v>0</v>
      </c>
      <c r="O885" s="41"/>
      <c r="P885" s="41"/>
      <c r="Q885" s="40">
        <f t="shared" si="1484"/>
        <v>0</v>
      </c>
      <c r="R885" s="51"/>
      <c r="S885" s="41">
        <f t="shared" si="1559"/>
        <v>0</v>
      </c>
      <c r="T885" s="41"/>
      <c r="U885" s="41"/>
      <c r="V885" s="41">
        <f t="shared" si="1560"/>
        <v>0</v>
      </c>
      <c r="W885" s="51"/>
      <c r="X885" s="51"/>
      <c r="Y885" s="41"/>
      <c r="Z885" s="40"/>
      <c r="AA885" s="54">
        <f t="shared" si="1562"/>
        <v>0</v>
      </c>
      <c r="AB885" s="54"/>
      <c r="AC885" s="54"/>
      <c r="AD885" s="54">
        <f t="shared" si="1564"/>
        <v>0</v>
      </c>
      <c r="AE885" s="54"/>
      <c r="AF885" s="54"/>
      <c r="AG885" s="54"/>
      <c r="AH885" s="42"/>
      <c r="AI885" s="56"/>
    </row>
    <row r="886" spans="1:35" x14ac:dyDescent="0.25">
      <c r="A886" s="31"/>
      <c r="B886" s="52"/>
      <c r="C886" s="33"/>
      <c r="D886" s="33"/>
      <c r="E886" s="33"/>
      <c r="F886" s="35"/>
      <c r="G886" s="35"/>
      <c r="H886" s="171"/>
      <c r="I886" s="51"/>
      <c r="J886" s="41">
        <f t="shared" si="1554"/>
        <v>0</v>
      </c>
      <c r="K886" s="41">
        <f t="shared" si="1555"/>
        <v>0</v>
      </c>
      <c r="L886" s="41">
        <f t="shared" si="1556"/>
        <v>0</v>
      </c>
      <c r="M886" s="41">
        <f t="shared" si="1557"/>
        <v>0</v>
      </c>
      <c r="N886" s="41">
        <f t="shared" si="1571"/>
        <v>0</v>
      </c>
      <c r="O886" s="41"/>
      <c r="P886" s="41"/>
      <c r="Q886" s="40">
        <f t="shared" si="1484"/>
        <v>0</v>
      </c>
      <c r="R886" s="51"/>
      <c r="S886" s="41">
        <f t="shared" si="1559"/>
        <v>0</v>
      </c>
      <c r="T886" s="41"/>
      <c r="U886" s="41"/>
      <c r="V886" s="41">
        <f t="shared" si="1560"/>
        <v>0</v>
      </c>
      <c r="W886" s="51"/>
      <c r="X886" s="51"/>
      <c r="Y886" s="41"/>
      <c r="Z886" s="40"/>
      <c r="AA886" s="54">
        <f t="shared" si="1562"/>
        <v>0</v>
      </c>
      <c r="AB886" s="54"/>
      <c r="AC886" s="54"/>
      <c r="AD886" s="54">
        <f t="shared" si="1564"/>
        <v>0</v>
      </c>
      <c r="AE886" s="54"/>
      <c r="AF886" s="54"/>
      <c r="AG886" s="54"/>
      <c r="AH886" s="42"/>
      <c r="AI886" s="56"/>
    </row>
    <row r="887" spans="1:35" x14ac:dyDescent="0.25">
      <c r="A887" s="31">
        <v>65</v>
      </c>
      <c r="B887" s="52">
        <v>1044.7</v>
      </c>
      <c r="C887" s="33">
        <v>2.2999999999999998</v>
      </c>
      <c r="D887" s="33">
        <v>8.08</v>
      </c>
      <c r="E887" s="33">
        <v>4.32</v>
      </c>
      <c r="F887" s="35">
        <v>0.77</v>
      </c>
      <c r="G887" s="35"/>
      <c r="H887" s="171"/>
      <c r="I887" s="51">
        <v>17101.73</v>
      </c>
      <c r="J887" s="41">
        <f t="shared" si="1554"/>
        <v>3343.0309999999981</v>
      </c>
      <c r="K887" s="41">
        <f t="shared" si="1555"/>
        <v>8441.1760000000013</v>
      </c>
      <c r="L887" s="41">
        <f t="shared" si="1556"/>
        <v>4513.1040000000003</v>
      </c>
      <c r="M887" s="41">
        <f t="shared" si="1557"/>
        <v>804.4190000000001</v>
      </c>
      <c r="N887" s="41">
        <f t="shared" si="1571"/>
        <v>0</v>
      </c>
      <c r="O887" s="41"/>
      <c r="P887" s="41">
        <f t="shared" ref="P887" si="1572">R887/I887</f>
        <v>0.97558784988419311</v>
      </c>
      <c r="Q887" s="40">
        <f t="shared" si="1484"/>
        <v>17101.73</v>
      </c>
      <c r="R887" s="51">
        <v>16684.240000000002</v>
      </c>
      <c r="S887" s="41">
        <f>R887-T887-U887-V887</f>
        <v>3261.4204253862017</v>
      </c>
      <c r="T887" s="41">
        <f t="shared" ref="T887" si="1573">P887*K887</f>
        <v>8235.1087443340548</v>
      </c>
      <c r="U887" s="41">
        <f t="shared" ref="U887" si="1574">L887*P887</f>
        <v>4402.929427663752</v>
      </c>
      <c r="V887" s="41">
        <f t="shared" si="1560"/>
        <v>784.78140261599287</v>
      </c>
      <c r="W887" s="51"/>
      <c r="X887" s="51"/>
      <c r="Y887" s="41"/>
      <c r="Z887" s="40">
        <f>SUM(S887:Y887)</f>
        <v>16684.240000000002</v>
      </c>
      <c r="AA887" s="54">
        <f t="shared" si="1562"/>
        <v>3241.7828280021949</v>
      </c>
      <c r="AB887" s="54">
        <f>T887</f>
        <v>8235.1087443340548</v>
      </c>
      <c r="AC887" s="54">
        <f>U887</f>
        <v>4402.929427663752</v>
      </c>
      <c r="AD887" s="54">
        <f t="shared" si="1564"/>
        <v>804.4190000000001</v>
      </c>
      <c r="AE887" s="54">
        <f>W887</f>
        <v>0</v>
      </c>
      <c r="AF887" s="54">
        <f>X887</f>
        <v>0</v>
      </c>
      <c r="AG887" s="54"/>
      <c r="AH887" s="42">
        <f t="shared" ref="AH887" si="1575">SUM(AA887:AG887)</f>
        <v>16684.240000000002</v>
      </c>
      <c r="AI887" s="56">
        <f>I887-Z887</f>
        <v>417.48999999999796</v>
      </c>
    </row>
    <row r="888" spans="1:35" x14ac:dyDescent="0.25">
      <c r="A888" s="31"/>
      <c r="B888" s="52"/>
      <c r="C888" s="33"/>
      <c r="D888" s="33"/>
      <c r="E888" s="33"/>
      <c r="F888" s="35"/>
      <c r="G888" s="35"/>
      <c r="H888" s="171"/>
      <c r="I888" s="51"/>
      <c r="J888" s="41">
        <f t="shared" si="1554"/>
        <v>0</v>
      </c>
      <c r="K888" s="41">
        <f t="shared" si="1555"/>
        <v>0</v>
      </c>
      <c r="L888" s="41">
        <f t="shared" si="1556"/>
        <v>0</v>
      </c>
      <c r="M888" s="41">
        <f t="shared" si="1557"/>
        <v>0</v>
      </c>
      <c r="N888" s="41">
        <f t="shared" si="1571"/>
        <v>0</v>
      </c>
      <c r="O888" s="41"/>
      <c r="P888" s="41"/>
      <c r="Q888" s="40">
        <f t="shared" si="1484"/>
        <v>0</v>
      </c>
      <c r="R888" s="51"/>
      <c r="S888" s="41"/>
      <c r="T888" s="41"/>
      <c r="U888" s="41"/>
      <c r="V888" s="41">
        <f t="shared" si="1560"/>
        <v>0</v>
      </c>
      <c r="W888" s="51"/>
      <c r="X888" s="51"/>
      <c r="Y888" s="41"/>
      <c r="Z888" s="40"/>
      <c r="AA888" s="54">
        <f t="shared" si="1562"/>
        <v>0</v>
      </c>
      <c r="AB888" s="54"/>
      <c r="AC888" s="54"/>
      <c r="AD888" s="54">
        <f t="shared" si="1564"/>
        <v>0</v>
      </c>
      <c r="AE888" s="54"/>
      <c r="AF888" s="54"/>
      <c r="AG888" s="54"/>
      <c r="AH888" s="42"/>
      <c r="AI888" s="56"/>
    </row>
    <row r="889" spans="1:35" x14ac:dyDescent="0.25">
      <c r="A889" s="31"/>
      <c r="B889" s="52"/>
      <c r="C889" s="33"/>
      <c r="D889" s="33"/>
      <c r="E889" s="33"/>
      <c r="F889" s="35"/>
      <c r="G889" s="35"/>
      <c r="H889" s="171"/>
      <c r="I889" s="51"/>
      <c r="J889" s="41">
        <f t="shared" si="1554"/>
        <v>0</v>
      </c>
      <c r="K889" s="41">
        <f t="shared" si="1555"/>
        <v>0</v>
      </c>
      <c r="L889" s="41">
        <f t="shared" si="1556"/>
        <v>0</v>
      </c>
      <c r="M889" s="41">
        <f t="shared" si="1557"/>
        <v>0</v>
      </c>
      <c r="N889" s="41">
        <f t="shared" si="1571"/>
        <v>0</v>
      </c>
      <c r="O889" s="41"/>
      <c r="P889" s="41"/>
      <c r="Q889" s="40">
        <f t="shared" si="1484"/>
        <v>0</v>
      </c>
      <c r="R889" s="51"/>
      <c r="S889" s="41"/>
      <c r="T889" s="41"/>
      <c r="U889" s="41"/>
      <c r="V889" s="41">
        <f t="shared" si="1560"/>
        <v>0</v>
      </c>
      <c r="W889" s="51"/>
      <c r="X889" s="51"/>
      <c r="Y889" s="41"/>
      <c r="Z889" s="40"/>
      <c r="AA889" s="54">
        <f t="shared" si="1562"/>
        <v>0</v>
      </c>
      <c r="AB889" s="54"/>
      <c r="AC889" s="54"/>
      <c r="AD889" s="54">
        <f t="shared" si="1564"/>
        <v>0</v>
      </c>
      <c r="AE889" s="54"/>
      <c r="AF889" s="54"/>
      <c r="AG889" s="54"/>
      <c r="AH889" s="42"/>
      <c r="AI889" s="56"/>
    </row>
    <row r="890" spans="1:35" x14ac:dyDescent="0.25">
      <c r="A890" s="31">
        <v>67</v>
      </c>
      <c r="B890" s="52">
        <v>422.6</v>
      </c>
      <c r="C890" s="33">
        <v>2.2999999999999998</v>
      </c>
      <c r="D890" s="33">
        <v>8.61</v>
      </c>
      <c r="E890" s="33">
        <v>2.63</v>
      </c>
      <c r="F890" s="35">
        <v>0.77</v>
      </c>
      <c r="G890" s="35"/>
      <c r="H890" s="171"/>
      <c r="I890" s="51">
        <v>6505.92</v>
      </c>
      <c r="J890" s="41">
        <f t="shared" si="1554"/>
        <v>1430.4940000000001</v>
      </c>
      <c r="K890" s="41">
        <f t="shared" si="1555"/>
        <v>3638.5859999999998</v>
      </c>
      <c r="L890" s="41">
        <f t="shared" si="1556"/>
        <v>1111.4380000000001</v>
      </c>
      <c r="M890" s="41">
        <f t="shared" si="1557"/>
        <v>325.40200000000004</v>
      </c>
      <c r="N890" s="41">
        <f t="shared" si="1571"/>
        <v>0</v>
      </c>
      <c r="O890" s="41"/>
      <c r="P890" s="41">
        <f t="shared" ref="P890:P891" si="1576">R890/I890</f>
        <v>0.7474008287836309</v>
      </c>
      <c r="Q890" s="40">
        <f t="shared" si="1484"/>
        <v>6505.92</v>
      </c>
      <c r="R890" s="51">
        <v>4862.53</v>
      </c>
      <c r="S890" s="41">
        <f>R890-T890-U890-V890</f>
        <v>1069.1524011700112</v>
      </c>
      <c r="T890" s="41">
        <f t="shared" ref="T890" si="1577">P890*K890</f>
        <v>2719.4821920005161</v>
      </c>
      <c r="U890" s="41">
        <f t="shared" ref="U890" si="1578">L890*P890</f>
        <v>830.68968234162128</v>
      </c>
      <c r="V890" s="41">
        <f t="shared" si="1560"/>
        <v>243.20572448785109</v>
      </c>
      <c r="W890" s="51"/>
      <c r="X890" s="51"/>
      <c r="Y890" s="41"/>
      <c r="Z890" s="40">
        <f>SUM(S890:Y890)</f>
        <v>4862.53</v>
      </c>
      <c r="AA890" s="54">
        <f t="shared" si="1562"/>
        <v>986.95612565786223</v>
      </c>
      <c r="AB890" s="54">
        <f>T890</f>
        <v>2719.4821920005161</v>
      </c>
      <c r="AC890" s="54">
        <f>U890</f>
        <v>830.68968234162128</v>
      </c>
      <c r="AD890" s="54">
        <f t="shared" si="1564"/>
        <v>325.40200000000004</v>
      </c>
      <c r="AE890" s="54">
        <f>W890</f>
        <v>0</v>
      </c>
      <c r="AF890" s="54">
        <f>X890</f>
        <v>0</v>
      </c>
      <c r="AG890" s="54"/>
      <c r="AH890" s="42">
        <f t="shared" ref="AH890" si="1579">SUM(AA890:AG890)</f>
        <v>4862.53</v>
      </c>
      <c r="AI890" s="56">
        <f>I890-Z890</f>
        <v>1643.3900000000003</v>
      </c>
    </row>
    <row r="891" spans="1:35" x14ac:dyDescent="0.25">
      <c r="A891" s="32" t="s">
        <v>37</v>
      </c>
      <c r="B891" s="136">
        <f>SUM(B879:B890)</f>
        <v>4138.9000000000005</v>
      </c>
      <c r="C891" s="173"/>
      <c r="D891" s="174"/>
      <c r="E891" s="174"/>
      <c r="F891" s="175"/>
      <c r="G891" s="175"/>
      <c r="H891" s="175"/>
      <c r="I891" s="177">
        <f>SUM(I879:I890)</f>
        <v>74982.81</v>
      </c>
      <c r="J891" s="177">
        <f t="shared" ref="J891:M891" si="1580">SUM(J879:J890)</f>
        <v>15119.791999999999</v>
      </c>
      <c r="K891" s="177">
        <f t="shared" si="1580"/>
        <v>34179.708000000006</v>
      </c>
      <c r="L891" s="177">
        <f t="shared" si="1580"/>
        <v>12208.407000000001</v>
      </c>
      <c r="M891" s="177">
        <f t="shared" si="1580"/>
        <v>3186.9530000000004</v>
      </c>
      <c r="N891" s="177">
        <f>SUM(N879:N890)+0.01</f>
        <v>10287.960000000001</v>
      </c>
      <c r="O891" s="177">
        <f t="shared" ref="O891" si="1581">SUM(O879:O890)</f>
        <v>0</v>
      </c>
      <c r="P891" s="176">
        <f t="shared" si="1576"/>
        <v>1.1006365325599294</v>
      </c>
      <c r="Q891" s="178">
        <f t="shared" si="1484"/>
        <v>74982.81</v>
      </c>
      <c r="R891" s="177">
        <f>SUM(R879:R890)</f>
        <v>82528.820000000007</v>
      </c>
      <c r="S891" s="177">
        <f>SUM(S879:S890)</f>
        <v>16689.740192606754</v>
      </c>
      <c r="T891" s="177">
        <f>SUM(T879:T890)</f>
        <v>37189.745526115323</v>
      </c>
      <c r="U891" s="177">
        <f>SUM(U879:U890)</f>
        <v>12633.985326663103</v>
      </c>
      <c r="V891" s="177">
        <f>SUM(V879:V890)</f>
        <v>3465.488954614832</v>
      </c>
      <c r="W891" s="177">
        <f t="shared" ref="W891:X891" si="1582">SUM(W879:W890)</f>
        <v>0</v>
      </c>
      <c r="X891" s="177">
        <f t="shared" si="1582"/>
        <v>12549.86</v>
      </c>
      <c r="Y891" s="176"/>
      <c r="Z891" s="178">
        <f t="shared" ref="Z891:AF891" si="1583">SUM(Z879:Z890)</f>
        <v>82528.819999999992</v>
      </c>
      <c r="AA891" s="55">
        <f t="shared" si="1583"/>
        <v>16968.276147221583</v>
      </c>
      <c r="AB891" s="55">
        <f t="shared" si="1583"/>
        <v>37189.745526115323</v>
      </c>
      <c r="AC891" s="55">
        <f t="shared" si="1583"/>
        <v>12633.985326663103</v>
      </c>
      <c r="AD891" s="55">
        <f t="shared" si="1583"/>
        <v>3186.9530000000004</v>
      </c>
      <c r="AE891" s="55">
        <f t="shared" si="1583"/>
        <v>0</v>
      </c>
      <c r="AF891" s="55">
        <f t="shared" si="1583"/>
        <v>12549.86</v>
      </c>
      <c r="AG891" s="54"/>
      <c r="AH891" s="42">
        <f>SUM(AH879:AH890)</f>
        <v>82528.819999999992</v>
      </c>
      <c r="AI891" s="56">
        <f>SUM(AI879:AI890)</f>
        <v>-7546.0099999999993</v>
      </c>
    </row>
    <row r="892" spans="1:35" x14ac:dyDescent="0.25">
      <c r="A892" t="s">
        <v>60</v>
      </c>
      <c r="B892" s="74"/>
      <c r="H892" s="171"/>
      <c r="P892" s="41">
        <v>0</v>
      </c>
      <c r="Q892" s="40">
        <f t="shared" si="1484"/>
        <v>0</v>
      </c>
    </row>
    <row r="893" spans="1:35" x14ac:dyDescent="0.25">
      <c r="A893" s="31">
        <v>1</v>
      </c>
      <c r="B893" s="52">
        <v>167.9</v>
      </c>
      <c r="C893" s="33">
        <v>2.2999999999999998</v>
      </c>
      <c r="D893" s="33">
        <v>9.5</v>
      </c>
      <c r="E893" s="33">
        <v>9.93</v>
      </c>
      <c r="F893" s="35">
        <v>0.77</v>
      </c>
      <c r="G893" s="35"/>
      <c r="H893" s="171"/>
      <c r="I893" s="51">
        <v>4663.6400000000003</v>
      </c>
      <c r="J893" s="41">
        <f>I893-K893-L893-M893-N893</f>
        <v>1272.06</v>
      </c>
      <c r="K893" s="41">
        <f>B893*D893</f>
        <v>1595.05</v>
      </c>
      <c r="L893" s="41">
        <f>E893*B893</f>
        <v>1667.2470000000001</v>
      </c>
      <c r="M893" s="41">
        <f>F893*B893</f>
        <v>129.28300000000002</v>
      </c>
      <c r="N893" s="41">
        <f>G893*B893</f>
        <v>0</v>
      </c>
      <c r="O893" s="41"/>
      <c r="P893" s="41">
        <f t="shared" ref="P893:P897" si="1584">R893/I893</f>
        <v>2.819728795533103</v>
      </c>
      <c r="Q893" s="40">
        <f t="shared" si="1484"/>
        <v>4663.6400000000003</v>
      </c>
      <c r="R893" s="51">
        <v>13150.2</v>
      </c>
      <c r="S893" s="41">
        <f>R893-T893-U893-V893</f>
        <v>3586.8642116458377</v>
      </c>
      <c r="T893" s="41">
        <f>P893*K893</f>
        <v>4497.6084153150759</v>
      </c>
      <c r="U893" s="41">
        <f>L893*P893</f>
        <v>4701.18437516618</v>
      </c>
      <c r="V893" s="41">
        <f t="shared" ref="V893:V895" si="1585">P893*M893</f>
        <v>364.5429978729062</v>
      </c>
      <c r="W893" s="51"/>
      <c r="X893" s="51"/>
      <c r="Y893" s="41"/>
      <c r="Z893" s="40">
        <f>SUM(S893:Y893)</f>
        <v>13150.199999999999</v>
      </c>
      <c r="AA893" s="54">
        <f t="shared" ref="AA893:AF895" si="1586">S893</f>
        <v>3586.8642116458377</v>
      </c>
      <c r="AB893" s="54">
        <f t="shared" si="1586"/>
        <v>4497.6084153150759</v>
      </c>
      <c r="AC893" s="54">
        <f t="shared" si="1586"/>
        <v>4701.18437516618</v>
      </c>
      <c r="AD893" s="54">
        <f t="shared" si="1586"/>
        <v>364.5429978729062</v>
      </c>
      <c r="AE893" s="54">
        <f t="shared" si="1586"/>
        <v>0</v>
      </c>
      <c r="AF893" s="54">
        <f t="shared" si="1586"/>
        <v>0</v>
      </c>
      <c r="AG893" s="54"/>
      <c r="AH893" s="42">
        <f>SUM(AA893:AG893)</f>
        <v>13150.199999999999</v>
      </c>
      <c r="AI893" s="56">
        <f>I893-Z893</f>
        <v>-8486.5599999999977</v>
      </c>
    </row>
    <row r="894" spans="1:35" x14ac:dyDescent="0.25">
      <c r="A894" s="31">
        <v>2</v>
      </c>
      <c r="B894" s="52">
        <v>162.80000000000001</v>
      </c>
      <c r="C894" s="33">
        <v>2.2999999999999998</v>
      </c>
      <c r="D894" s="33">
        <v>9.33</v>
      </c>
      <c r="E894" s="33">
        <v>10.29</v>
      </c>
      <c r="F894" s="35">
        <v>0.77</v>
      </c>
      <c r="G894" s="35"/>
      <c r="H894" s="171"/>
      <c r="I894" s="51">
        <v>3910.25</v>
      </c>
      <c r="J894" s="41">
        <f>I894-K894-L894-M894-N894</f>
        <v>590.75800000000004</v>
      </c>
      <c r="K894" s="41">
        <f>B894*D894</f>
        <v>1518.9240000000002</v>
      </c>
      <c r="L894" s="41">
        <f>E894*B894</f>
        <v>1675.212</v>
      </c>
      <c r="M894" s="41">
        <f>F894*B894</f>
        <v>125.35600000000001</v>
      </c>
      <c r="N894" s="41">
        <f>G894*B894</f>
        <v>0</v>
      </c>
      <c r="O894" s="41"/>
      <c r="P894" s="41">
        <f t="shared" si="1584"/>
        <v>1.0800409180998656</v>
      </c>
      <c r="Q894" s="40">
        <f t="shared" si="1484"/>
        <v>3910.25</v>
      </c>
      <c r="R894" s="51">
        <v>4223.2299999999996</v>
      </c>
      <c r="S894" s="41">
        <f>R894-T894-U894-V894</f>
        <v>638.04281269484022</v>
      </c>
      <c r="T894" s="41">
        <f>P894*K894</f>
        <v>1640.5000714839205</v>
      </c>
      <c r="U894" s="41">
        <f>L894*P894</f>
        <v>1809.2975064919119</v>
      </c>
      <c r="V894" s="41">
        <f t="shared" si="1585"/>
        <v>135.38960932932676</v>
      </c>
      <c r="W894" s="51"/>
      <c r="X894" s="51"/>
      <c r="Y894" s="41"/>
      <c r="Z894" s="40">
        <f>SUM(S894:Y894)</f>
        <v>4223.2299999999996</v>
      </c>
      <c r="AA894" s="54">
        <f t="shared" si="1586"/>
        <v>638.04281269484022</v>
      </c>
      <c r="AB894" s="54">
        <f t="shared" si="1586"/>
        <v>1640.5000714839205</v>
      </c>
      <c r="AC894" s="54">
        <f t="shared" si="1586"/>
        <v>1809.2975064919119</v>
      </c>
      <c r="AD894" s="54">
        <f t="shared" si="1586"/>
        <v>135.38960932932676</v>
      </c>
      <c r="AE894" s="54">
        <f t="shared" si="1586"/>
        <v>0</v>
      </c>
      <c r="AF894" s="54">
        <f t="shared" si="1586"/>
        <v>0</v>
      </c>
      <c r="AG894" s="54"/>
      <c r="AH894" s="42">
        <f>SUM(AA894:AG894)</f>
        <v>4223.2299999999996</v>
      </c>
      <c r="AI894" s="56">
        <f>I894-Z894</f>
        <v>-312.97999999999956</v>
      </c>
    </row>
    <row r="895" spans="1:35" x14ac:dyDescent="0.25">
      <c r="A895" s="31">
        <v>3</v>
      </c>
      <c r="B895" s="52">
        <v>197.8</v>
      </c>
      <c r="C895" s="33">
        <v>2.2999999999999998</v>
      </c>
      <c r="D895" s="33">
        <v>9.34</v>
      </c>
      <c r="E895" s="33">
        <v>9.9600000000000009</v>
      </c>
      <c r="F895" s="35">
        <v>0.77</v>
      </c>
      <c r="G895" s="35"/>
      <c r="H895" s="171"/>
      <c r="I895" s="51">
        <v>5621.48</v>
      </c>
      <c r="J895" s="41">
        <f>I895-K895-L895-M895-N895</f>
        <v>1651.6339999999991</v>
      </c>
      <c r="K895" s="41">
        <f>B895*D895</f>
        <v>1847.452</v>
      </c>
      <c r="L895" s="41">
        <f>E895*B895</f>
        <v>1970.0880000000002</v>
      </c>
      <c r="M895" s="41">
        <f>F895*B895</f>
        <v>152.30600000000001</v>
      </c>
      <c r="N895" s="41">
        <f>G895*B895</f>
        <v>0</v>
      </c>
      <c r="O895" s="41"/>
      <c r="P895" s="41">
        <f t="shared" si="1584"/>
        <v>2.9999839899812861</v>
      </c>
      <c r="Q895" s="40">
        <f t="shared" si="1484"/>
        <v>5621.48</v>
      </c>
      <c r="R895" s="51">
        <v>16864.349999999999</v>
      </c>
      <c r="S895" s="41">
        <f>R895-T895-U895-V895-W895-X895</f>
        <v>4954.8755573087501</v>
      </c>
      <c r="T895" s="41">
        <f>P895*K895</f>
        <v>5542.3264222589069</v>
      </c>
      <c r="U895" s="41">
        <f>L895*P895</f>
        <v>5910.2324588542524</v>
      </c>
      <c r="V895" s="41">
        <f t="shared" si="1585"/>
        <v>456.91556157808981</v>
      </c>
      <c r="W895" s="51"/>
      <c r="X895" s="51"/>
      <c r="Y895" s="41"/>
      <c r="Z895" s="40">
        <f>SUM(S895:Y895)</f>
        <v>16864.349999999999</v>
      </c>
      <c r="AA895" s="54">
        <f t="shared" si="1586"/>
        <v>4954.8755573087501</v>
      </c>
      <c r="AB895" s="54">
        <f t="shared" si="1586"/>
        <v>5542.3264222589069</v>
      </c>
      <c r="AC895" s="54">
        <f t="shared" si="1586"/>
        <v>5910.2324588542524</v>
      </c>
      <c r="AD895" s="54">
        <f t="shared" si="1586"/>
        <v>456.91556157808981</v>
      </c>
      <c r="AE895" s="54">
        <f t="shared" si="1586"/>
        <v>0</v>
      </c>
      <c r="AF895" s="54">
        <f t="shared" si="1586"/>
        <v>0</v>
      </c>
      <c r="AG895" s="54"/>
      <c r="AH895" s="42">
        <f>SUM(AA895:AG895)</f>
        <v>16864.349999999999</v>
      </c>
      <c r="AI895" s="56">
        <f>I895-Z895</f>
        <v>-11242.869999999999</v>
      </c>
    </row>
    <row r="896" spans="1:35" x14ac:dyDescent="0.25">
      <c r="A896" s="32" t="s">
        <v>37</v>
      </c>
      <c r="B896" s="136">
        <f>SUM(B892:B895)</f>
        <v>528.5</v>
      </c>
      <c r="C896" s="173"/>
      <c r="D896" s="174"/>
      <c r="E896" s="174"/>
      <c r="F896" s="175"/>
      <c r="G896" s="175"/>
      <c r="H896" s="175"/>
      <c r="I896" s="176">
        <f>I893+I894+I895</f>
        <v>14195.369999999999</v>
      </c>
      <c r="J896" s="177">
        <f t="shared" ref="J896:O896" si="1587">SUM(J893:J895)</f>
        <v>3514.4519999999993</v>
      </c>
      <c r="K896" s="177">
        <f t="shared" si="1587"/>
        <v>4961.4260000000004</v>
      </c>
      <c r="L896" s="177">
        <f t="shared" si="1587"/>
        <v>5312.5470000000005</v>
      </c>
      <c r="M896" s="177">
        <f t="shared" si="1587"/>
        <v>406.94500000000005</v>
      </c>
      <c r="N896" s="177">
        <f t="shared" si="1587"/>
        <v>0</v>
      </c>
      <c r="O896" s="177">
        <f t="shared" si="1587"/>
        <v>0</v>
      </c>
      <c r="P896" s="176">
        <f t="shared" si="1584"/>
        <v>2.4118976821315683</v>
      </c>
      <c r="Q896" s="178">
        <f t="shared" si="1484"/>
        <v>14195.369999999999</v>
      </c>
      <c r="R896" s="177">
        <f>SUM(R893:R895)</f>
        <v>34237.78</v>
      </c>
      <c r="S896" s="177">
        <f>SUM(S893:S895)</f>
        <v>9179.7825816494278</v>
      </c>
      <c r="T896" s="177">
        <f>SUM(T893:T895)</f>
        <v>11680.434909057903</v>
      </c>
      <c r="U896" s="177">
        <f>SUM(U893:U895)</f>
        <v>12420.714340512344</v>
      </c>
      <c r="V896" s="177">
        <f>SUM(V893:V895)</f>
        <v>956.84816878032279</v>
      </c>
      <c r="W896" s="177"/>
      <c r="X896" s="177"/>
      <c r="Y896" s="176"/>
      <c r="Z896" s="178">
        <f>SUM(Z893:Z895)</f>
        <v>34237.78</v>
      </c>
      <c r="AA896" s="55">
        <f>SUM(AA893:AA895)</f>
        <v>9179.7825816494278</v>
      </c>
      <c r="AB896" s="55">
        <f>SUM(AB893:AB895)</f>
        <v>11680.434909057903</v>
      </c>
      <c r="AC896" s="55">
        <f>SUM(AC893:AC895)</f>
        <v>12420.714340512344</v>
      </c>
      <c r="AD896" s="55">
        <f>SUM(AD893:AD895)</f>
        <v>956.84816878032279</v>
      </c>
      <c r="AE896" s="55">
        <f>SUM(AE894:AE895)</f>
        <v>0</v>
      </c>
      <c r="AF896" s="55">
        <f>SUM(AF893:AF895)</f>
        <v>0</v>
      </c>
      <c r="AG896" s="54"/>
      <c r="AH896" s="42">
        <f>SUM(AH893:AH895)</f>
        <v>34237.78</v>
      </c>
      <c r="AI896" s="56">
        <f>SUM(AI893:AI895)</f>
        <v>-20042.409999999996</v>
      </c>
    </row>
    <row r="897" spans="1:35" x14ac:dyDescent="0.25">
      <c r="A897" s="67" t="s">
        <v>61</v>
      </c>
      <c r="B897" s="68">
        <f>B845+B863+B871+B877+B891+B896</f>
        <v>11874.2</v>
      </c>
      <c r="C897" s="67"/>
      <c r="D897" s="67"/>
      <c r="E897" s="67"/>
      <c r="F897" s="67"/>
      <c r="G897" s="67"/>
      <c r="H897" s="67"/>
      <c r="I897" s="68">
        <f t="shared" ref="I897:O897" si="1588">I845+I863+I871+I877+I891+I896</f>
        <v>200693.99</v>
      </c>
      <c r="J897" s="68">
        <f t="shared" si="1588"/>
        <v>41606.502999999997</v>
      </c>
      <c r="K897" s="68">
        <f t="shared" si="1588"/>
        <v>96828.74000000002</v>
      </c>
      <c r="L897" s="68">
        <f t="shared" si="1588"/>
        <v>39717.726999999999</v>
      </c>
      <c r="M897" s="68">
        <f t="shared" si="1588"/>
        <v>9049.8100000000013</v>
      </c>
      <c r="N897" s="68">
        <f t="shared" si="1588"/>
        <v>11681.7</v>
      </c>
      <c r="O897" s="68">
        <f t="shared" si="1588"/>
        <v>0</v>
      </c>
      <c r="P897" s="41">
        <f t="shared" si="1584"/>
        <v>1.2909236096207966</v>
      </c>
      <c r="Q897" s="40">
        <f t="shared" si="1484"/>
        <v>200693.99</v>
      </c>
      <c r="R897" s="68">
        <f>R845+R863+R871+R877+R891+R896</f>
        <v>259080.61000000002</v>
      </c>
      <c r="S897" s="68">
        <f>S845+S863+S871+S877+S891+S896</f>
        <v>55322.053224384748</v>
      </c>
      <c r="T897" s="68">
        <f>T845+T863+T871+T877+T891+T896</f>
        <v>124733.76591988474</v>
      </c>
      <c r="U897" s="68">
        <f>U845+U863+U871+U877+U891+U896</f>
        <v>53950.480221201993</v>
      </c>
      <c r="V897" s="68">
        <f>V845+V863+V871+V877+V891+V896</f>
        <v>11516.990634528522</v>
      </c>
      <c r="W897" s="68">
        <f t="shared" ref="W897" si="1589">W845+W863+W871+W877+W891+W896</f>
        <v>0</v>
      </c>
      <c r="X897" s="68">
        <f>X845+X863+X871+X877+X891+X896+X857</f>
        <v>13557.32</v>
      </c>
      <c r="Y897" s="68"/>
      <c r="Z897" s="68">
        <f t="shared" ref="Z897:AI897" si="1590">Z845+Z863+Z871+Z877+Z891+Z896</f>
        <v>259080.61000000002</v>
      </c>
      <c r="AA897" s="68">
        <f t="shared" si="1590"/>
        <v>55937.334154831231</v>
      </c>
      <c r="AB897" s="68">
        <f t="shared" si="1590"/>
        <v>124733.76591988474</v>
      </c>
      <c r="AC897" s="68">
        <f t="shared" si="1590"/>
        <v>53950.480221201993</v>
      </c>
      <c r="AD897" s="68">
        <f t="shared" si="1590"/>
        <v>10901.709704082039</v>
      </c>
      <c r="AE897" s="68">
        <f t="shared" si="1590"/>
        <v>0</v>
      </c>
      <c r="AF897" s="68">
        <f t="shared" si="1590"/>
        <v>13557.32</v>
      </c>
      <c r="AG897" s="68">
        <f t="shared" si="1590"/>
        <v>0</v>
      </c>
      <c r="AH897" s="68">
        <f t="shared" si="1590"/>
        <v>259080.61000000002</v>
      </c>
      <c r="AI897" s="68">
        <f t="shared" si="1590"/>
        <v>-60311.32</v>
      </c>
    </row>
    <row r="898" spans="1:35" x14ac:dyDescent="0.25">
      <c r="P898" s="78"/>
    </row>
    <row r="899" spans="1:35" ht="23.25" x14ac:dyDescent="0.35">
      <c r="A899" s="8"/>
      <c r="B899" s="135" t="s">
        <v>75</v>
      </c>
      <c r="C899" s="9"/>
      <c r="D899" s="9"/>
      <c r="E899" s="10" t="s">
        <v>95</v>
      </c>
      <c r="F899" s="10"/>
      <c r="G899" s="10"/>
      <c r="H899" s="10"/>
      <c r="I899" s="10"/>
      <c r="J899" s="10"/>
      <c r="K899" s="10"/>
      <c r="L899" s="10"/>
      <c r="M899" s="11"/>
      <c r="N899" s="11"/>
      <c r="O899" s="11"/>
      <c r="P899" s="11"/>
      <c r="Q899" s="11"/>
      <c r="R899" s="12"/>
      <c r="S899" s="13"/>
      <c r="T899" s="13"/>
      <c r="U899" s="13"/>
      <c r="V899" s="13"/>
      <c r="W899" s="13"/>
      <c r="X899" s="13"/>
      <c r="Y899" s="13"/>
      <c r="Z899" s="12"/>
      <c r="AA899" s="12"/>
      <c r="AB899" s="12"/>
      <c r="AC899" s="192" t="s">
        <v>108</v>
      </c>
      <c r="AD899" s="12"/>
      <c r="AE899" s="12"/>
      <c r="AF899" s="12"/>
      <c r="AG899" s="12"/>
      <c r="AH899" s="11"/>
    </row>
    <row r="900" spans="1:35" ht="18.75" x14ac:dyDescent="0.3">
      <c r="A900" s="15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7"/>
      <c r="M900" s="11" t="s">
        <v>52</v>
      </c>
      <c r="N900" s="11"/>
      <c r="O900" s="11"/>
      <c r="P900" s="11"/>
      <c r="Q900" s="11"/>
      <c r="R900" s="12"/>
      <c r="S900" s="13"/>
      <c r="T900" s="14" t="s">
        <v>53</v>
      </c>
      <c r="U900" s="13"/>
      <c r="V900" s="13"/>
      <c r="W900" s="13"/>
      <c r="X900" s="13"/>
      <c r="Y900" s="13"/>
      <c r="Z900" s="12"/>
      <c r="AA900" s="12"/>
      <c r="AB900" s="12"/>
      <c r="AC900" s="12"/>
      <c r="AD900" s="12"/>
      <c r="AE900" s="12"/>
      <c r="AF900" s="12"/>
      <c r="AG900" s="12"/>
      <c r="AH900" s="11"/>
    </row>
    <row r="901" spans="1:35" ht="21.75" customHeight="1" x14ac:dyDescent="0.25">
      <c r="A901" s="206" t="s">
        <v>1</v>
      </c>
      <c r="B901" s="206" t="s">
        <v>39</v>
      </c>
      <c r="C901" s="215" t="s">
        <v>2</v>
      </c>
      <c r="D901" s="216"/>
      <c r="E901" s="216"/>
      <c r="F901" s="216"/>
      <c r="G901" s="216"/>
      <c r="H901" s="217"/>
      <c r="I901" s="44" t="s">
        <v>51</v>
      </c>
      <c r="J901" s="44" t="s">
        <v>55</v>
      </c>
      <c r="K901" s="218" t="s">
        <v>46</v>
      </c>
      <c r="L901" s="211"/>
      <c r="M901" s="46" t="s">
        <v>47</v>
      </c>
      <c r="N901" s="46"/>
      <c r="O901" s="47"/>
      <c r="P901" s="231" t="s">
        <v>54</v>
      </c>
      <c r="Q901" s="212" t="s">
        <v>50</v>
      </c>
      <c r="R901" s="45" t="s">
        <v>51</v>
      </c>
      <c r="S901" s="169" t="s">
        <v>55</v>
      </c>
      <c r="T901" s="210" t="s">
        <v>46</v>
      </c>
      <c r="U901" s="211"/>
      <c r="V901" s="49" t="s">
        <v>47</v>
      </c>
      <c r="W901" s="49"/>
      <c r="X901" s="50" t="s">
        <v>49</v>
      </c>
      <c r="Y901" s="45"/>
      <c r="Z901" s="212" t="s">
        <v>42</v>
      </c>
      <c r="AA901" s="222" t="s">
        <v>3</v>
      </c>
      <c r="AB901" s="225"/>
      <c r="AC901" s="225"/>
      <c r="AD901" s="225"/>
      <c r="AE901" s="225"/>
      <c r="AF901" s="225"/>
      <c r="AG901" s="226"/>
      <c r="AH901" s="200" t="s">
        <v>44</v>
      </c>
      <c r="AI901" s="203" t="s">
        <v>43</v>
      </c>
    </row>
    <row r="902" spans="1:35" ht="15" customHeight="1" x14ac:dyDescent="0.25">
      <c r="A902" s="214"/>
      <c r="B902" s="214"/>
      <c r="C902" s="206" t="s">
        <v>4</v>
      </c>
      <c r="D902" s="206" t="s">
        <v>5</v>
      </c>
      <c r="E902" s="206" t="s">
        <v>6</v>
      </c>
      <c r="F902" s="206" t="s">
        <v>7</v>
      </c>
      <c r="G902" s="206"/>
      <c r="H902" s="206"/>
      <c r="I902" s="208"/>
      <c r="J902" s="208" t="s">
        <v>4</v>
      </c>
      <c r="K902" s="208" t="s">
        <v>5</v>
      </c>
      <c r="L902" s="208" t="s">
        <v>6</v>
      </c>
      <c r="M902" s="208" t="s">
        <v>7</v>
      </c>
      <c r="N902" s="208" t="s">
        <v>94</v>
      </c>
      <c r="O902" s="208"/>
      <c r="P902" s="232"/>
      <c r="Q902" s="212"/>
      <c r="R902" s="208"/>
      <c r="S902" s="208" t="s">
        <v>4</v>
      </c>
      <c r="T902" s="208" t="s">
        <v>5</v>
      </c>
      <c r="U902" s="208" t="s">
        <v>6</v>
      </c>
      <c r="V902" s="208" t="s">
        <v>7</v>
      </c>
      <c r="W902" s="208"/>
      <c r="X902" s="208" t="s">
        <v>94</v>
      </c>
      <c r="Y902" s="208"/>
      <c r="Z902" s="212"/>
      <c r="AA902" s="227"/>
      <c r="AB902" s="228"/>
      <c r="AC902" s="228"/>
      <c r="AD902" s="228"/>
      <c r="AE902" s="228"/>
      <c r="AF902" s="228"/>
      <c r="AG902" s="228"/>
      <c r="AH902" s="201"/>
      <c r="AI902" s="204"/>
    </row>
    <row r="903" spans="1:35" x14ac:dyDescent="0.25">
      <c r="A903" s="207"/>
      <c r="B903" s="207"/>
      <c r="C903" s="207"/>
      <c r="D903" s="207"/>
      <c r="E903" s="207"/>
      <c r="F903" s="207"/>
      <c r="G903" s="207"/>
      <c r="H903" s="207"/>
      <c r="I903" s="209"/>
      <c r="J903" s="209"/>
      <c r="K903" s="209"/>
      <c r="L903" s="209"/>
      <c r="M903" s="209"/>
      <c r="N903" s="209"/>
      <c r="O903" s="209"/>
      <c r="P903" s="233"/>
      <c r="Q903" s="212"/>
      <c r="R903" s="209"/>
      <c r="S903" s="209"/>
      <c r="T903" s="209"/>
      <c r="U903" s="209"/>
      <c r="V903" s="209"/>
      <c r="W903" s="209"/>
      <c r="X903" s="209"/>
      <c r="Y903" s="209"/>
      <c r="Z903" s="212"/>
      <c r="AA903" s="206" t="s">
        <v>4</v>
      </c>
      <c r="AB903" s="206" t="s">
        <v>5</v>
      </c>
      <c r="AC903" s="206" t="s">
        <v>6</v>
      </c>
      <c r="AD903" s="206" t="s">
        <v>7</v>
      </c>
      <c r="AE903" s="206"/>
      <c r="AF903" s="206" t="s">
        <v>94</v>
      </c>
      <c r="AG903" s="206"/>
      <c r="AH903" s="201"/>
      <c r="AI903" s="204"/>
    </row>
    <row r="904" spans="1:35" x14ac:dyDescent="0.25">
      <c r="A904" s="170" t="s">
        <v>11</v>
      </c>
      <c r="B904" s="170">
        <v>2</v>
      </c>
      <c r="C904" s="20">
        <v>3</v>
      </c>
      <c r="D904" s="21" t="s">
        <v>12</v>
      </c>
      <c r="E904" s="21" t="s">
        <v>13</v>
      </c>
      <c r="F904" s="21" t="s">
        <v>14</v>
      </c>
      <c r="G904" s="21" t="s">
        <v>15</v>
      </c>
      <c r="H904" s="21" t="s">
        <v>16</v>
      </c>
      <c r="I904" s="22" t="s">
        <v>17</v>
      </c>
      <c r="J904" s="22" t="s">
        <v>18</v>
      </c>
      <c r="K904" s="22" t="s">
        <v>19</v>
      </c>
      <c r="L904" s="22" t="s">
        <v>20</v>
      </c>
      <c r="M904" s="22" t="s">
        <v>21</v>
      </c>
      <c r="N904" s="22" t="s">
        <v>22</v>
      </c>
      <c r="O904" s="22" t="s">
        <v>23</v>
      </c>
      <c r="P904" s="22" t="s">
        <v>24</v>
      </c>
      <c r="Q904" s="23" t="s">
        <v>25</v>
      </c>
      <c r="R904" s="22" t="s">
        <v>26</v>
      </c>
      <c r="S904" s="22" t="s">
        <v>27</v>
      </c>
      <c r="T904" s="22" t="s">
        <v>28</v>
      </c>
      <c r="U904" s="22" t="s">
        <v>29</v>
      </c>
      <c r="V904" s="22" t="s">
        <v>30</v>
      </c>
      <c r="W904" s="22" t="s">
        <v>31</v>
      </c>
      <c r="X904" s="22" t="s">
        <v>32</v>
      </c>
      <c r="Y904" s="22" t="s">
        <v>33</v>
      </c>
      <c r="Z904" s="23" t="s">
        <v>34</v>
      </c>
      <c r="AA904" s="207"/>
      <c r="AB904" s="207"/>
      <c r="AC904" s="207"/>
      <c r="AD904" s="207"/>
      <c r="AE904" s="207"/>
      <c r="AF904" s="207"/>
      <c r="AG904" s="207"/>
      <c r="AH904" s="202"/>
      <c r="AI904" s="205"/>
    </row>
    <row r="905" spans="1:35" x14ac:dyDescent="0.25">
      <c r="A905" s="6" t="s">
        <v>35</v>
      </c>
      <c r="B905" s="37"/>
      <c r="C905" s="7"/>
      <c r="D905" s="24"/>
      <c r="E905" s="24"/>
      <c r="F905" s="24"/>
      <c r="G905" s="25"/>
      <c r="H905" s="25"/>
      <c r="I905" s="26"/>
      <c r="J905" s="26"/>
      <c r="K905" s="26"/>
      <c r="L905" s="26"/>
      <c r="M905" s="26"/>
      <c r="N905" s="26"/>
      <c r="O905" s="27"/>
      <c r="P905" s="27"/>
      <c r="Q905" s="28"/>
      <c r="R905" s="26"/>
      <c r="S905" s="26"/>
      <c r="T905" s="26"/>
      <c r="U905" s="26"/>
      <c r="V905" s="26"/>
      <c r="W905" s="26"/>
      <c r="X905" s="27"/>
      <c r="Y905" s="27"/>
      <c r="Z905" s="28"/>
      <c r="AA905" s="29"/>
      <c r="AB905" s="29"/>
      <c r="AC905" s="29"/>
      <c r="AD905" s="29"/>
      <c r="AE905" s="29"/>
      <c r="AF905" s="29"/>
      <c r="AG905" s="29"/>
      <c r="AH905" s="30"/>
      <c r="AI905" s="36"/>
    </row>
    <row r="906" spans="1:35" x14ac:dyDescent="0.25">
      <c r="A906" s="31">
        <v>1</v>
      </c>
      <c r="B906" s="52">
        <v>562</v>
      </c>
      <c r="C906" s="33">
        <v>2.2999999999999998</v>
      </c>
      <c r="D906" s="33">
        <v>8.81</v>
      </c>
      <c r="E906" s="33">
        <v>3.34</v>
      </c>
      <c r="F906" s="35">
        <v>0.77</v>
      </c>
      <c r="G906" s="35"/>
      <c r="H906" s="171"/>
      <c r="I906" s="51">
        <v>8952.66</v>
      </c>
      <c r="J906" s="41">
        <f>I906-K906-L906-M906-N906</f>
        <v>1691.6199999999997</v>
      </c>
      <c r="K906" s="41">
        <f t="shared" ref="K906:K909" si="1591">B906*D906</f>
        <v>4951.22</v>
      </c>
      <c r="L906" s="41">
        <f t="shared" ref="L906:L909" si="1592">E906*B906</f>
        <v>1877.08</v>
      </c>
      <c r="M906" s="41">
        <f t="shared" ref="M906:M909" si="1593">F906*B906</f>
        <v>432.74</v>
      </c>
      <c r="N906" s="41">
        <f t="shared" ref="N906:N909" si="1594">G906*B906</f>
        <v>0</v>
      </c>
      <c r="O906" s="41"/>
      <c r="P906" s="41">
        <f>R906/I906</f>
        <v>2.0938570212651881</v>
      </c>
      <c r="Q906" s="40">
        <f t="shared" ref="Q906:Q916" si="1595">I906</f>
        <v>8952.66</v>
      </c>
      <c r="R906" s="51">
        <v>18745.59</v>
      </c>
      <c r="S906" s="41">
        <f t="shared" ref="S906:S911" si="1596">R906-T906-U906-V906-W906-X906</f>
        <v>3542.0104143126177</v>
      </c>
      <c r="T906" s="41">
        <f t="shared" ref="T906:T909" si="1597">P906*K906</f>
        <v>10367.146760828626</v>
      </c>
      <c r="U906" s="41">
        <f t="shared" ref="U906:U909" si="1598">L906*P906</f>
        <v>3930.3371374764592</v>
      </c>
      <c r="V906" s="41">
        <f>P906*M906</f>
        <v>906.09568738229757</v>
      </c>
      <c r="W906" s="51"/>
      <c r="X906" s="51"/>
      <c r="Y906" s="41"/>
      <c r="Z906" s="40">
        <f>SUM(S906:Y906)</f>
        <v>18745.59</v>
      </c>
      <c r="AA906" s="54">
        <f t="shared" ref="AA906:AA916" si="1599">Z906-AB906-AC906-AD906-AE906-AF906</f>
        <v>4015.3661016949154</v>
      </c>
      <c r="AB906" s="54">
        <f t="shared" ref="AB906:AC909" si="1600">T906</f>
        <v>10367.146760828626</v>
      </c>
      <c r="AC906" s="54">
        <f t="shared" si="1600"/>
        <v>3930.3371374764592</v>
      </c>
      <c r="AD906" s="54">
        <f t="shared" ref="AD906:AD916" si="1601">M906</f>
        <v>432.74</v>
      </c>
      <c r="AE906" s="54">
        <f t="shared" ref="AE906:AF909" si="1602">W906</f>
        <v>0</v>
      </c>
      <c r="AF906" s="54">
        <f t="shared" si="1602"/>
        <v>0</v>
      </c>
      <c r="AG906" s="54"/>
      <c r="AH906" s="42">
        <f t="shared" ref="AH906:AH909" si="1603">SUM(AA906:AG906)</f>
        <v>18745.59</v>
      </c>
      <c r="AI906" s="56">
        <f>I906-Z906</f>
        <v>-9792.93</v>
      </c>
    </row>
    <row r="907" spans="1:35" x14ac:dyDescent="0.25">
      <c r="A907" s="31">
        <v>2</v>
      </c>
      <c r="B907" s="52">
        <v>401.9</v>
      </c>
      <c r="C907" s="33">
        <v>2.2999999999999998</v>
      </c>
      <c r="D907" s="33">
        <v>7.58</v>
      </c>
      <c r="E907" s="33">
        <v>3.42</v>
      </c>
      <c r="F907" s="35">
        <v>0.77</v>
      </c>
      <c r="G907" s="35"/>
      <c r="H907" s="171"/>
      <c r="I907" s="51">
        <v>6068.69</v>
      </c>
      <c r="J907" s="41">
        <f>I907-K907-L907-M907-N907</f>
        <v>1338.3269999999998</v>
      </c>
      <c r="K907" s="41">
        <f t="shared" si="1591"/>
        <v>3046.402</v>
      </c>
      <c r="L907" s="41">
        <f t="shared" si="1592"/>
        <v>1374.4979999999998</v>
      </c>
      <c r="M907" s="41">
        <f t="shared" si="1593"/>
        <v>309.46299999999997</v>
      </c>
      <c r="N907" s="41">
        <f t="shared" si="1594"/>
        <v>0</v>
      </c>
      <c r="O907" s="41"/>
      <c r="P907" s="41">
        <f t="shared" ref="P907:P909" si="1604">R907/I907</f>
        <v>1.3371930350701717</v>
      </c>
      <c r="Q907" s="40">
        <f t="shared" si="1595"/>
        <v>6068.69</v>
      </c>
      <c r="R907" s="51">
        <v>8115.01</v>
      </c>
      <c r="S907" s="41">
        <f t="shared" si="1596"/>
        <v>1789.6015430463581</v>
      </c>
      <c r="T907" s="41">
        <f t="shared" si="1597"/>
        <v>4073.6275364238413</v>
      </c>
      <c r="U907" s="41">
        <f t="shared" si="1598"/>
        <v>1837.9691523178806</v>
      </c>
      <c r="V907" s="41">
        <f t="shared" ref="V907:V916" si="1605">P907*M907</f>
        <v>413.81176821192048</v>
      </c>
      <c r="W907" s="51"/>
      <c r="X907" s="51"/>
      <c r="Y907" s="41"/>
      <c r="Z907" s="40">
        <f>SUM(S907:Y907)</f>
        <v>8115.01</v>
      </c>
      <c r="AA907" s="54">
        <f t="shared" si="1599"/>
        <v>1893.9503112582786</v>
      </c>
      <c r="AB907" s="54">
        <f t="shared" si="1600"/>
        <v>4073.6275364238413</v>
      </c>
      <c r="AC907" s="54">
        <f t="shared" si="1600"/>
        <v>1837.9691523178806</v>
      </c>
      <c r="AD907" s="54">
        <f t="shared" si="1601"/>
        <v>309.46299999999997</v>
      </c>
      <c r="AE907" s="54">
        <f t="shared" si="1602"/>
        <v>0</v>
      </c>
      <c r="AF907" s="54">
        <f t="shared" si="1602"/>
        <v>0</v>
      </c>
      <c r="AG907" s="54"/>
      <c r="AH907" s="42">
        <f t="shared" si="1603"/>
        <v>8115.01</v>
      </c>
      <c r="AI907" s="56">
        <f>I907-Z907</f>
        <v>-2046.3200000000006</v>
      </c>
    </row>
    <row r="908" spans="1:35" x14ac:dyDescent="0.25">
      <c r="A908" s="31">
        <v>5</v>
      </c>
      <c r="B908" s="52">
        <v>329.8</v>
      </c>
      <c r="C908" s="33">
        <v>2.2999999999999998</v>
      </c>
      <c r="D908" s="33">
        <v>8.16</v>
      </c>
      <c r="E908" s="33">
        <v>3</v>
      </c>
      <c r="F908" s="35">
        <v>0.77</v>
      </c>
      <c r="G908" s="35"/>
      <c r="H908" s="171"/>
      <c r="I908" s="51">
        <v>5006.3599999999997</v>
      </c>
      <c r="J908" s="41">
        <f>I908-K908-L908-M908-N908-O908</f>
        <v>1071.8459999999995</v>
      </c>
      <c r="K908" s="41">
        <f t="shared" si="1591"/>
        <v>2691.1680000000001</v>
      </c>
      <c r="L908" s="41">
        <f t="shared" si="1592"/>
        <v>989.40000000000009</v>
      </c>
      <c r="M908" s="41">
        <f t="shared" si="1593"/>
        <v>253.94600000000003</v>
      </c>
      <c r="N908" s="41">
        <f t="shared" si="1594"/>
        <v>0</v>
      </c>
      <c r="O908" s="41">
        <f>H908*B908</f>
        <v>0</v>
      </c>
      <c r="P908" s="41">
        <f t="shared" si="1604"/>
        <v>4.1810536996939893</v>
      </c>
      <c r="Q908" s="40">
        <f t="shared" si="1595"/>
        <v>5006.3599999999997</v>
      </c>
      <c r="R908" s="51">
        <v>20931.86</v>
      </c>
      <c r="S908" s="41">
        <f t="shared" si="1596"/>
        <v>4481.4456838022033</v>
      </c>
      <c r="T908" s="41">
        <f t="shared" si="1597"/>
        <v>11251.917922898074</v>
      </c>
      <c r="U908" s="41">
        <f t="shared" si="1598"/>
        <v>4136.7345304772334</v>
      </c>
      <c r="V908" s="41">
        <f t="shared" si="1605"/>
        <v>1061.76186282249</v>
      </c>
      <c r="W908" s="51"/>
      <c r="X908" s="51"/>
      <c r="Y908" s="41"/>
      <c r="Z908" s="40">
        <f>SUM(S908:Y908)</f>
        <v>20931.86</v>
      </c>
      <c r="AA908" s="54">
        <f t="shared" si="1599"/>
        <v>5289.2615466246934</v>
      </c>
      <c r="AB908" s="54">
        <f t="shared" si="1600"/>
        <v>11251.917922898074</v>
      </c>
      <c r="AC908" s="54">
        <f t="shared" si="1600"/>
        <v>4136.7345304772334</v>
      </c>
      <c r="AD908" s="54">
        <f t="shared" si="1601"/>
        <v>253.94600000000003</v>
      </c>
      <c r="AE908" s="54">
        <f t="shared" si="1602"/>
        <v>0</v>
      </c>
      <c r="AF908" s="54">
        <f t="shared" si="1602"/>
        <v>0</v>
      </c>
      <c r="AG908" s="54"/>
      <c r="AH908" s="42">
        <f t="shared" si="1603"/>
        <v>20931.859999999997</v>
      </c>
      <c r="AI908" s="56">
        <f>I908-Z908</f>
        <v>-15925.5</v>
      </c>
    </row>
    <row r="909" spans="1:35" x14ac:dyDescent="0.25">
      <c r="A909" s="31">
        <v>7</v>
      </c>
      <c r="B909" s="52">
        <v>264.10000000000002</v>
      </c>
      <c r="C909" s="33">
        <v>2.2999999999999998</v>
      </c>
      <c r="D909" s="33">
        <v>8.26</v>
      </c>
      <c r="E909" s="33">
        <v>2.84</v>
      </c>
      <c r="F909" s="35">
        <v>0.77</v>
      </c>
      <c r="G909" s="35"/>
      <c r="H909" s="171"/>
      <c r="I909" s="51">
        <v>3998.47</v>
      </c>
      <c r="J909" s="41">
        <f>I909-K909-L909-M909-N909-O909</f>
        <v>863.60299999999961</v>
      </c>
      <c r="K909" s="41">
        <f t="shared" si="1591"/>
        <v>2181.4660000000003</v>
      </c>
      <c r="L909" s="41">
        <f t="shared" si="1592"/>
        <v>750.04399999999998</v>
      </c>
      <c r="M909" s="41">
        <f t="shared" si="1593"/>
        <v>203.35700000000003</v>
      </c>
      <c r="N909" s="41">
        <f t="shared" si="1594"/>
        <v>0</v>
      </c>
      <c r="O909" s="41">
        <f>H909*B909</f>
        <v>0</v>
      </c>
      <c r="P909" s="41">
        <f t="shared" si="1604"/>
        <v>1.8587859856395073</v>
      </c>
      <c r="Q909" s="40">
        <f t="shared" si="1595"/>
        <v>3998.47</v>
      </c>
      <c r="R909" s="51">
        <v>7432.3</v>
      </c>
      <c r="S909" s="41">
        <f t="shared" si="1596"/>
        <v>1605.2531535562341</v>
      </c>
      <c r="T909" s="41">
        <f t="shared" si="1597"/>
        <v>4054.8784289490741</v>
      </c>
      <c r="U909" s="41">
        <f t="shared" si="1598"/>
        <v>1394.1712758129986</v>
      </c>
      <c r="V909" s="41">
        <f t="shared" si="1605"/>
        <v>377.99714168169334</v>
      </c>
      <c r="W909" s="51"/>
      <c r="X909" s="51"/>
      <c r="Y909" s="41"/>
      <c r="Z909" s="40">
        <f>SUM(S909:Y909)</f>
        <v>7432.3</v>
      </c>
      <c r="AA909" s="54">
        <f t="shared" si="1599"/>
        <v>1779.8932952379275</v>
      </c>
      <c r="AB909" s="54">
        <f t="shared" si="1600"/>
        <v>4054.8784289490741</v>
      </c>
      <c r="AC909" s="54">
        <f t="shared" si="1600"/>
        <v>1394.1712758129986</v>
      </c>
      <c r="AD909" s="54">
        <f t="shared" si="1601"/>
        <v>203.35700000000003</v>
      </c>
      <c r="AE909" s="54">
        <f t="shared" si="1602"/>
        <v>0</v>
      </c>
      <c r="AF909" s="54">
        <f t="shared" si="1602"/>
        <v>0</v>
      </c>
      <c r="AG909" s="54"/>
      <c r="AH909" s="42">
        <f t="shared" si="1603"/>
        <v>7432.3</v>
      </c>
      <c r="AI909" s="56">
        <f>I909-Z909</f>
        <v>-3433.8300000000004</v>
      </c>
    </row>
    <row r="910" spans="1:35" x14ac:dyDescent="0.25">
      <c r="A910" s="31"/>
      <c r="B910" s="52"/>
      <c r="C910" s="33"/>
      <c r="D910" s="33"/>
      <c r="E910" s="33"/>
      <c r="F910" s="35"/>
      <c r="G910" s="35"/>
      <c r="H910" s="171"/>
      <c r="I910" s="51"/>
      <c r="J910" s="41"/>
      <c r="K910" s="41"/>
      <c r="L910" s="41"/>
      <c r="M910" s="41"/>
      <c r="N910" s="41"/>
      <c r="O910" s="41"/>
      <c r="P910" s="41">
        <v>0</v>
      </c>
      <c r="Q910" s="40">
        <f t="shared" si="1595"/>
        <v>0</v>
      </c>
      <c r="R910" s="51"/>
      <c r="S910" s="41">
        <f t="shared" si="1596"/>
        <v>0</v>
      </c>
      <c r="T910" s="41"/>
      <c r="U910" s="41"/>
      <c r="V910" s="41">
        <f t="shared" si="1605"/>
        <v>0</v>
      </c>
      <c r="W910" s="51"/>
      <c r="X910" s="51"/>
      <c r="Y910" s="41"/>
      <c r="Z910" s="40"/>
      <c r="AA910" s="54">
        <f t="shared" si="1599"/>
        <v>0</v>
      </c>
      <c r="AB910" s="54"/>
      <c r="AC910" s="54"/>
      <c r="AD910" s="54">
        <f t="shared" si="1601"/>
        <v>0</v>
      </c>
      <c r="AE910" s="54"/>
      <c r="AF910" s="54"/>
      <c r="AG910" s="54"/>
      <c r="AH910" s="42"/>
      <c r="AI910" s="56"/>
    </row>
    <row r="911" spans="1:35" x14ac:dyDescent="0.25">
      <c r="A911" s="31">
        <v>8</v>
      </c>
      <c r="B911" s="52">
        <v>320.39999999999998</v>
      </c>
      <c r="C911" s="33">
        <v>2.2999999999999998</v>
      </c>
      <c r="D911" s="33">
        <v>8.14</v>
      </c>
      <c r="E911" s="33">
        <v>2.54</v>
      </c>
      <c r="F911" s="35">
        <v>0.77</v>
      </c>
      <c r="G911" s="35"/>
      <c r="H911" s="171"/>
      <c r="I911" s="51">
        <v>4745.12</v>
      </c>
      <c r="J911" s="41">
        <f>I911-K911-L911-M911-N911-O911</f>
        <v>1076.54</v>
      </c>
      <c r="K911" s="41">
        <f t="shared" ref="K911" si="1606">B911*D911</f>
        <v>2608.056</v>
      </c>
      <c r="L911" s="41">
        <f t="shared" ref="L911" si="1607">E911*B911</f>
        <v>813.81599999999992</v>
      </c>
      <c r="M911" s="41">
        <f t="shared" ref="M911" si="1608">F911*B911</f>
        <v>246.708</v>
      </c>
      <c r="N911" s="41">
        <f t="shared" ref="N911" si="1609">G911*B911</f>
        <v>0</v>
      </c>
      <c r="O911" s="41">
        <f>H911*B911</f>
        <v>0</v>
      </c>
      <c r="P911" s="41">
        <f t="shared" ref="P911" si="1610">R911/I911</f>
        <v>0.30894898337660587</v>
      </c>
      <c r="Q911" s="40">
        <f t="shared" si="1595"/>
        <v>4745.12</v>
      </c>
      <c r="R911" s="51">
        <v>1466</v>
      </c>
      <c r="S911" s="41">
        <f t="shared" si="1596"/>
        <v>332.59593856425124</v>
      </c>
      <c r="T911" s="41">
        <f t="shared" ref="T911" si="1611">P911*K911</f>
        <v>805.75624978925725</v>
      </c>
      <c r="U911" s="41">
        <f t="shared" ref="U911" si="1612">L911*P911</f>
        <v>251.42762585561584</v>
      </c>
      <c r="V911" s="41">
        <f t="shared" si="1605"/>
        <v>76.220185790875675</v>
      </c>
      <c r="W911" s="51"/>
      <c r="X911" s="51"/>
      <c r="Y911" s="41"/>
      <c r="Z911" s="40">
        <f>SUM(S911:Y911)</f>
        <v>1466</v>
      </c>
      <c r="AA911" s="54">
        <f t="shared" si="1599"/>
        <v>162.10812435512693</v>
      </c>
      <c r="AB911" s="54">
        <f>T911</f>
        <v>805.75624978925725</v>
      </c>
      <c r="AC911" s="54">
        <f>U911</f>
        <v>251.42762585561584</v>
      </c>
      <c r="AD911" s="54">
        <f t="shared" si="1601"/>
        <v>246.708</v>
      </c>
      <c r="AE911" s="54">
        <f>W911</f>
        <v>0</v>
      </c>
      <c r="AF911" s="54">
        <f>X911</f>
        <v>0</v>
      </c>
      <c r="AG911" s="54"/>
      <c r="AH911" s="42">
        <f t="shared" ref="AH911" si="1613">SUM(AA911:AG911)</f>
        <v>1466.0000000000002</v>
      </c>
      <c r="AI911" s="56">
        <f>I911-Z911</f>
        <v>3279.12</v>
      </c>
    </row>
    <row r="912" spans="1:35" x14ac:dyDescent="0.25">
      <c r="A912" s="31"/>
      <c r="B912" s="52"/>
      <c r="C912" s="33"/>
      <c r="D912" s="33"/>
      <c r="E912" s="33"/>
      <c r="F912" s="35"/>
      <c r="G912" s="35"/>
      <c r="H912" s="171"/>
      <c r="I912" s="51"/>
      <c r="J912" s="41"/>
      <c r="K912" s="41"/>
      <c r="L912" s="41"/>
      <c r="M912" s="41"/>
      <c r="N912" s="41"/>
      <c r="O912" s="41"/>
      <c r="P912" s="41">
        <v>0</v>
      </c>
      <c r="Q912" s="40">
        <f t="shared" si="1595"/>
        <v>0</v>
      </c>
      <c r="R912" s="51"/>
      <c r="S912" s="41"/>
      <c r="T912" s="41"/>
      <c r="U912" s="41"/>
      <c r="V912" s="41">
        <f t="shared" si="1605"/>
        <v>0</v>
      </c>
      <c r="W912" s="51"/>
      <c r="X912" s="51"/>
      <c r="Y912" s="41"/>
      <c r="Z912" s="40"/>
      <c r="AA912" s="54">
        <f t="shared" si="1599"/>
        <v>0</v>
      </c>
      <c r="AB912" s="54"/>
      <c r="AC912" s="54"/>
      <c r="AD912" s="54">
        <f t="shared" si="1601"/>
        <v>0</v>
      </c>
      <c r="AE912" s="54"/>
      <c r="AF912" s="54"/>
      <c r="AG912" s="54"/>
      <c r="AH912" s="42"/>
      <c r="AI912" s="56"/>
    </row>
    <row r="913" spans="1:35" x14ac:dyDescent="0.25">
      <c r="A913" s="31"/>
      <c r="B913" s="52"/>
      <c r="C913" s="33"/>
      <c r="D913" s="33"/>
      <c r="E913" s="33"/>
      <c r="F913" s="35"/>
      <c r="G913" s="35"/>
      <c r="H913" s="171"/>
      <c r="I913" s="51"/>
      <c r="J913" s="41"/>
      <c r="K913" s="41"/>
      <c r="L913" s="41"/>
      <c r="M913" s="41"/>
      <c r="N913" s="41"/>
      <c r="O913" s="41"/>
      <c r="P913" s="41">
        <v>0</v>
      </c>
      <c r="Q913" s="40">
        <f t="shared" si="1595"/>
        <v>0</v>
      </c>
      <c r="R913" s="51"/>
      <c r="S913" s="41"/>
      <c r="T913" s="41"/>
      <c r="U913" s="41"/>
      <c r="V913" s="41">
        <f t="shared" si="1605"/>
        <v>0</v>
      </c>
      <c r="W913" s="51"/>
      <c r="X913" s="51"/>
      <c r="Y913" s="41"/>
      <c r="Z913" s="40"/>
      <c r="AA913" s="54">
        <f t="shared" si="1599"/>
        <v>0</v>
      </c>
      <c r="AB913" s="54"/>
      <c r="AC913" s="54"/>
      <c r="AD913" s="54">
        <f t="shared" si="1601"/>
        <v>0</v>
      </c>
      <c r="AE913" s="54"/>
      <c r="AF913" s="54"/>
      <c r="AG913" s="54"/>
      <c r="AH913" s="42"/>
      <c r="AI913" s="56"/>
    </row>
    <row r="914" spans="1:35" x14ac:dyDescent="0.25">
      <c r="A914" s="31">
        <v>11</v>
      </c>
      <c r="B914" s="52">
        <v>27.6</v>
      </c>
      <c r="C914" s="33">
        <v>2.48</v>
      </c>
      <c r="D914" s="33">
        <v>7.92</v>
      </c>
      <c r="E914" s="33">
        <v>3.71</v>
      </c>
      <c r="F914" s="35">
        <v>0.77</v>
      </c>
      <c r="G914" s="35">
        <v>5.8</v>
      </c>
      <c r="H914" s="171"/>
      <c r="I914" s="51">
        <v>616.86</v>
      </c>
      <c r="J914" s="41">
        <f>I914-K914-L914-M914-N914</f>
        <v>114.53999999999999</v>
      </c>
      <c r="K914" s="41">
        <f t="shared" ref="K914:K916" si="1614">B914*D914</f>
        <v>218.59200000000001</v>
      </c>
      <c r="L914" s="41">
        <f t="shared" ref="L914:L916" si="1615">E914*B914</f>
        <v>102.396</v>
      </c>
      <c r="M914" s="41">
        <f t="shared" ref="M914:M916" si="1616">F914*B914</f>
        <v>21.252000000000002</v>
      </c>
      <c r="N914" s="41">
        <f t="shared" ref="N914:N916" si="1617">G914*B914</f>
        <v>160.08000000000001</v>
      </c>
      <c r="O914" s="41"/>
      <c r="P914" s="41">
        <f t="shared" ref="P914:P916" si="1618">R914/I914</f>
        <v>2.063547644522258</v>
      </c>
      <c r="Q914" s="40">
        <f t="shared" si="1595"/>
        <v>616.86</v>
      </c>
      <c r="R914" s="51">
        <v>1272.92</v>
      </c>
      <c r="S914" s="41">
        <f>R914-T914-U914-V914-W914-X914</f>
        <v>566.6914541387024</v>
      </c>
      <c r="T914" s="41">
        <f t="shared" ref="T914:T916" si="1619">P914*K914</f>
        <v>451.07500671140946</v>
      </c>
      <c r="U914" s="41">
        <f t="shared" ref="U914:U916" si="1620">L914*P914</f>
        <v>211.29902460850113</v>
      </c>
      <c r="V914" s="41">
        <f t="shared" si="1605"/>
        <v>43.854514541387033</v>
      </c>
      <c r="W914" s="51"/>
      <c r="X914" s="51"/>
      <c r="Y914" s="41"/>
      <c r="Z914" s="40">
        <f>SUM(S914:Y914)</f>
        <v>1272.92</v>
      </c>
      <c r="AA914" s="54">
        <f t="shared" si="1599"/>
        <v>589.29396868008951</v>
      </c>
      <c r="AB914" s="54">
        <f>T914</f>
        <v>451.07500671140946</v>
      </c>
      <c r="AC914" s="54">
        <f>U914</f>
        <v>211.29902460850113</v>
      </c>
      <c r="AD914" s="54">
        <f t="shared" si="1601"/>
        <v>21.252000000000002</v>
      </c>
      <c r="AE914" s="54">
        <f>W914</f>
        <v>0</v>
      </c>
      <c r="AF914" s="54">
        <f>X914</f>
        <v>0</v>
      </c>
      <c r="AG914" s="54"/>
      <c r="AH914" s="42">
        <f t="shared" ref="AH914" si="1621">SUM(AA914:AG914)</f>
        <v>1272.92</v>
      </c>
      <c r="AI914" s="56">
        <f>I914-Z914</f>
        <v>-656.06000000000006</v>
      </c>
    </row>
    <row r="915" spans="1:35" x14ac:dyDescent="0.25">
      <c r="A915" s="31">
        <v>12</v>
      </c>
      <c r="B915" s="52">
        <v>132.1</v>
      </c>
      <c r="C915" s="33">
        <v>2.2999999999999998</v>
      </c>
      <c r="D915" s="33">
        <v>7.42</v>
      </c>
      <c r="E915" s="33">
        <v>3.16</v>
      </c>
      <c r="F915" s="35">
        <v>0.77</v>
      </c>
      <c r="G915" s="35"/>
      <c r="H915" s="171"/>
      <c r="I915" s="51">
        <v>1924.7</v>
      </c>
      <c r="J915" s="41">
        <f>I915-K915-L915-M915-N915</f>
        <v>425.36500000000012</v>
      </c>
      <c r="K915" s="41">
        <f t="shared" si="1614"/>
        <v>980.1819999999999</v>
      </c>
      <c r="L915" s="41">
        <f t="shared" si="1615"/>
        <v>417.43599999999998</v>
      </c>
      <c r="M915" s="41">
        <f t="shared" si="1616"/>
        <v>101.717</v>
      </c>
      <c r="N915" s="41">
        <f t="shared" si="1617"/>
        <v>0</v>
      </c>
      <c r="O915" s="41"/>
      <c r="P915" s="41">
        <f t="shared" si="1618"/>
        <v>0</v>
      </c>
      <c r="Q915" s="40">
        <f t="shared" si="1595"/>
        <v>1924.7</v>
      </c>
      <c r="R915" s="51"/>
      <c r="S915" s="41">
        <f>R915-T915-U915-V915-W915-X915</f>
        <v>0</v>
      </c>
      <c r="T915" s="41">
        <f t="shared" si="1619"/>
        <v>0</v>
      </c>
      <c r="U915" s="41">
        <f t="shared" si="1620"/>
        <v>0</v>
      </c>
      <c r="V915" s="41">
        <f t="shared" si="1605"/>
        <v>0</v>
      </c>
      <c r="W915" s="51"/>
      <c r="X915" s="51"/>
      <c r="Y915" s="41"/>
      <c r="Z915" s="40">
        <f>SUM(S915:Y915)</f>
        <v>0</v>
      </c>
      <c r="AA915" s="54">
        <f t="shared" si="1599"/>
        <v>-101.717</v>
      </c>
      <c r="AB915" s="54"/>
      <c r="AC915" s="54"/>
      <c r="AD915" s="54">
        <f t="shared" si="1601"/>
        <v>101.717</v>
      </c>
      <c r="AE915" s="54"/>
      <c r="AF915" s="54"/>
      <c r="AG915" s="54"/>
      <c r="AH915" s="42"/>
      <c r="AI915" s="56"/>
    </row>
    <row r="916" spans="1:35" x14ac:dyDescent="0.25">
      <c r="A916" s="31">
        <v>16</v>
      </c>
      <c r="B916" s="52">
        <v>116.9</v>
      </c>
      <c r="C916" s="33">
        <v>2.2999999999999998</v>
      </c>
      <c r="D916" s="33">
        <v>8.32</v>
      </c>
      <c r="E916" s="33">
        <v>3.14</v>
      </c>
      <c r="F916" s="35">
        <v>0.77</v>
      </c>
      <c r="G916" s="35"/>
      <c r="H916" s="171"/>
      <c r="I916" s="51">
        <v>1793.25</v>
      </c>
      <c r="J916" s="41">
        <f>I916-K916-L916-M916-N916</f>
        <v>363.56299999999987</v>
      </c>
      <c r="K916" s="41">
        <f t="shared" si="1614"/>
        <v>972.60800000000006</v>
      </c>
      <c r="L916" s="41">
        <f t="shared" si="1615"/>
        <v>367.06600000000003</v>
      </c>
      <c r="M916" s="41">
        <f t="shared" si="1616"/>
        <v>90.013000000000005</v>
      </c>
      <c r="N916" s="41">
        <f t="shared" si="1617"/>
        <v>0</v>
      </c>
      <c r="O916" s="41"/>
      <c r="P916" s="41">
        <f t="shared" si="1618"/>
        <v>1.010427993865886</v>
      </c>
      <c r="Q916" s="40">
        <f t="shared" si="1595"/>
        <v>1793.25</v>
      </c>
      <c r="R916" s="51">
        <v>1811.95</v>
      </c>
      <c r="S916" s="41">
        <f>R916-T916-U916-V916-W916-X916</f>
        <v>367.354232733863</v>
      </c>
      <c r="T916" s="41">
        <f t="shared" si="1619"/>
        <v>982.75035025791169</v>
      </c>
      <c r="U916" s="41">
        <f t="shared" si="1620"/>
        <v>370.89376199637536</v>
      </c>
      <c r="V916" s="41">
        <f t="shared" si="1605"/>
        <v>90.951655011850008</v>
      </c>
      <c r="W916" s="51"/>
      <c r="X916" s="51"/>
      <c r="Y916" s="41"/>
      <c r="Z916" s="40">
        <f>SUM(S916:Y916)</f>
        <v>1811.9500000000003</v>
      </c>
      <c r="AA916" s="54">
        <f t="shared" si="1599"/>
        <v>368.29288774571319</v>
      </c>
      <c r="AB916" s="54">
        <f>T916</f>
        <v>982.75035025791169</v>
      </c>
      <c r="AC916" s="54">
        <f>U916</f>
        <v>370.89376199637536</v>
      </c>
      <c r="AD916" s="54">
        <f t="shared" si="1601"/>
        <v>90.013000000000005</v>
      </c>
      <c r="AE916" s="54">
        <f>W916</f>
        <v>0</v>
      </c>
      <c r="AF916" s="54">
        <f>X916</f>
        <v>0</v>
      </c>
      <c r="AG916" s="54"/>
      <c r="AH916" s="42">
        <f t="shared" ref="AH916" si="1622">SUM(AA916:AG916)</f>
        <v>1811.9500000000003</v>
      </c>
      <c r="AI916" s="56">
        <f>I916-Z916</f>
        <v>-18.700000000000273</v>
      </c>
    </row>
    <row r="917" spans="1:35" x14ac:dyDescent="0.25">
      <c r="A917" s="31"/>
      <c r="B917" s="52"/>
      <c r="C917" s="33"/>
      <c r="D917" s="33"/>
      <c r="E917" s="33"/>
      <c r="F917" s="35"/>
      <c r="G917" s="35"/>
      <c r="H917" s="171"/>
      <c r="I917" s="51"/>
      <c r="J917" s="41"/>
      <c r="K917" s="41"/>
      <c r="L917" s="41"/>
      <c r="M917" s="41"/>
      <c r="N917" s="41"/>
      <c r="O917" s="41"/>
      <c r="P917" s="41"/>
      <c r="Q917" s="40"/>
      <c r="R917" s="51"/>
      <c r="S917" s="41"/>
      <c r="T917" s="41"/>
      <c r="U917" s="41"/>
      <c r="V917" s="41"/>
      <c r="W917" s="51"/>
      <c r="X917" s="51"/>
      <c r="Y917" s="41"/>
      <c r="Z917" s="40"/>
      <c r="AA917" s="54"/>
      <c r="AB917" s="54"/>
      <c r="AC917" s="54"/>
      <c r="AD917" s="54"/>
      <c r="AE917" s="54"/>
      <c r="AF917" s="54"/>
      <c r="AG917" s="54"/>
      <c r="AH917" s="42"/>
      <c r="AI917" s="56"/>
    </row>
    <row r="918" spans="1:35" x14ac:dyDescent="0.25">
      <c r="A918" s="70" t="s">
        <v>37</v>
      </c>
      <c r="B918" s="136">
        <f>SUM(B906:B917)</f>
        <v>2154.8000000000002</v>
      </c>
      <c r="C918" s="173"/>
      <c r="D918" s="174"/>
      <c r="E918" s="174"/>
      <c r="F918" s="175"/>
      <c r="G918" s="175"/>
      <c r="H918" s="175"/>
      <c r="I918" s="177">
        <f>SUM(I906:I916)</f>
        <v>33106.11</v>
      </c>
      <c r="J918" s="177">
        <f t="shared" ref="J918:O918" si="1623">SUM(J906:J916)</f>
        <v>6945.4039999999986</v>
      </c>
      <c r="K918" s="177">
        <f t="shared" si="1623"/>
        <v>17649.694000000003</v>
      </c>
      <c r="L918" s="177">
        <f t="shared" si="1623"/>
        <v>6691.7359999999981</v>
      </c>
      <c r="M918" s="177">
        <f t="shared" si="1623"/>
        <v>1659.1960000000001</v>
      </c>
      <c r="N918" s="177">
        <f t="shared" si="1623"/>
        <v>160.08000000000001</v>
      </c>
      <c r="O918" s="177">
        <f t="shared" si="1623"/>
        <v>0</v>
      </c>
      <c r="P918" s="176">
        <f t="shared" ref="P918" si="1624">R918/I918</f>
        <v>1.8055769765762271</v>
      </c>
      <c r="Q918" s="178">
        <f t="shared" ref="Q918:Q970" si="1625">I918</f>
        <v>33106.11</v>
      </c>
      <c r="R918" s="177">
        <f>SUM(R906:R916)</f>
        <v>59775.63</v>
      </c>
      <c r="S918" s="177">
        <f>SUM(S906:S916)</f>
        <v>12684.952420154232</v>
      </c>
      <c r="T918" s="177">
        <f>SUM(T906:T916)</f>
        <v>31987.152255858196</v>
      </c>
      <c r="U918" s="177">
        <f>SUM(U906:U916)</f>
        <v>12132.832508545063</v>
      </c>
      <c r="V918" s="177">
        <f>SUM(V906:V916)</f>
        <v>2970.6928154425141</v>
      </c>
      <c r="W918" s="177"/>
      <c r="X918" s="177"/>
      <c r="Y918" s="176"/>
      <c r="Z918" s="40">
        <f>SUM(S918:Y918)</f>
        <v>59775.630000000005</v>
      </c>
      <c r="AA918" s="55">
        <f t="shared" ref="AA918:AF918" si="1626">SUM(AA906:AA916)</f>
        <v>13996.449235596743</v>
      </c>
      <c r="AB918" s="55">
        <f t="shared" si="1626"/>
        <v>31987.152255858196</v>
      </c>
      <c r="AC918" s="55">
        <f t="shared" si="1626"/>
        <v>12132.832508545063</v>
      </c>
      <c r="AD918" s="55">
        <f t="shared" si="1626"/>
        <v>1659.1960000000001</v>
      </c>
      <c r="AE918" s="55">
        <f t="shared" si="1626"/>
        <v>0</v>
      </c>
      <c r="AF918" s="55">
        <f t="shared" si="1626"/>
        <v>0</v>
      </c>
      <c r="AG918" s="54"/>
      <c r="AH918" s="42">
        <f>SUM(AH906:AH916)</f>
        <v>59775.62999999999</v>
      </c>
      <c r="AI918" s="56">
        <f>SUM(AI906:AI916)</f>
        <v>-28594.220000000005</v>
      </c>
    </row>
    <row r="919" spans="1:35" x14ac:dyDescent="0.25">
      <c r="A919" s="6" t="s">
        <v>56</v>
      </c>
      <c r="B919" s="37"/>
      <c r="C919" s="7"/>
      <c r="D919" s="24"/>
      <c r="E919" s="24"/>
      <c r="F919" s="24"/>
      <c r="G919" s="25"/>
      <c r="H919" s="171"/>
      <c r="I919" s="26"/>
      <c r="J919" s="26"/>
      <c r="K919" s="26"/>
      <c r="L919" s="26"/>
      <c r="M919" s="26"/>
      <c r="N919" s="26"/>
      <c r="O919" s="27"/>
      <c r="P919" s="41">
        <v>0</v>
      </c>
      <c r="Q919" s="40">
        <f t="shared" si="1625"/>
        <v>0</v>
      </c>
      <c r="R919" s="26"/>
      <c r="S919" s="26"/>
      <c r="T919" s="26"/>
      <c r="U919" s="26"/>
      <c r="V919" s="26"/>
      <c r="W919" s="26"/>
      <c r="X919" s="27"/>
      <c r="Y919" s="27"/>
      <c r="Z919" s="28"/>
      <c r="AA919" s="29"/>
      <c r="AB919" s="29"/>
      <c r="AC919" s="29"/>
      <c r="AD919" s="29"/>
      <c r="AE919" s="29"/>
      <c r="AF919" s="29"/>
      <c r="AG919" s="29"/>
      <c r="AH919" s="30"/>
      <c r="AI919" s="36"/>
    </row>
    <row r="920" spans="1:35" x14ac:dyDescent="0.25">
      <c r="A920" s="31">
        <v>1</v>
      </c>
      <c r="B920" s="52">
        <v>18.8</v>
      </c>
      <c r="C920" s="33">
        <v>2.2999999999999998</v>
      </c>
      <c r="D920" s="33">
        <v>8.6199999999999992</v>
      </c>
      <c r="E920" s="33">
        <v>9.98</v>
      </c>
      <c r="F920" s="35">
        <v>0.77</v>
      </c>
      <c r="G920" s="35"/>
      <c r="H920" s="171"/>
      <c r="I920" s="51">
        <v>433.72</v>
      </c>
      <c r="J920" s="41">
        <f>I920-K920-L920-M920-N920</f>
        <v>69.564000000000021</v>
      </c>
      <c r="K920" s="41">
        <f>B920*D920</f>
        <v>162.05599999999998</v>
      </c>
      <c r="L920" s="41">
        <f>E920*B920</f>
        <v>187.62400000000002</v>
      </c>
      <c r="M920" s="41">
        <f>F920*B920</f>
        <v>14.476000000000001</v>
      </c>
      <c r="N920" s="41">
        <f>G920*B920</f>
        <v>0</v>
      </c>
      <c r="O920" s="41"/>
      <c r="P920" s="41">
        <f t="shared" ref="P920" si="1627">R920/I920</f>
        <v>2.1343724061606566</v>
      </c>
      <c r="Q920" s="40">
        <f t="shared" si="1625"/>
        <v>433.72</v>
      </c>
      <c r="R920" s="51">
        <v>925.72</v>
      </c>
      <c r="S920" s="41">
        <v>0</v>
      </c>
      <c r="T920" s="41">
        <f>P920*K920</f>
        <v>345.88785465277135</v>
      </c>
      <c r="U920" s="41">
        <f>L920*P920</f>
        <v>400.45948833348706</v>
      </c>
      <c r="V920" s="41">
        <f t="shared" ref="V920:V935" si="1628">P920*M920</f>
        <v>30.897174951581668</v>
      </c>
      <c r="W920" s="51"/>
      <c r="X920" s="51"/>
      <c r="Y920" s="41"/>
      <c r="Z920" s="40">
        <v>925.72</v>
      </c>
      <c r="AA920" s="54">
        <f t="shared" ref="AA920:AA935" si="1629">Z920-AB920-AC920-AD920-AE920-AF920</f>
        <v>164.89665701374162</v>
      </c>
      <c r="AB920" s="54">
        <f>T920</f>
        <v>345.88785465277135</v>
      </c>
      <c r="AC920" s="54">
        <f>U920</f>
        <v>400.45948833348706</v>
      </c>
      <c r="AD920" s="54">
        <f t="shared" ref="AD920:AD935" si="1630">M920</f>
        <v>14.476000000000001</v>
      </c>
      <c r="AE920" s="54">
        <f>W920</f>
        <v>0</v>
      </c>
      <c r="AF920" s="54">
        <f>X920</f>
        <v>0</v>
      </c>
      <c r="AG920" s="54"/>
      <c r="AH920" s="42">
        <f t="shared" ref="AH920" si="1631">SUM(AA920:AG920)</f>
        <v>925.72</v>
      </c>
      <c r="AI920" s="56">
        <f>I920-Z920</f>
        <v>-492</v>
      </c>
    </row>
    <row r="921" spans="1:35" x14ac:dyDescent="0.25">
      <c r="A921" s="31"/>
      <c r="B921" s="52"/>
      <c r="C921" s="33"/>
      <c r="D921" s="33"/>
      <c r="E921" s="33"/>
      <c r="F921" s="35"/>
      <c r="G921" s="35"/>
      <c r="H921" s="171"/>
      <c r="I921" s="51"/>
      <c r="J921" s="41"/>
      <c r="K921" s="41"/>
      <c r="L921" s="41"/>
      <c r="M921" s="41"/>
      <c r="N921" s="41"/>
      <c r="O921" s="41"/>
      <c r="P921" s="41">
        <v>0</v>
      </c>
      <c r="Q921" s="40">
        <f t="shared" si="1625"/>
        <v>0</v>
      </c>
      <c r="R921" s="51"/>
      <c r="S921" s="41"/>
      <c r="T921" s="41"/>
      <c r="U921" s="41"/>
      <c r="V921" s="41">
        <f t="shared" si="1628"/>
        <v>0</v>
      </c>
      <c r="W921" s="51"/>
      <c r="X921" s="51"/>
      <c r="Y921" s="41"/>
      <c r="Z921" s="40"/>
      <c r="AA921" s="54">
        <f t="shared" si="1629"/>
        <v>0</v>
      </c>
      <c r="AB921" s="54"/>
      <c r="AC921" s="54"/>
      <c r="AD921" s="54">
        <f t="shared" si="1630"/>
        <v>0</v>
      </c>
      <c r="AE921" s="54"/>
      <c r="AF921" s="54"/>
      <c r="AG921" s="54"/>
      <c r="AH921" s="42"/>
      <c r="AI921" s="56"/>
    </row>
    <row r="922" spans="1:35" x14ac:dyDescent="0.25">
      <c r="A922" s="31"/>
      <c r="B922" s="52"/>
      <c r="C922" s="33"/>
      <c r="D922" s="33"/>
      <c r="E922" s="33"/>
      <c r="F922" s="35"/>
      <c r="G922" s="35"/>
      <c r="H922" s="171"/>
      <c r="I922" s="51"/>
      <c r="J922" s="41"/>
      <c r="K922" s="41"/>
      <c r="L922" s="41"/>
      <c r="M922" s="41"/>
      <c r="N922" s="41"/>
      <c r="O922" s="41"/>
      <c r="P922" s="41">
        <v>0</v>
      </c>
      <c r="Q922" s="40">
        <f t="shared" si="1625"/>
        <v>0</v>
      </c>
      <c r="R922" s="51"/>
      <c r="S922" s="41"/>
      <c r="T922" s="41"/>
      <c r="U922" s="41"/>
      <c r="V922" s="41">
        <f t="shared" si="1628"/>
        <v>0</v>
      </c>
      <c r="W922" s="51"/>
      <c r="X922" s="51"/>
      <c r="Y922" s="41"/>
      <c r="Z922" s="40"/>
      <c r="AA922" s="54">
        <f t="shared" si="1629"/>
        <v>0</v>
      </c>
      <c r="AB922" s="54"/>
      <c r="AC922" s="54"/>
      <c r="AD922" s="54">
        <f t="shared" si="1630"/>
        <v>0</v>
      </c>
      <c r="AE922" s="54"/>
      <c r="AF922" s="54"/>
      <c r="AG922" s="54"/>
      <c r="AH922" s="42"/>
      <c r="AI922" s="56"/>
    </row>
    <row r="923" spans="1:35" x14ac:dyDescent="0.25">
      <c r="A923" s="31"/>
      <c r="B923" s="52"/>
      <c r="C923" s="33"/>
      <c r="D923" s="33"/>
      <c r="E923" s="33"/>
      <c r="F923" s="35"/>
      <c r="G923" s="35"/>
      <c r="H923" s="171"/>
      <c r="I923" s="51"/>
      <c r="J923" s="41"/>
      <c r="K923" s="41"/>
      <c r="L923" s="41"/>
      <c r="M923" s="41"/>
      <c r="N923" s="41"/>
      <c r="O923" s="41"/>
      <c r="P923" s="41">
        <v>0</v>
      </c>
      <c r="Q923" s="40">
        <f t="shared" si="1625"/>
        <v>0</v>
      </c>
      <c r="R923" s="51"/>
      <c r="S923" s="41"/>
      <c r="T923" s="41"/>
      <c r="U923" s="41"/>
      <c r="V923" s="41">
        <f t="shared" si="1628"/>
        <v>0</v>
      </c>
      <c r="W923" s="51"/>
      <c r="X923" s="51"/>
      <c r="Y923" s="41"/>
      <c r="Z923" s="40"/>
      <c r="AA923" s="54">
        <f t="shared" si="1629"/>
        <v>0</v>
      </c>
      <c r="AB923" s="54"/>
      <c r="AC923" s="54"/>
      <c r="AD923" s="54">
        <f t="shared" si="1630"/>
        <v>0</v>
      </c>
      <c r="AE923" s="54"/>
      <c r="AF923" s="54"/>
      <c r="AG923" s="54"/>
      <c r="AH923" s="42"/>
      <c r="AI923" s="56"/>
    </row>
    <row r="924" spans="1:35" x14ac:dyDescent="0.25">
      <c r="A924" s="31">
        <v>5</v>
      </c>
      <c r="B924" s="52">
        <v>288</v>
      </c>
      <c r="C924" s="33">
        <v>2.2999999999999998</v>
      </c>
      <c r="D924" s="33">
        <v>7.94</v>
      </c>
      <c r="E924" s="33">
        <v>3.6</v>
      </c>
      <c r="F924" s="35">
        <v>0.77</v>
      </c>
      <c r="G924" s="35"/>
      <c r="H924" s="171"/>
      <c r="I924" s="51">
        <v>4423.68</v>
      </c>
      <c r="J924" s="41">
        <f>I924-K924-L924-M924-N924</f>
        <v>878.40000000000009</v>
      </c>
      <c r="K924" s="41">
        <f t="shared" ref="K924:K931" si="1632">B924*D924</f>
        <v>2286.7200000000003</v>
      </c>
      <c r="L924" s="41">
        <f t="shared" ref="L924:L931" si="1633">E924*B924</f>
        <v>1036.8</v>
      </c>
      <c r="M924" s="41">
        <f t="shared" ref="M924:M931" si="1634">F924*B924</f>
        <v>221.76</v>
      </c>
      <c r="N924" s="41">
        <f t="shared" ref="N924:N933" si="1635">G924*B924</f>
        <v>0</v>
      </c>
      <c r="O924" s="41"/>
      <c r="P924" s="41">
        <f t="shared" ref="P924:P931" si="1636">R924/I924</f>
        <v>1.0390624999999998</v>
      </c>
      <c r="Q924" s="40">
        <f t="shared" si="1625"/>
        <v>4423.68</v>
      </c>
      <c r="R924" s="51">
        <v>4596.4799999999996</v>
      </c>
      <c r="S924" s="41">
        <f t="shared" ref="S924:S935" si="1637">R924-T924-U924-V924-W924-X924</f>
        <v>912.71250000000032</v>
      </c>
      <c r="T924" s="41">
        <f t="shared" ref="T924:T933" si="1638">P924*K924</f>
        <v>2376.0449999999996</v>
      </c>
      <c r="U924" s="41">
        <f t="shared" ref="U924:U933" si="1639">L924*P924</f>
        <v>1077.2999999999997</v>
      </c>
      <c r="V924" s="41">
        <f t="shared" si="1628"/>
        <v>230.42249999999993</v>
      </c>
      <c r="W924" s="51"/>
      <c r="X924" s="51"/>
      <c r="Y924" s="41"/>
      <c r="Z924" s="40">
        <f t="shared" ref="Z924:Z933" si="1640">SUM(S924:Y924)</f>
        <v>4596.4799999999987</v>
      </c>
      <c r="AA924" s="54">
        <f t="shared" si="1629"/>
        <v>921.37499999999932</v>
      </c>
      <c r="AB924" s="54">
        <f t="shared" ref="AB924:AB933" si="1641">T924</f>
        <v>2376.0449999999996</v>
      </c>
      <c r="AC924" s="54">
        <f t="shared" ref="AC924:AC933" si="1642">U924</f>
        <v>1077.2999999999997</v>
      </c>
      <c r="AD924" s="54">
        <f t="shared" si="1630"/>
        <v>221.76</v>
      </c>
      <c r="AE924" s="54">
        <f t="shared" ref="AE924:AE933" si="1643">W924</f>
        <v>0</v>
      </c>
      <c r="AF924" s="54">
        <f t="shared" ref="AF924:AF933" si="1644">X924</f>
        <v>0</v>
      </c>
      <c r="AG924" s="54"/>
      <c r="AH924" s="42">
        <f t="shared" ref="AH924:AH933" si="1645">SUM(AA924:AG924)</f>
        <v>4596.4799999999996</v>
      </c>
      <c r="AI924" s="56">
        <f t="shared" ref="AI924:AI933" si="1646">I924-Z924</f>
        <v>-172.79999999999836</v>
      </c>
    </row>
    <row r="925" spans="1:35" x14ac:dyDescent="0.25">
      <c r="A925" s="31">
        <v>6</v>
      </c>
      <c r="B925" s="52">
        <v>252.7</v>
      </c>
      <c r="C925" s="33">
        <v>2.2999999999999998</v>
      </c>
      <c r="D925" s="33">
        <v>8.17</v>
      </c>
      <c r="E925" s="33">
        <v>2.39</v>
      </c>
      <c r="F925" s="35">
        <v>0.77</v>
      </c>
      <c r="G925" s="35"/>
      <c r="H925" s="171"/>
      <c r="I925" s="51">
        <v>3638.88</v>
      </c>
      <c r="J925" s="41">
        <f>I925-K925-L925-M925-N925</f>
        <v>775.78900000000044</v>
      </c>
      <c r="K925" s="41">
        <f t="shared" si="1632"/>
        <v>2064.5589999999997</v>
      </c>
      <c r="L925" s="41">
        <f t="shared" si="1633"/>
        <v>603.95299999999997</v>
      </c>
      <c r="M925" s="41">
        <f t="shared" si="1634"/>
        <v>194.57900000000001</v>
      </c>
      <c r="N925" s="41">
        <f t="shared" si="1635"/>
        <v>0</v>
      </c>
      <c r="O925" s="41"/>
      <c r="P925" s="41">
        <f t="shared" si="1636"/>
        <v>1.0125010992393264</v>
      </c>
      <c r="Q925" s="40">
        <f t="shared" si="1625"/>
        <v>3638.88</v>
      </c>
      <c r="R925" s="51">
        <v>3684.37</v>
      </c>
      <c r="S925" s="41">
        <f t="shared" si="1637"/>
        <v>785.48721527777809</v>
      </c>
      <c r="T925" s="41">
        <f t="shared" si="1638"/>
        <v>2090.3682569444441</v>
      </c>
      <c r="U925" s="41">
        <f t="shared" si="1639"/>
        <v>611.50307638888887</v>
      </c>
      <c r="V925" s="41">
        <f t="shared" si="1628"/>
        <v>197.0114513888889</v>
      </c>
      <c r="W925" s="51"/>
      <c r="X925" s="51"/>
      <c r="Y925" s="41"/>
      <c r="Z925" s="40">
        <f t="shared" si="1640"/>
        <v>3684.37</v>
      </c>
      <c r="AA925" s="54">
        <f t="shared" si="1629"/>
        <v>787.9196666666669</v>
      </c>
      <c r="AB925" s="54">
        <f t="shared" si="1641"/>
        <v>2090.3682569444441</v>
      </c>
      <c r="AC925" s="54">
        <f t="shared" si="1642"/>
        <v>611.50307638888887</v>
      </c>
      <c r="AD925" s="54">
        <f t="shared" si="1630"/>
        <v>194.57900000000001</v>
      </c>
      <c r="AE925" s="54">
        <f t="shared" si="1643"/>
        <v>0</v>
      </c>
      <c r="AF925" s="54">
        <f t="shared" si="1644"/>
        <v>0</v>
      </c>
      <c r="AG925" s="54"/>
      <c r="AH925" s="42">
        <f t="shared" si="1645"/>
        <v>3684.3700000000003</v>
      </c>
      <c r="AI925" s="56">
        <f t="shared" si="1646"/>
        <v>-45.489999999999782</v>
      </c>
    </row>
    <row r="926" spans="1:35" x14ac:dyDescent="0.25">
      <c r="A926" s="31">
        <v>7</v>
      </c>
      <c r="B926" s="52">
        <v>121.7</v>
      </c>
      <c r="C926" s="33">
        <v>2.2999999999999998</v>
      </c>
      <c r="D926" s="33">
        <v>8.5399999999999991</v>
      </c>
      <c r="E926" s="33">
        <v>3.33</v>
      </c>
      <c r="F926" s="35">
        <v>0.77</v>
      </c>
      <c r="G926" s="35"/>
      <c r="H926" s="171"/>
      <c r="I926" s="51">
        <v>1945.98</v>
      </c>
      <c r="J926" s="41">
        <f>I926-K926-L926-M926-N926-O926</f>
        <v>407.69200000000001</v>
      </c>
      <c r="K926" s="41">
        <f t="shared" si="1632"/>
        <v>1039.318</v>
      </c>
      <c r="L926" s="41">
        <f t="shared" si="1633"/>
        <v>405.26100000000002</v>
      </c>
      <c r="M926" s="41">
        <f t="shared" si="1634"/>
        <v>93.709000000000003</v>
      </c>
      <c r="N926" s="41">
        <f t="shared" si="1635"/>
        <v>0</v>
      </c>
      <c r="O926" s="41">
        <f>H926*B926</f>
        <v>0</v>
      </c>
      <c r="P926" s="41">
        <f t="shared" si="1636"/>
        <v>1.9064841365276108</v>
      </c>
      <c r="Q926" s="40">
        <f t="shared" si="1625"/>
        <v>1945.98</v>
      </c>
      <c r="R926" s="51">
        <v>3709.98</v>
      </c>
      <c r="S926" s="41">
        <f t="shared" si="1637"/>
        <v>777.25833058921455</v>
      </c>
      <c r="T926" s="41">
        <f t="shared" si="1638"/>
        <v>1981.4432798076034</v>
      </c>
      <c r="U926" s="41">
        <f t="shared" si="1639"/>
        <v>772.62366765331615</v>
      </c>
      <c r="V926" s="41">
        <f t="shared" si="1628"/>
        <v>178.65472194986589</v>
      </c>
      <c r="W926" s="51"/>
      <c r="X926" s="51"/>
      <c r="Y926" s="41"/>
      <c r="Z926" s="40">
        <f t="shared" si="1640"/>
        <v>3709.98</v>
      </c>
      <c r="AA926" s="54">
        <f t="shared" si="1629"/>
        <v>862.20405253908052</v>
      </c>
      <c r="AB926" s="54">
        <f t="shared" si="1641"/>
        <v>1981.4432798076034</v>
      </c>
      <c r="AC926" s="54">
        <f t="shared" si="1642"/>
        <v>772.62366765331615</v>
      </c>
      <c r="AD926" s="54">
        <f t="shared" si="1630"/>
        <v>93.709000000000003</v>
      </c>
      <c r="AE926" s="54">
        <f t="shared" si="1643"/>
        <v>0</v>
      </c>
      <c r="AF926" s="54">
        <f t="shared" si="1644"/>
        <v>0</v>
      </c>
      <c r="AG926" s="54"/>
      <c r="AH926" s="42">
        <f t="shared" si="1645"/>
        <v>3709.98</v>
      </c>
      <c r="AI926" s="56">
        <f t="shared" si="1646"/>
        <v>-1764</v>
      </c>
    </row>
    <row r="927" spans="1:35" x14ac:dyDescent="0.25">
      <c r="A927" s="31">
        <v>8</v>
      </c>
      <c r="B927" s="52">
        <v>537</v>
      </c>
      <c r="C927" s="33">
        <v>2.2999999999999998</v>
      </c>
      <c r="D927" s="33">
        <v>7.92</v>
      </c>
      <c r="E927" s="33">
        <v>2.95</v>
      </c>
      <c r="F927" s="35">
        <v>0.77</v>
      </c>
      <c r="G927" s="35"/>
      <c r="H927" s="171"/>
      <c r="I927" s="51">
        <v>7936.86</v>
      </c>
      <c r="J927" s="41">
        <f>I927-K927-L927-M927-N927-O927</f>
        <v>1686.1799999999996</v>
      </c>
      <c r="K927" s="41">
        <f t="shared" si="1632"/>
        <v>4253.04</v>
      </c>
      <c r="L927" s="41">
        <f t="shared" si="1633"/>
        <v>1584.15</v>
      </c>
      <c r="M927" s="41">
        <f t="shared" si="1634"/>
        <v>413.49</v>
      </c>
      <c r="N927" s="41">
        <f t="shared" si="1635"/>
        <v>0</v>
      </c>
      <c r="O927" s="41">
        <f>H927*B927</f>
        <v>0</v>
      </c>
      <c r="P927" s="41">
        <f t="shared" si="1636"/>
        <v>0</v>
      </c>
      <c r="Q927" s="40">
        <f t="shared" si="1625"/>
        <v>7936.86</v>
      </c>
      <c r="R927" s="51"/>
      <c r="S927" s="41">
        <f t="shared" si="1637"/>
        <v>0</v>
      </c>
      <c r="T927" s="41">
        <f t="shared" si="1638"/>
        <v>0</v>
      </c>
      <c r="U927" s="41">
        <f t="shared" si="1639"/>
        <v>0</v>
      </c>
      <c r="V927" s="41">
        <f t="shared" si="1628"/>
        <v>0</v>
      </c>
      <c r="W927" s="51"/>
      <c r="X927" s="51"/>
      <c r="Y927" s="41"/>
      <c r="Z927" s="40">
        <f t="shared" si="1640"/>
        <v>0</v>
      </c>
      <c r="AA927" s="54">
        <f t="shared" si="1629"/>
        <v>-413.49</v>
      </c>
      <c r="AB927" s="54">
        <f t="shared" si="1641"/>
        <v>0</v>
      </c>
      <c r="AC927" s="54">
        <f t="shared" si="1642"/>
        <v>0</v>
      </c>
      <c r="AD927" s="54">
        <f t="shared" si="1630"/>
        <v>413.49</v>
      </c>
      <c r="AE927" s="54">
        <f t="shared" si="1643"/>
        <v>0</v>
      </c>
      <c r="AF927" s="54">
        <f t="shared" si="1644"/>
        <v>0</v>
      </c>
      <c r="AG927" s="54"/>
      <c r="AH927" s="42">
        <f t="shared" si="1645"/>
        <v>0</v>
      </c>
      <c r="AI927" s="56">
        <f t="shared" si="1646"/>
        <v>7936.86</v>
      </c>
    </row>
    <row r="928" spans="1:35" x14ac:dyDescent="0.25">
      <c r="A928" s="31">
        <v>9</v>
      </c>
      <c r="B928" s="52">
        <v>281.60000000000002</v>
      </c>
      <c r="C928" s="33">
        <v>2.2999999999999998</v>
      </c>
      <c r="D928" s="33">
        <v>8.1999999999999993</v>
      </c>
      <c r="E928" s="33">
        <v>3.14</v>
      </c>
      <c r="F928" s="35">
        <v>0.77</v>
      </c>
      <c r="G928" s="35"/>
      <c r="H928" s="171"/>
      <c r="I928" s="51">
        <v>4347.3500000000004</v>
      </c>
      <c r="J928" s="41">
        <f>I928-K928-L928-M928-N928-O928</f>
        <v>937.17400000000032</v>
      </c>
      <c r="K928" s="41">
        <f t="shared" si="1632"/>
        <v>2309.12</v>
      </c>
      <c r="L928" s="41">
        <f t="shared" si="1633"/>
        <v>884.22400000000016</v>
      </c>
      <c r="M928" s="41">
        <f t="shared" si="1634"/>
        <v>216.83200000000002</v>
      </c>
      <c r="N928" s="41">
        <f t="shared" si="1635"/>
        <v>0</v>
      </c>
      <c r="O928" s="41">
        <f>H928*B928</f>
        <v>0</v>
      </c>
      <c r="P928" s="41">
        <f t="shared" si="1636"/>
        <v>1.1339505675871508</v>
      </c>
      <c r="Q928" s="40">
        <f t="shared" si="1625"/>
        <v>4347.3500000000004</v>
      </c>
      <c r="R928" s="51">
        <v>4929.68</v>
      </c>
      <c r="S928" s="41">
        <f t="shared" si="1637"/>
        <v>1062.7089892279203</v>
      </c>
      <c r="T928" s="41">
        <f t="shared" si="1638"/>
        <v>2618.4279346268418</v>
      </c>
      <c r="U928" s="41">
        <f t="shared" si="1639"/>
        <v>1002.6663066741811</v>
      </c>
      <c r="V928" s="41">
        <f t="shared" si="1628"/>
        <v>245.87676947105712</v>
      </c>
      <c r="W928" s="51"/>
      <c r="X928" s="51"/>
      <c r="Y928" s="41"/>
      <c r="Z928" s="40">
        <f t="shared" si="1640"/>
        <v>4929.68</v>
      </c>
      <c r="AA928" s="54">
        <f t="shared" si="1629"/>
        <v>1091.7537586989772</v>
      </c>
      <c r="AB928" s="54">
        <f t="shared" si="1641"/>
        <v>2618.4279346268418</v>
      </c>
      <c r="AC928" s="54">
        <f t="shared" si="1642"/>
        <v>1002.6663066741811</v>
      </c>
      <c r="AD928" s="54">
        <f t="shared" si="1630"/>
        <v>216.83200000000002</v>
      </c>
      <c r="AE928" s="54">
        <f t="shared" si="1643"/>
        <v>0</v>
      </c>
      <c r="AF928" s="54">
        <f t="shared" si="1644"/>
        <v>0</v>
      </c>
      <c r="AG928" s="54"/>
      <c r="AH928" s="42">
        <f t="shared" si="1645"/>
        <v>4929.68</v>
      </c>
      <c r="AI928" s="56">
        <f t="shared" si="1646"/>
        <v>-582.32999999999993</v>
      </c>
    </row>
    <row r="929" spans="1:35" x14ac:dyDescent="0.25">
      <c r="A929" s="31">
        <v>10</v>
      </c>
      <c r="B929" s="52">
        <v>387.7</v>
      </c>
      <c r="C929" s="33">
        <v>2.2999999999999998</v>
      </c>
      <c r="D929" s="33">
        <v>7.95</v>
      </c>
      <c r="E929" s="33">
        <v>3.85</v>
      </c>
      <c r="F929" s="35">
        <v>0.77</v>
      </c>
      <c r="G929" s="35"/>
      <c r="H929" s="171"/>
      <c r="I929" s="51">
        <v>6152.79</v>
      </c>
      <c r="J929" s="41">
        <f t="shared" ref="J929:J931" si="1647">I929-K929-L929-M929-N929</f>
        <v>1279.4009999999998</v>
      </c>
      <c r="K929" s="41">
        <f t="shared" si="1632"/>
        <v>3082.2150000000001</v>
      </c>
      <c r="L929" s="41">
        <f t="shared" si="1633"/>
        <v>1492.645</v>
      </c>
      <c r="M929" s="41">
        <f t="shared" si="1634"/>
        <v>298.529</v>
      </c>
      <c r="N929" s="41">
        <f t="shared" si="1635"/>
        <v>0</v>
      </c>
      <c r="O929" s="41"/>
      <c r="P929" s="41">
        <f t="shared" si="1636"/>
        <v>1.2888884554811719</v>
      </c>
      <c r="Q929" s="40">
        <f t="shared" si="1625"/>
        <v>6152.79</v>
      </c>
      <c r="R929" s="51">
        <v>7930.26</v>
      </c>
      <c r="S929" s="41">
        <f t="shared" si="1637"/>
        <v>1649.0051788310668</v>
      </c>
      <c r="T929" s="41">
        <f t="shared" si="1638"/>
        <v>3972.6313308109006</v>
      </c>
      <c r="U929" s="41">
        <f t="shared" si="1639"/>
        <v>1923.8529086316939</v>
      </c>
      <c r="V929" s="41">
        <f t="shared" si="1628"/>
        <v>384.77058172633878</v>
      </c>
      <c r="W929" s="51"/>
      <c r="X929" s="51"/>
      <c r="Y929" s="41"/>
      <c r="Z929" s="40">
        <f t="shared" si="1640"/>
        <v>7930.26</v>
      </c>
      <c r="AA929" s="54">
        <f t="shared" si="1629"/>
        <v>1735.2467605574057</v>
      </c>
      <c r="AB929" s="54">
        <f t="shared" si="1641"/>
        <v>3972.6313308109006</v>
      </c>
      <c r="AC929" s="54">
        <f t="shared" si="1642"/>
        <v>1923.8529086316939</v>
      </c>
      <c r="AD929" s="54">
        <f t="shared" si="1630"/>
        <v>298.529</v>
      </c>
      <c r="AE929" s="54">
        <f t="shared" si="1643"/>
        <v>0</v>
      </c>
      <c r="AF929" s="54">
        <f t="shared" si="1644"/>
        <v>0</v>
      </c>
      <c r="AG929" s="54"/>
      <c r="AH929" s="42">
        <f t="shared" si="1645"/>
        <v>7930.26</v>
      </c>
      <c r="AI929" s="56">
        <f t="shared" si="1646"/>
        <v>-1777.4700000000003</v>
      </c>
    </row>
    <row r="930" spans="1:35" x14ac:dyDescent="0.25">
      <c r="A930" s="31">
        <v>11</v>
      </c>
      <c r="B930" s="52">
        <v>495</v>
      </c>
      <c r="C930" s="33">
        <v>2.2999999999999998</v>
      </c>
      <c r="D930" s="33">
        <v>7.66</v>
      </c>
      <c r="E930" s="33">
        <v>3.18</v>
      </c>
      <c r="F930" s="35">
        <v>0.77</v>
      </c>
      <c r="G930" s="35"/>
      <c r="H930" s="171"/>
      <c r="I930" s="51">
        <v>7425</v>
      </c>
      <c r="J930" s="41">
        <f t="shared" si="1647"/>
        <v>1678.0499999999997</v>
      </c>
      <c r="K930" s="41">
        <f t="shared" si="1632"/>
        <v>3791.7000000000003</v>
      </c>
      <c r="L930" s="41">
        <f t="shared" si="1633"/>
        <v>1574.1000000000001</v>
      </c>
      <c r="M930" s="41">
        <f t="shared" si="1634"/>
        <v>381.15000000000003</v>
      </c>
      <c r="N930" s="41">
        <f t="shared" si="1635"/>
        <v>0</v>
      </c>
      <c r="O930" s="41"/>
      <c r="P930" s="41">
        <f t="shared" si="1636"/>
        <v>3.6885063973063974</v>
      </c>
      <c r="Q930" s="40">
        <f t="shared" si="1625"/>
        <v>7425</v>
      </c>
      <c r="R930" s="51">
        <v>27387.16</v>
      </c>
      <c r="S930" s="41">
        <f t="shared" si="1637"/>
        <v>5869.3381599999975</v>
      </c>
      <c r="T930" s="41">
        <f t="shared" si="1638"/>
        <v>13985.709706666668</v>
      </c>
      <c r="U930" s="41">
        <f t="shared" si="1639"/>
        <v>5806.0779200000006</v>
      </c>
      <c r="V930" s="41">
        <f t="shared" si="1628"/>
        <v>1405.8742133333335</v>
      </c>
      <c r="W930" s="51"/>
      <c r="X930" s="51">
        <v>320.16000000000003</v>
      </c>
      <c r="Y930" s="41"/>
      <c r="Z930" s="40">
        <f t="shared" si="1640"/>
        <v>27387.16</v>
      </c>
      <c r="AA930" s="54">
        <f t="shared" si="1629"/>
        <v>6894.0623733333314</v>
      </c>
      <c r="AB930" s="54">
        <f t="shared" si="1641"/>
        <v>13985.709706666668</v>
      </c>
      <c r="AC930" s="54">
        <f t="shared" si="1642"/>
        <v>5806.0779200000006</v>
      </c>
      <c r="AD930" s="54">
        <f t="shared" si="1630"/>
        <v>381.15000000000003</v>
      </c>
      <c r="AE930" s="54">
        <f t="shared" si="1643"/>
        <v>0</v>
      </c>
      <c r="AF930" s="54">
        <f t="shared" si="1644"/>
        <v>320.16000000000003</v>
      </c>
      <c r="AG930" s="54"/>
      <c r="AH930" s="42">
        <f t="shared" si="1645"/>
        <v>27387.16</v>
      </c>
      <c r="AI930" s="56">
        <f t="shared" si="1646"/>
        <v>-19962.16</v>
      </c>
    </row>
    <row r="931" spans="1:35" x14ac:dyDescent="0.25">
      <c r="A931" s="31">
        <v>12</v>
      </c>
      <c r="B931" s="52">
        <v>70.3</v>
      </c>
      <c r="C931" s="33">
        <v>2.2999999999999998</v>
      </c>
      <c r="D931" s="33">
        <v>8</v>
      </c>
      <c r="E931" s="33">
        <v>2.83</v>
      </c>
      <c r="F931" s="35">
        <v>0.77</v>
      </c>
      <c r="G931" s="35"/>
      <c r="H931" s="171"/>
      <c r="I931" s="51">
        <v>1055.2</v>
      </c>
      <c r="J931" s="41">
        <f t="shared" si="1647"/>
        <v>239.72000000000011</v>
      </c>
      <c r="K931" s="41">
        <f t="shared" si="1632"/>
        <v>562.4</v>
      </c>
      <c r="L931" s="41">
        <f t="shared" si="1633"/>
        <v>198.94899999999998</v>
      </c>
      <c r="M931" s="41">
        <f t="shared" si="1634"/>
        <v>54.131</v>
      </c>
      <c r="N931" s="41">
        <f t="shared" si="1635"/>
        <v>0</v>
      </c>
      <c r="O931" s="41"/>
      <c r="P931" s="41">
        <f t="shared" si="1636"/>
        <v>3.0399734647460197</v>
      </c>
      <c r="Q931" s="40">
        <f t="shared" si="1625"/>
        <v>1055.2</v>
      </c>
      <c r="R931" s="51">
        <v>3207.78</v>
      </c>
      <c r="S931" s="41">
        <f t="shared" si="1637"/>
        <v>728.7424389689163</v>
      </c>
      <c r="T931" s="41">
        <f t="shared" si="1638"/>
        <v>1709.6810765731614</v>
      </c>
      <c r="U931" s="41">
        <f t="shared" si="1639"/>
        <v>604.79968083775577</v>
      </c>
      <c r="V931" s="41">
        <f t="shared" si="1628"/>
        <v>164.55680362016679</v>
      </c>
      <c r="W931" s="51"/>
      <c r="X931" s="51"/>
      <c r="Y931" s="41"/>
      <c r="Z931" s="40">
        <f t="shared" si="1640"/>
        <v>3207.7799999999997</v>
      </c>
      <c r="AA931" s="54">
        <f t="shared" si="1629"/>
        <v>839.16824258908264</v>
      </c>
      <c r="AB931" s="54">
        <f t="shared" si="1641"/>
        <v>1709.6810765731614</v>
      </c>
      <c r="AC931" s="54">
        <f t="shared" si="1642"/>
        <v>604.79968083775577</v>
      </c>
      <c r="AD931" s="54">
        <f t="shared" si="1630"/>
        <v>54.131</v>
      </c>
      <c r="AE931" s="54">
        <f t="shared" si="1643"/>
        <v>0</v>
      </c>
      <c r="AF931" s="54">
        <f t="shared" si="1644"/>
        <v>0</v>
      </c>
      <c r="AG931" s="54"/>
      <c r="AH931" s="42">
        <f t="shared" si="1645"/>
        <v>3207.7799999999993</v>
      </c>
      <c r="AI931" s="56">
        <f t="shared" si="1646"/>
        <v>-2152.58</v>
      </c>
    </row>
    <row r="932" spans="1:35" x14ac:dyDescent="0.25">
      <c r="A932" s="31">
        <v>13</v>
      </c>
      <c r="B932" s="52">
        <v>121.2</v>
      </c>
      <c r="C932" s="33">
        <v>2.2999999999999998</v>
      </c>
      <c r="D932" s="33">
        <v>8.1</v>
      </c>
      <c r="E932" s="33">
        <v>2.69</v>
      </c>
      <c r="F932" s="35">
        <v>0.77</v>
      </c>
      <c r="G932" s="35"/>
      <c r="H932" s="171"/>
      <c r="I932" s="51">
        <v>1809.52</v>
      </c>
      <c r="J932" s="41">
        <v>0</v>
      </c>
      <c r="K932" s="41">
        <v>0</v>
      </c>
      <c r="L932" s="41">
        <v>0</v>
      </c>
      <c r="M932" s="41">
        <v>0</v>
      </c>
      <c r="N932" s="41">
        <f t="shared" si="1635"/>
        <v>0</v>
      </c>
      <c r="O932" s="41"/>
      <c r="P932" s="41">
        <v>0</v>
      </c>
      <c r="Q932" s="40">
        <f t="shared" si="1625"/>
        <v>1809.52</v>
      </c>
      <c r="R932" s="51"/>
      <c r="S932" s="41">
        <f t="shared" si="1637"/>
        <v>0</v>
      </c>
      <c r="T932" s="41">
        <f t="shared" si="1638"/>
        <v>0</v>
      </c>
      <c r="U932" s="41">
        <f t="shared" si="1639"/>
        <v>0</v>
      </c>
      <c r="V932" s="41">
        <f t="shared" si="1628"/>
        <v>0</v>
      </c>
      <c r="W932" s="51"/>
      <c r="X932" s="51"/>
      <c r="Y932" s="41"/>
      <c r="Z932" s="40">
        <f t="shared" si="1640"/>
        <v>0</v>
      </c>
      <c r="AA932" s="54">
        <f t="shared" si="1629"/>
        <v>0</v>
      </c>
      <c r="AB932" s="54">
        <f t="shared" si="1641"/>
        <v>0</v>
      </c>
      <c r="AC932" s="54">
        <f t="shared" si="1642"/>
        <v>0</v>
      </c>
      <c r="AD932" s="54">
        <f t="shared" si="1630"/>
        <v>0</v>
      </c>
      <c r="AE932" s="54">
        <f t="shared" si="1643"/>
        <v>0</v>
      </c>
      <c r="AF932" s="54">
        <f t="shared" si="1644"/>
        <v>0</v>
      </c>
      <c r="AG932" s="54"/>
      <c r="AH932" s="42">
        <f t="shared" si="1645"/>
        <v>0</v>
      </c>
      <c r="AI932" s="56">
        <f t="shared" si="1646"/>
        <v>1809.52</v>
      </c>
    </row>
    <row r="933" spans="1:35" x14ac:dyDescent="0.25">
      <c r="A933" s="31">
        <v>14</v>
      </c>
      <c r="B933" s="52">
        <v>369.4</v>
      </c>
      <c r="C933" s="33">
        <v>2.2999999999999998</v>
      </c>
      <c r="D933" s="33">
        <v>8.31</v>
      </c>
      <c r="E933" s="33">
        <v>2.7</v>
      </c>
      <c r="F933" s="35">
        <v>0.77</v>
      </c>
      <c r="G933" s="35"/>
      <c r="H933" s="171"/>
      <c r="I933" s="51">
        <v>5585.33</v>
      </c>
      <c r="J933" s="41">
        <f t="shared" ref="J933" si="1648">I933-K933-L933-M933-N933</f>
        <v>1233.7979999999998</v>
      </c>
      <c r="K933" s="41">
        <f t="shared" ref="K933" si="1649">B933*D933</f>
        <v>3069.7139999999999</v>
      </c>
      <c r="L933" s="41">
        <f t="shared" ref="L933" si="1650">E933*B933</f>
        <v>997.38</v>
      </c>
      <c r="M933" s="41">
        <f t="shared" ref="M933" si="1651">F933*B933</f>
        <v>284.43799999999999</v>
      </c>
      <c r="N933" s="41">
        <f t="shared" si="1635"/>
        <v>0</v>
      </c>
      <c r="O933" s="41"/>
      <c r="P933" s="41">
        <f t="shared" ref="P933" si="1652">R933/I933</f>
        <v>0</v>
      </c>
      <c r="Q933" s="40">
        <f t="shared" si="1625"/>
        <v>5585.33</v>
      </c>
      <c r="R933" s="51"/>
      <c r="S933" s="41">
        <f t="shared" si="1637"/>
        <v>0</v>
      </c>
      <c r="T933" s="41">
        <f t="shared" si="1638"/>
        <v>0</v>
      </c>
      <c r="U933" s="41">
        <f t="shared" si="1639"/>
        <v>0</v>
      </c>
      <c r="V933" s="41">
        <f t="shared" si="1628"/>
        <v>0</v>
      </c>
      <c r="W933" s="51"/>
      <c r="X933" s="51"/>
      <c r="Y933" s="41"/>
      <c r="Z933" s="40">
        <f t="shared" si="1640"/>
        <v>0</v>
      </c>
      <c r="AA933" s="54">
        <f t="shared" si="1629"/>
        <v>-284.43799999999999</v>
      </c>
      <c r="AB933" s="54">
        <f t="shared" si="1641"/>
        <v>0</v>
      </c>
      <c r="AC933" s="54">
        <f t="shared" si="1642"/>
        <v>0</v>
      </c>
      <c r="AD933" s="54">
        <f t="shared" si="1630"/>
        <v>284.43799999999999</v>
      </c>
      <c r="AE933" s="54">
        <f t="shared" si="1643"/>
        <v>0</v>
      </c>
      <c r="AF933" s="54">
        <f t="shared" si="1644"/>
        <v>0</v>
      </c>
      <c r="AG933" s="54"/>
      <c r="AH933" s="42">
        <f t="shared" si="1645"/>
        <v>0</v>
      </c>
      <c r="AI933" s="56">
        <f t="shared" si="1646"/>
        <v>5585.33</v>
      </c>
    </row>
    <row r="934" spans="1:35" x14ac:dyDescent="0.25">
      <c r="A934" s="31"/>
      <c r="B934" s="52"/>
      <c r="C934" s="33"/>
      <c r="D934" s="33"/>
      <c r="E934" s="33"/>
      <c r="F934" s="35"/>
      <c r="G934" s="35"/>
      <c r="H934" s="171"/>
      <c r="I934" s="51"/>
      <c r="J934" s="41"/>
      <c r="K934" s="41"/>
      <c r="L934" s="41"/>
      <c r="M934" s="41"/>
      <c r="N934" s="41"/>
      <c r="O934" s="41"/>
      <c r="P934" s="41">
        <v>0</v>
      </c>
      <c r="Q934" s="40">
        <f t="shared" si="1625"/>
        <v>0</v>
      </c>
      <c r="R934" s="51"/>
      <c r="S934" s="41">
        <f t="shared" si="1637"/>
        <v>0</v>
      </c>
      <c r="T934" s="41"/>
      <c r="U934" s="41"/>
      <c r="V934" s="41">
        <f t="shared" si="1628"/>
        <v>0</v>
      </c>
      <c r="W934" s="51"/>
      <c r="X934" s="51"/>
      <c r="Y934" s="41"/>
      <c r="Z934" s="40"/>
      <c r="AA934" s="54">
        <f t="shared" si="1629"/>
        <v>0</v>
      </c>
      <c r="AB934" s="54"/>
      <c r="AC934" s="54"/>
      <c r="AD934" s="54">
        <f t="shared" si="1630"/>
        <v>0</v>
      </c>
      <c r="AE934" s="54"/>
      <c r="AF934" s="54"/>
      <c r="AG934" s="54"/>
      <c r="AH934" s="42"/>
      <c r="AI934" s="56"/>
    </row>
    <row r="935" spans="1:35" x14ac:dyDescent="0.25">
      <c r="A935" s="31">
        <v>32</v>
      </c>
      <c r="B935" s="52">
        <v>54.9</v>
      </c>
      <c r="C935" s="33">
        <v>2.2999999999999998</v>
      </c>
      <c r="D935" s="33">
        <v>8.06</v>
      </c>
      <c r="E935" s="33">
        <v>1.9</v>
      </c>
      <c r="F935" s="35">
        <v>0.77</v>
      </c>
      <c r="G935" s="35"/>
      <c r="H935" s="171"/>
      <c r="I935" s="51">
        <v>749.93</v>
      </c>
      <c r="J935" s="41">
        <f t="shared" ref="J935" si="1653">I935-K935-L935-M935-N935</f>
        <v>160.85299999999992</v>
      </c>
      <c r="K935" s="41">
        <f t="shared" ref="K935" si="1654">B935*D935</f>
        <v>442.49400000000003</v>
      </c>
      <c r="L935" s="41">
        <f t="shared" ref="L935" si="1655">E935*B935</f>
        <v>104.30999999999999</v>
      </c>
      <c r="M935" s="41">
        <f t="shared" ref="M935" si="1656">F935*B935</f>
        <v>42.273000000000003</v>
      </c>
      <c r="N935" s="41">
        <f t="shared" ref="N935" si="1657">G935*B935</f>
        <v>0</v>
      </c>
      <c r="O935" s="41"/>
      <c r="P935" s="41">
        <f t="shared" ref="P935:P936" si="1658">R935/I935</f>
        <v>0</v>
      </c>
      <c r="Q935" s="40">
        <f t="shared" si="1625"/>
        <v>749.93</v>
      </c>
      <c r="R935" s="51"/>
      <c r="S935" s="41">
        <f t="shared" si="1637"/>
        <v>0</v>
      </c>
      <c r="T935" s="41">
        <f t="shared" ref="T935" si="1659">P935*K935</f>
        <v>0</v>
      </c>
      <c r="U935" s="41">
        <f t="shared" ref="U935" si="1660">L935*P935</f>
        <v>0</v>
      </c>
      <c r="V935" s="41">
        <f t="shared" si="1628"/>
        <v>0</v>
      </c>
      <c r="W935" s="51"/>
      <c r="X935" s="51"/>
      <c r="Y935" s="41"/>
      <c r="Z935" s="40">
        <f>SUM(S935:Y935)</f>
        <v>0</v>
      </c>
      <c r="AA935" s="54">
        <f t="shared" si="1629"/>
        <v>-42.273000000000003</v>
      </c>
      <c r="AB935" s="54">
        <f>T935</f>
        <v>0</v>
      </c>
      <c r="AC935" s="54">
        <f>U935</f>
        <v>0</v>
      </c>
      <c r="AD935" s="54">
        <f t="shared" si="1630"/>
        <v>42.273000000000003</v>
      </c>
      <c r="AE935" s="54">
        <f>W935</f>
        <v>0</v>
      </c>
      <c r="AF935" s="54">
        <f>X935</f>
        <v>0</v>
      </c>
      <c r="AG935" s="54"/>
      <c r="AH935" s="42">
        <f t="shared" ref="AH935" si="1661">SUM(AA935:AG935)</f>
        <v>0</v>
      </c>
      <c r="AI935" s="56">
        <f>I935-Z935</f>
        <v>749.93</v>
      </c>
    </row>
    <row r="936" spans="1:35" x14ac:dyDescent="0.25">
      <c r="A936" s="32" t="s">
        <v>37</v>
      </c>
      <c r="B936" s="136">
        <f>SUM(B920:B935)</f>
        <v>2998.3</v>
      </c>
      <c r="C936" s="173"/>
      <c r="D936" s="174"/>
      <c r="E936" s="174"/>
      <c r="F936" s="175"/>
      <c r="G936" s="175"/>
      <c r="H936" s="175"/>
      <c r="I936" s="177">
        <f t="shared" ref="I936" si="1662">SUM(I920:I935)</f>
        <v>45504.24</v>
      </c>
      <c r="J936" s="177">
        <f t="shared" ref="J936:N936" si="1663">SUM(J920:J935)</f>
        <v>9346.6209999999992</v>
      </c>
      <c r="K936" s="177">
        <f t="shared" si="1663"/>
        <v>23063.335999999999</v>
      </c>
      <c r="L936" s="177">
        <f t="shared" si="1663"/>
        <v>9069.3960000000006</v>
      </c>
      <c r="M936" s="177">
        <f t="shared" si="1663"/>
        <v>2215.3670000000002</v>
      </c>
      <c r="N936" s="177">
        <f t="shared" si="1663"/>
        <v>0</v>
      </c>
      <c r="O936" s="177">
        <f>SUM(O925:O935)</f>
        <v>0</v>
      </c>
      <c r="P936" s="176">
        <f t="shared" si="1658"/>
        <v>1.2388170860561565</v>
      </c>
      <c r="Q936" s="178">
        <f t="shared" si="1625"/>
        <v>45504.24</v>
      </c>
      <c r="R936" s="177">
        <f>SUM(R920:R935)</f>
        <v>56371.429999999993</v>
      </c>
      <c r="S936" s="177">
        <f>SUM(S920:S935)</f>
        <v>11785.252812894894</v>
      </c>
      <c r="T936" s="177">
        <f>SUM(T920:T935)</f>
        <v>29080.194440082389</v>
      </c>
      <c r="U936" s="177">
        <f>SUM(U920:U935)</f>
        <v>12199.283048519324</v>
      </c>
      <c r="V936" s="177">
        <f>SUM(V920:V935)</f>
        <v>2838.0642164412325</v>
      </c>
      <c r="W936" s="177"/>
      <c r="X936" s="177">
        <f>SUM(X927:X935)</f>
        <v>320.16000000000003</v>
      </c>
      <c r="Y936" s="176"/>
      <c r="Z936" s="40">
        <f>SUM(Z920:Z935)</f>
        <v>56371.429999999993</v>
      </c>
      <c r="AA936" s="55">
        <f t="shared" ref="AA936:AE936" si="1664">SUM(AA920:AA935)</f>
        <v>12556.425511398287</v>
      </c>
      <c r="AB936" s="55">
        <f t="shared" si="1664"/>
        <v>29080.194440082389</v>
      </c>
      <c r="AC936" s="55">
        <f t="shared" si="1664"/>
        <v>12199.283048519324</v>
      </c>
      <c r="AD936" s="55">
        <f t="shared" si="1664"/>
        <v>2215.3670000000002</v>
      </c>
      <c r="AE936" s="55">
        <f t="shared" si="1664"/>
        <v>0</v>
      </c>
      <c r="AF936" s="55">
        <f>SUM(AF925:AF935)</f>
        <v>320.16000000000003</v>
      </c>
      <c r="AG936" s="54"/>
      <c r="AH936" s="42">
        <f>SUM(AH920:AH935)</f>
        <v>56371.429999999993</v>
      </c>
      <c r="AI936" s="56">
        <f>SUM(AI920:AI935)</f>
        <v>-10867.19</v>
      </c>
    </row>
    <row r="937" spans="1:35" x14ac:dyDescent="0.25">
      <c r="A937" s="6" t="s">
        <v>45</v>
      </c>
      <c r="B937" s="37"/>
      <c r="H937" s="171"/>
      <c r="P937" s="41">
        <v>0</v>
      </c>
      <c r="Q937" s="40">
        <f t="shared" si="1625"/>
        <v>0</v>
      </c>
    </row>
    <row r="938" spans="1:35" x14ac:dyDescent="0.25">
      <c r="A938" s="31">
        <v>5</v>
      </c>
      <c r="B938" s="52">
        <v>212.7</v>
      </c>
      <c r="C938" s="33">
        <v>2.48</v>
      </c>
      <c r="D938" s="33">
        <v>8.0399999999999991</v>
      </c>
      <c r="E938" s="33">
        <v>3.88</v>
      </c>
      <c r="F938" s="35">
        <v>0.77</v>
      </c>
      <c r="G938" s="35">
        <v>5.8</v>
      </c>
      <c r="H938" s="171"/>
      <c r="I938" s="51">
        <v>4696.42</v>
      </c>
      <c r="J938" s="41">
        <f t="shared" ref="J938:J943" si="1665">I938-K938-L938-M938-N938</f>
        <v>763.59700000000066</v>
      </c>
      <c r="K938" s="41">
        <f t="shared" ref="K938:K943" si="1666">B938*D938</f>
        <v>1710.1079999999997</v>
      </c>
      <c r="L938" s="41">
        <f t="shared" ref="L938:L943" si="1667">E938*B938</f>
        <v>825.27599999999995</v>
      </c>
      <c r="M938" s="41">
        <f t="shared" ref="M938:M943" si="1668">F938*B938</f>
        <v>163.779</v>
      </c>
      <c r="N938" s="41">
        <f>G938*B938</f>
        <v>1233.6599999999999</v>
      </c>
      <c r="O938" s="41"/>
      <c r="P938" s="41">
        <f t="shared" ref="P938" si="1669">R938/I938</f>
        <v>1.8489828422500543</v>
      </c>
      <c r="Q938" s="40">
        <f t="shared" si="1625"/>
        <v>4696.42</v>
      </c>
      <c r="R938" s="51">
        <v>8683.6</v>
      </c>
      <c r="S938" s="41">
        <f t="shared" ref="S938:S943" si="1670">R938-T938-U938-V938-W938-X938</f>
        <v>1172.2139245638177</v>
      </c>
      <c r="T938" s="41">
        <f t="shared" ref="T938:T943" si="1671">P938*K938</f>
        <v>3161.9603503945555</v>
      </c>
      <c r="U938" s="41">
        <f t="shared" ref="U938:U943" si="1672">L938*P938</f>
        <v>1525.9211641207557</v>
      </c>
      <c r="V938" s="41">
        <f t="shared" ref="V938:V943" si="1673">P938*M938</f>
        <v>302.82456092087165</v>
      </c>
      <c r="W938" s="51"/>
      <c r="X938" s="51">
        <v>2520.6799999999998</v>
      </c>
      <c r="Y938" s="41"/>
      <c r="Z938" s="40">
        <f t="shared" ref="Z938:Z943" si="1674">SUM(S938:Y938)</f>
        <v>8683.6</v>
      </c>
      <c r="AA938" s="54">
        <f t="shared" ref="AA938:AA943" si="1675">Z938-AB938-AC938-AD938-AE938-AF938</f>
        <v>1311.2594854846893</v>
      </c>
      <c r="AB938" s="54">
        <f t="shared" ref="AB938:AC943" si="1676">T938</f>
        <v>3161.9603503945555</v>
      </c>
      <c r="AC938" s="54">
        <f t="shared" si="1676"/>
        <v>1525.9211641207557</v>
      </c>
      <c r="AD938" s="54">
        <f t="shared" ref="AD938:AD943" si="1677">M938</f>
        <v>163.779</v>
      </c>
      <c r="AE938" s="54">
        <f t="shared" ref="AE938:AF943" si="1678">W938</f>
        <v>0</v>
      </c>
      <c r="AF938" s="54">
        <f t="shared" si="1678"/>
        <v>2520.6799999999998</v>
      </c>
      <c r="AG938" s="54"/>
      <c r="AH938" s="42">
        <f t="shared" ref="AH938:AH943" si="1679">SUM(AA938:AG938)</f>
        <v>8683.6</v>
      </c>
      <c r="AI938" s="56">
        <f t="shared" ref="AI938:AI943" si="1680">I938-Z938</f>
        <v>-3987.1800000000003</v>
      </c>
    </row>
    <row r="939" spans="1:35" x14ac:dyDescent="0.25">
      <c r="A939" s="31">
        <v>13</v>
      </c>
      <c r="B939" s="52"/>
      <c r="C939" s="33"/>
      <c r="D939" s="33"/>
      <c r="E939" s="33"/>
      <c r="F939" s="35"/>
      <c r="G939" s="35"/>
      <c r="H939" s="171"/>
      <c r="I939" s="51"/>
      <c r="J939" s="41">
        <f t="shared" si="1665"/>
        <v>0</v>
      </c>
      <c r="K939" s="41">
        <f t="shared" si="1666"/>
        <v>0</v>
      </c>
      <c r="L939" s="41">
        <f t="shared" si="1667"/>
        <v>0</v>
      </c>
      <c r="M939" s="41">
        <f t="shared" si="1668"/>
        <v>0</v>
      </c>
      <c r="N939" s="41">
        <f t="shared" ref="N939:N940" si="1681">G939*B939</f>
        <v>0</v>
      </c>
      <c r="O939" s="41"/>
      <c r="P939" s="41">
        <v>0</v>
      </c>
      <c r="Q939" s="40">
        <f t="shared" si="1625"/>
        <v>0</v>
      </c>
      <c r="R939" s="51">
        <v>13364.14</v>
      </c>
      <c r="S939" s="41">
        <f t="shared" si="1670"/>
        <v>13364.14</v>
      </c>
      <c r="T939" s="41">
        <f t="shared" si="1671"/>
        <v>0</v>
      </c>
      <c r="U939" s="41">
        <f t="shared" si="1672"/>
        <v>0</v>
      </c>
      <c r="V939" s="41">
        <f t="shared" si="1673"/>
        <v>0</v>
      </c>
      <c r="W939" s="51"/>
      <c r="X939" s="51"/>
      <c r="Y939" s="41"/>
      <c r="Z939" s="40">
        <f t="shared" si="1674"/>
        <v>13364.14</v>
      </c>
      <c r="AA939" s="54">
        <f t="shared" si="1675"/>
        <v>13364.14</v>
      </c>
      <c r="AB939" s="54">
        <f t="shared" si="1676"/>
        <v>0</v>
      </c>
      <c r="AC939" s="54">
        <f t="shared" si="1676"/>
        <v>0</v>
      </c>
      <c r="AD939" s="54">
        <f t="shared" si="1677"/>
        <v>0</v>
      </c>
      <c r="AE939" s="54">
        <f t="shared" si="1678"/>
        <v>0</v>
      </c>
      <c r="AF939" s="54">
        <f t="shared" si="1678"/>
        <v>0</v>
      </c>
      <c r="AG939" s="54"/>
      <c r="AH939" s="42">
        <f t="shared" si="1679"/>
        <v>13364.14</v>
      </c>
      <c r="AI939" s="56">
        <f t="shared" si="1680"/>
        <v>-13364.14</v>
      </c>
    </row>
    <row r="940" spans="1:35" x14ac:dyDescent="0.25">
      <c r="A940" s="31">
        <v>15</v>
      </c>
      <c r="B940" s="52">
        <v>603.4</v>
      </c>
      <c r="C940" s="33">
        <v>2.2999999999999998</v>
      </c>
      <c r="D940" s="33">
        <v>8.09</v>
      </c>
      <c r="E940" s="33">
        <v>3.63</v>
      </c>
      <c r="F940" s="35">
        <v>0.77</v>
      </c>
      <c r="G940" s="35"/>
      <c r="H940" s="171"/>
      <c r="I940" s="51">
        <v>9491.48</v>
      </c>
      <c r="J940" s="41">
        <f t="shared" si="1665"/>
        <v>1955.0140000000006</v>
      </c>
      <c r="K940" s="41">
        <f t="shared" si="1666"/>
        <v>4881.5059999999994</v>
      </c>
      <c r="L940" s="41">
        <f t="shared" si="1667"/>
        <v>2190.3419999999996</v>
      </c>
      <c r="M940" s="41">
        <f t="shared" si="1668"/>
        <v>464.61799999999999</v>
      </c>
      <c r="N940" s="41">
        <f t="shared" si="1681"/>
        <v>0</v>
      </c>
      <c r="O940" s="41"/>
      <c r="P940" s="41">
        <f t="shared" ref="P940:P944" si="1682">R940/I940</f>
        <v>0</v>
      </c>
      <c r="Q940" s="40">
        <f t="shared" si="1625"/>
        <v>9491.48</v>
      </c>
      <c r="R940" s="51"/>
      <c r="S940" s="41">
        <f t="shared" si="1670"/>
        <v>0</v>
      </c>
      <c r="T940" s="41">
        <f t="shared" si="1671"/>
        <v>0</v>
      </c>
      <c r="U940" s="41">
        <f t="shared" si="1672"/>
        <v>0</v>
      </c>
      <c r="V940" s="41">
        <f t="shared" si="1673"/>
        <v>0</v>
      </c>
      <c r="W940" s="51"/>
      <c r="X940" s="51"/>
      <c r="Y940" s="41"/>
      <c r="Z940" s="40">
        <f t="shared" si="1674"/>
        <v>0</v>
      </c>
      <c r="AA940" s="54">
        <f t="shared" si="1675"/>
        <v>-464.61799999999999</v>
      </c>
      <c r="AB940" s="54">
        <f t="shared" si="1676"/>
        <v>0</v>
      </c>
      <c r="AC940" s="54">
        <f t="shared" si="1676"/>
        <v>0</v>
      </c>
      <c r="AD940" s="54">
        <f t="shared" si="1677"/>
        <v>464.61799999999999</v>
      </c>
      <c r="AE940" s="54">
        <f t="shared" si="1678"/>
        <v>0</v>
      </c>
      <c r="AF940" s="54">
        <f t="shared" si="1678"/>
        <v>0</v>
      </c>
      <c r="AG940" s="54"/>
      <c r="AH940" s="42">
        <f t="shared" si="1679"/>
        <v>0</v>
      </c>
      <c r="AI940" s="56">
        <f t="shared" si="1680"/>
        <v>9491.48</v>
      </c>
    </row>
    <row r="941" spans="1:35" x14ac:dyDescent="0.25">
      <c r="A941" s="31">
        <v>16</v>
      </c>
      <c r="B941" s="52">
        <v>127.5</v>
      </c>
      <c r="C941" s="33">
        <v>2.2999999999999998</v>
      </c>
      <c r="D941" s="33">
        <v>8.0500000000000007</v>
      </c>
      <c r="E941" s="33">
        <v>2.88</v>
      </c>
      <c r="F941" s="35">
        <v>0.77</v>
      </c>
      <c r="G941" s="35"/>
      <c r="H941" s="171"/>
      <c r="I941" s="51">
        <v>1934.17</v>
      </c>
      <c r="J941" s="41">
        <f t="shared" si="1665"/>
        <v>442.42</v>
      </c>
      <c r="K941" s="41">
        <f t="shared" si="1666"/>
        <v>1026.375</v>
      </c>
      <c r="L941" s="41">
        <f t="shared" si="1667"/>
        <v>367.2</v>
      </c>
      <c r="M941" s="41">
        <f t="shared" si="1668"/>
        <v>98.174999999999997</v>
      </c>
      <c r="N941" s="41">
        <f>G941*B941</f>
        <v>0</v>
      </c>
      <c r="O941" s="41"/>
      <c r="P941" s="41">
        <f t="shared" si="1682"/>
        <v>1.6815378172549467</v>
      </c>
      <c r="Q941" s="40">
        <f t="shared" si="1625"/>
        <v>1934.17</v>
      </c>
      <c r="R941" s="51">
        <v>3252.38</v>
      </c>
      <c r="S941" s="41">
        <f t="shared" si="1670"/>
        <v>743.94596110993359</v>
      </c>
      <c r="T941" s="41">
        <f t="shared" si="1671"/>
        <v>1725.8883771850458</v>
      </c>
      <c r="U941" s="41">
        <f t="shared" si="1672"/>
        <v>617.46068649601636</v>
      </c>
      <c r="V941" s="41">
        <f t="shared" si="1673"/>
        <v>165.0849752090044</v>
      </c>
      <c r="W941" s="51"/>
      <c r="X941" s="51"/>
      <c r="Y941" s="41"/>
      <c r="Z941" s="40">
        <f t="shared" si="1674"/>
        <v>3252.38</v>
      </c>
      <c r="AA941" s="54">
        <f t="shared" si="1675"/>
        <v>810.85593631893801</v>
      </c>
      <c r="AB941" s="54">
        <f t="shared" si="1676"/>
        <v>1725.8883771850458</v>
      </c>
      <c r="AC941" s="54">
        <f t="shared" si="1676"/>
        <v>617.46068649601636</v>
      </c>
      <c r="AD941" s="54">
        <f t="shared" si="1677"/>
        <v>98.174999999999997</v>
      </c>
      <c r="AE941" s="54">
        <f t="shared" si="1678"/>
        <v>0</v>
      </c>
      <c r="AF941" s="54">
        <f t="shared" si="1678"/>
        <v>0</v>
      </c>
      <c r="AG941" s="54"/>
      <c r="AH941" s="42">
        <f t="shared" si="1679"/>
        <v>3252.3800000000006</v>
      </c>
      <c r="AI941" s="56">
        <f t="shared" si="1680"/>
        <v>-1318.21</v>
      </c>
    </row>
    <row r="942" spans="1:35" x14ac:dyDescent="0.25">
      <c r="A942" s="31">
        <v>17</v>
      </c>
      <c r="B942" s="52">
        <v>130</v>
      </c>
      <c r="C942" s="33">
        <v>2.2999999999999998</v>
      </c>
      <c r="D942" s="33">
        <v>8.4</v>
      </c>
      <c r="E942" s="33">
        <v>3.13</v>
      </c>
      <c r="F942" s="35">
        <v>0.77</v>
      </c>
      <c r="G942" s="35"/>
      <c r="H942" s="171"/>
      <c r="I942" s="51">
        <v>2020.2</v>
      </c>
      <c r="J942" s="41">
        <f t="shared" si="1665"/>
        <v>421.20000000000005</v>
      </c>
      <c r="K942" s="41">
        <f t="shared" si="1666"/>
        <v>1092</v>
      </c>
      <c r="L942" s="41">
        <f t="shared" si="1667"/>
        <v>406.9</v>
      </c>
      <c r="M942" s="41">
        <f t="shared" si="1668"/>
        <v>100.10000000000001</v>
      </c>
      <c r="N942" s="41">
        <f>G942*B942</f>
        <v>0</v>
      </c>
      <c r="O942" s="41"/>
      <c r="P942" s="41">
        <f t="shared" si="1682"/>
        <v>1.3532818532818534</v>
      </c>
      <c r="Q942" s="40">
        <f t="shared" si="1625"/>
        <v>2020.2</v>
      </c>
      <c r="R942" s="51">
        <v>2733.9</v>
      </c>
      <c r="S942" s="41">
        <f t="shared" si="1670"/>
        <v>570.00231660231657</v>
      </c>
      <c r="T942" s="41">
        <f t="shared" si="1671"/>
        <v>1477.783783783784</v>
      </c>
      <c r="U942" s="41">
        <f t="shared" si="1672"/>
        <v>550.65038610038607</v>
      </c>
      <c r="V942" s="41">
        <f t="shared" si="1673"/>
        <v>135.46351351351353</v>
      </c>
      <c r="W942" s="51"/>
      <c r="X942" s="51"/>
      <c r="Y942" s="41"/>
      <c r="Z942" s="40">
        <f t="shared" si="1674"/>
        <v>2733.9</v>
      </c>
      <c r="AA942" s="54">
        <f t="shared" si="1675"/>
        <v>605.36583011583002</v>
      </c>
      <c r="AB942" s="54">
        <f t="shared" si="1676"/>
        <v>1477.783783783784</v>
      </c>
      <c r="AC942" s="54">
        <f t="shared" si="1676"/>
        <v>550.65038610038607</v>
      </c>
      <c r="AD942" s="54">
        <f t="shared" si="1677"/>
        <v>100.10000000000001</v>
      </c>
      <c r="AE942" s="54">
        <f t="shared" si="1678"/>
        <v>0</v>
      </c>
      <c r="AF942" s="54">
        <f t="shared" si="1678"/>
        <v>0</v>
      </c>
      <c r="AG942" s="54"/>
      <c r="AH942" s="42">
        <f t="shared" si="1679"/>
        <v>2733.9</v>
      </c>
      <c r="AI942" s="56">
        <f t="shared" si="1680"/>
        <v>-713.7</v>
      </c>
    </row>
    <row r="943" spans="1:35" x14ac:dyDescent="0.25">
      <c r="A943" s="31" t="s">
        <v>38</v>
      </c>
      <c r="B943" s="52">
        <v>160.30000000000001</v>
      </c>
      <c r="C943" s="33">
        <v>2.2999999999999998</v>
      </c>
      <c r="D943" s="33">
        <v>8.9499999999999993</v>
      </c>
      <c r="E943" s="33">
        <v>1.39</v>
      </c>
      <c r="F943" s="35">
        <v>0.77</v>
      </c>
      <c r="G943" s="35"/>
      <c r="H943" s="171"/>
      <c r="I943" s="51">
        <v>2277.86</v>
      </c>
      <c r="J943" s="41">
        <f t="shared" si="1665"/>
        <v>496.92700000000013</v>
      </c>
      <c r="K943" s="41">
        <f t="shared" si="1666"/>
        <v>1434.6849999999999</v>
      </c>
      <c r="L943" s="41">
        <f t="shared" si="1667"/>
        <v>222.81700000000001</v>
      </c>
      <c r="M943" s="41">
        <f t="shared" si="1668"/>
        <v>123.43100000000001</v>
      </c>
      <c r="N943" s="41">
        <f>G943*B943</f>
        <v>0</v>
      </c>
      <c r="O943" s="41"/>
      <c r="P943" s="41">
        <f t="shared" si="1682"/>
        <v>0.7001044840332592</v>
      </c>
      <c r="Q943" s="40">
        <f t="shared" si="1625"/>
        <v>2277.86</v>
      </c>
      <c r="R943" s="51">
        <v>1594.74</v>
      </c>
      <c r="S943" s="41">
        <f t="shared" si="1670"/>
        <v>347.90082093719559</v>
      </c>
      <c r="T943" s="41">
        <f t="shared" si="1671"/>
        <v>1004.4294016752565</v>
      </c>
      <c r="U943" s="41">
        <f t="shared" si="1672"/>
        <v>155.99518081883872</v>
      </c>
      <c r="V943" s="41">
        <f t="shared" si="1673"/>
        <v>86.414596568709229</v>
      </c>
      <c r="W943" s="51"/>
      <c r="X943" s="51"/>
      <c r="Y943" s="41"/>
      <c r="Z943" s="40">
        <f t="shared" si="1674"/>
        <v>1594.7399999999998</v>
      </c>
      <c r="AA943" s="54">
        <f t="shared" si="1675"/>
        <v>310.88441750590459</v>
      </c>
      <c r="AB943" s="54">
        <f t="shared" si="1676"/>
        <v>1004.4294016752565</v>
      </c>
      <c r="AC943" s="54">
        <f t="shared" si="1676"/>
        <v>155.99518081883872</v>
      </c>
      <c r="AD943" s="54">
        <f t="shared" si="1677"/>
        <v>123.43100000000001</v>
      </c>
      <c r="AE943" s="54">
        <f t="shared" si="1678"/>
        <v>0</v>
      </c>
      <c r="AF943" s="54">
        <f t="shared" si="1678"/>
        <v>0</v>
      </c>
      <c r="AG943" s="54"/>
      <c r="AH943" s="42">
        <f t="shared" si="1679"/>
        <v>1594.7399999999998</v>
      </c>
      <c r="AI943" s="56">
        <f t="shared" si="1680"/>
        <v>683.12000000000035</v>
      </c>
    </row>
    <row r="944" spans="1:35" x14ac:dyDescent="0.25">
      <c r="A944" s="32" t="s">
        <v>37</v>
      </c>
      <c r="B944" s="136">
        <f>SUM(B938:B943)</f>
        <v>1233.8999999999999</v>
      </c>
      <c r="C944" s="173"/>
      <c r="D944" s="174"/>
      <c r="E944" s="174"/>
      <c r="F944" s="175"/>
      <c r="G944" s="175"/>
      <c r="H944" s="175"/>
      <c r="I944" s="177">
        <f t="shared" ref="I944" si="1683">SUM(I938:I943)</f>
        <v>20420.13</v>
      </c>
      <c r="J944" s="177">
        <f t="shared" ref="J944:O944" si="1684">SUM(J938:J943)</f>
        <v>4079.1580000000017</v>
      </c>
      <c r="K944" s="177">
        <f t="shared" si="1684"/>
        <v>10144.673999999999</v>
      </c>
      <c r="L944" s="177">
        <f t="shared" si="1684"/>
        <v>4012.5349999999994</v>
      </c>
      <c r="M944" s="177">
        <f t="shared" si="1684"/>
        <v>950.10299999999995</v>
      </c>
      <c r="N944" s="177">
        <f t="shared" si="1684"/>
        <v>1233.6599999999999</v>
      </c>
      <c r="O944" s="177">
        <f t="shared" si="1684"/>
        <v>0</v>
      </c>
      <c r="P944" s="176">
        <f t="shared" si="1682"/>
        <v>1.4509584414986585</v>
      </c>
      <c r="Q944" s="178">
        <f t="shared" si="1625"/>
        <v>20420.13</v>
      </c>
      <c r="R944" s="177">
        <f>SUM(R938:R943)</f>
        <v>29628.760000000002</v>
      </c>
      <c r="S944" s="177">
        <f t="shared" ref="S944:X944" si="1685">SUM(S938:S943)</f>
        <v>16198.203023213262</v>
      </c>
      <c r="T944" s="177">
        <f t="shared" si="1685"/>
        <v>7370.0619130386422</v>
      </c>
      <c r="U944" s="177">
        <f t="shared" si="1685"/>
        <v>2850.0274175359973</v>
      </c>
      <c r="V944" s="177">
        <f t="shared" si="1685"/>
        <v>689.78764621209882</v>
      </c>
      <c r="W944" s="177">
        <f t="shared" si="1685"/>
        <v>0</v>
      </c>
      <c r="X944" s="177">
        <f t="shared" si="1685"/>
        <v>2520.6799999999998</v>
      </c>
      <c r="Y944" s="176"/>
      <c r="Z944" s="40">
        <f t="shared" ref="Z944:AF944" si="1686">SUM(Z938:Z943)</f>
        <v>29628.760000000002</v>
      </c>
      <c r="AA944" s="55">
        <f t="shared" si="1686"/>
        <v>15937.887669425361</v>
      </c>
      <c r="AB944" s="55">
        <f t="shared" si="1686"/>
        <v>7370.0619130386422</v>
      </c>
      <c r="AC944" s="55">
        <f t="shared" si="1686"/>
        <v>2850.0274175359973</v>
      </c>
      <c r="AD944" s="55">
        <f t="shared" si="1686"/>
        <v>950.10299999999995</v>
      </c>
      <c r="AE944" s="55">
        <f t="shared" si="1686"/>
        <v>0</v>
      </c>
      <c r="AF944" s="55">
        <f t="shared" si="1686"/>
        <v>2520.6799999999998</v>
      </c>
      <c r="AG944" s="54"/>
      <c r="AH944" s="42">
        <f>SUM(AH938:AH943)</f>
        <v>29628.760000000002</v>
      </c>
      <c r="AI944" s="56">
        <f>SUM(AI938:AI943)</f>
        <v>-9208.6299999999992</v>
      </c>
    </row>
    <row r="945" spans="1:35" x14ac:dyDescent="0.25">
      <c r="A945" t="s">
        <v>40</v>
      </c>
      <c r="G945" s="65"/>
      <c r="H945" s="171"/>
      <c r="J945" s="51"/>
      <c r="K945" s="51"/>
      <c r="L945" s="51"/>
      <c r="M945" s="41"/>
      <c r="N945" s="51"/>
      <c r="P945" s="41"/>
      <c r="Q945" s="40">
        <f t="shared" si="1625"/>
        <v>0</v>
      </c>
      <c r="S945" s="132"/>
      <c r="V945" s="132"/>
    </row>
    <row r="946" spans="1:35" x14ac:dyDescent="0.25">
      <c r="A946" s="31">
        <v>2</v>
      </c>
      <c r="B946" s="52">
        <v>418.2</v>
      </c>
      <c r="C946" s="33">
        <v>2.2999999999999998</v>
      </c>
      <c r="D946" s="33">
        <v>8.2100000000000009</v>
      </c>
      <c r="E946" s="33">
        <v>3.03</v>
      </c>
      <c r="F946" s="35">
        <v>0.77</v>
      </c>
      <c r="G946" s="35"/>
      <c r="H946" s="171"/>
      <c r="I946" s="51">
        <v>6390.1</v>
      </c>
      <c r="J946" s="41">
        <f>I946-K946-L946-M946-N946</f>
        <v>1367.518</v>
      </c>
      <c r="K946" s="41">
        <f>B946*D946</f>
        <v>3433.4220000000005</v>
      </c>
      <c r="L946" s="41">
        <f>E946*B946</f>
        <v>1267.146</v>
      </c>
      <c r="M946" s="41">
        <f t="shared" ref="M946" si="1687">F946*B946</f>
        <v>322.01400000000001</v>
      </c>
      <c r="N946" s="41">
        <v>0</v>
      </c>
      <c r="O946" s="41"/>
      <c r="P946" s="41">
        <f t="shared" ref="P946:P948" si="1688">R946/I946</f>
        <v>2.5154974100561804</v>
      </c>
      <c r="Q946" s="40">
        <f t="shared" si="1625"/>
        <v>6390.1</v>
      </c>
      <c r="R946" s="51">
        <v>16074.28</v>
      </c>
      <c r="S946" s="41">
        <f>R946-T946-U946-V946-W946-X946</f>
        <v>3439.9879872052088</v>
      </c>
      <c r="T946" s="41">
        <f>P946*K946</f>
        <v>8636.7641486299126</v>
      </c>
      <c r="U946" s="41">
        <f>L946*P946</f>
        <v>3187.5024811630487</v>
      </c>
      <c r="V946" s="41">
        <f t="shared" ref="V946" si="1689">P946*M946</f>
        <v>810.02538300183096</v>
      </c>
      <c r="W946" s="51"/>
      <c r="X946" s="51"/>
      <c r="Y946" s="41"/>
      <c r="Z946" s="40">
        <f>SUM(S946:Y946)</f>
        <v>16074.280000000002</v>
      </c>
      <c r="AA946" s="54">
        <f t="shared" ref="AA946:AF949" si="1690">S946</f>
        <v>3439.9879872052088</v>
      </c>
      <c r="AB946" s="54">
        <f t="shared" si="1690"/>
        <v>8636.7641486299126</v>
      </c>
      <c r="AC946" s="54">
        <f t="shared" si="1690"/>
        <v>3187.5024811630487</v>
      </c>
      <c r="AD946" s="54">
        <f t="shared" si="1690"/>
        <v>810.02538300183096</v>
      </c>
      <c r="AE946" s="54">
        <f t="shared" si="1690"/>
        <v>0</v>
      </c>
      <c r="AF946" s="54">
        <f t="shared" si="1690"/>
        <v>0</v>
      </c>
      <c r="AG946" s="54"/>
      <c r="AH946" s="42">
        <f>SUM(AA946:AG946)</f>
        <v>16074.280000000002</v>
      </c>
      <c r="AI946" s="56">
        <f>I946-Z946</f>
        <v>-9684.1800000000021</v>
      </c>
    </row>
    <row r="947" spans="1:35" x14ac:dyDescent="0.25">
      <c r="A947" s="31">
        <v>6</v>
      </c>
      <c r="B947" s="52">
        <v>124</v>
      </c>
      <c r="C947" s="33">
        <v>2.2999999999999998</v>
      </c>
      <c r="D947" s="33">
        <v>8.25</v>
      </c>
      <c r="E947" s="33">
        <v>2.83</v>
      </c>
      <c r="F947" s="35">
        <v>0.77</v>
      </c>
      <c r="G947" s="35"/>
      <c r="H947" s="171"/>
      <c r="I947" s="51">
        <v>1856.28</v>
      </c>
      <c r="J947" s="41">
        <f>I947-K947-L947-M947-N947</f>
        <v>386.87999999999994</v>
      </c>
      <c r="K947" s="41">
        <f>B947*D947</f>
        <v>1023</v>
      </c>
      <c r="L947" s="41">
        <f>E947*B947</f>
        <v>350.92</v>
      </c>
      <c r="M947" s="41">
        <f>F947*B947</f>
        <v>95.48</v>
      </c>
      <c r="N947" s="41">
        <f>G947*B947</f>
        <v>0</v>
      </c>
      <c r="O947" s="41"/>
      <c r="P947" s="41">
        <f t="shared" si="1688"/>
        <v>1</v>
      </c>
      <c r="Q947" s="40">
        <f t="shared" si="1625"/>
        <v>1856.28</v>
      </c>
      <c r="R947" s="51">
        <v>1856.28</v>
      </c>
      <c r="S947" s="41">
        <f>R947-T947-U947-V947-W947-X947</f>
        <v>386.87999999999994</v>
      </c>
      <c r="T947" s="41">
        <f>P947*K947</f>
        <v>1023</v>
      </c>
      <c r="U947" s="41">
        <f>L947*P947</f>
        <v>350.92</v>
      </c>
      <c r="V947" s="41">
        <f>P947*M947</f>
        <v>95.48</v>
      </c>
      <c r="W947" s="51"/>
      <c r="X947" s="51"/>
      <c r="Y947" s="41"/>
      <c r="Z947" s="40">
        <f>SUM(S947:Y947)</f>
        <v>1856.28</v>
      </c>
      <c r="AA947" s="54">
        <f t="shared" si="1690"/>
        <v>386.87999999999994</v>
      </c>
      <c r="AB947" s="54">
        <f t="shared" si="1690"/>
        <v>1023</v>
      </c>
      <c r="AC947" s="54">
        <f t="shared" si="1690"/>
        <v>350.92</v>
      </c>
      <c r="AD947" s="54">
        <f t="shared" si="1690"/>
        <v>95.48</v>
      </c>
      <c r="AE947" s="54">
        <f t="shared" si="1690"/>
        <v>0</v>
      </c>
      <c r="AF947" s="54">
        <f t="shared" si="1690"/>
        <v>0</v>
      </c>
      <c r="AG947" s="54"/>
      <c r="AH947" s="42">
        <f>SUM(AA947:AG947)</f>
        <v>1856.28</v>
      </c>
      <c r="AI947" s="56">
        <f>I947-Z947</f>
        <v>0</v>
      </c>
    </row>
    <row r="948" spans="1:35" x14ac:dyDescent="0.25">
      <c r="A948" s="31">
        <v>14</v>
      </c>
      <c r="B948" s="52">
        <v>277.60000000000002</v>
      </c>
      <c r="C948" s="33">
        <v>2.2999999999999998</v>
      </c>
      <c r="D948" s="33">
        <v>8.5500000000000007</v>
      </c>
      <c r="E948" s="33">
        <v>2.9</v>
      </c>
      <c r="F948" s="35">
        <v>0.77</v>
      </c>
      <c r="G948" s="35"/>
      <c r="H948" s="171"/>
      <c r="I948" s="51">
        <v>4238.95</v>
      </c>
      <c r="J948" s="41">
        <f>I948-K948-L948-M948-N948</f>
        <v>846.67799999999943</v>
      </c>
      <c r="K948" s="41">
        <f>B948*D948</f>
        <v>2373.4800000000005</v>
      </c>
      <c r="L948" s="41">
        <f>E948*B948</f>
        <v>805.04000000000008</v>
      </c>
      <c r="M948" s="41">
        <f>F948*B948</f>
        <v>213.75200000000001</v>
      </c>
      <c r="N948" s="41">
        <f>G948*B948</f>
        <v>0</v>
      </c>
      <c r="O948" s="41"/>
      <c r="P948" s="41">
        <f t="shared" si="1688"/>
        <v>0</v>
      </c>
      <c r="Q948" s="40">
        <f t="shared" si="1625"/>
        <v>4238.95</v>
      </c>
      <c r="R948" s="51"/>
      <c r="S948" s="41">
        <f>R948-T948-U948-V948-W948-X948</f>
        <v>0</v>
      </c>
      <c r="T948" s="41">
        <f>P948*K948</f>
        <v>0</v>
      </c>
      <c r="U948" s="41">
        <f>L948*P948</f>
        <v>0</v>
      </c>
      <c r="V948" s="41">
        <f>P948*M948</f>
        <v>0</v>
      </c>
      <c r="W948" s="51"/>
      <c r="X948" s="51"/>
      <c r="Y948" s="41"/>
      <c r="Z948" s="40">
        <f>SUM(S948:Y948)</f>
        <v>0</v>
      </c>
      <c r="AA948" s="54">
        <f t="shared" si="1690"/>
        <v>0</v>
      </c>
      <c r="AB948" s="54">
        <f t="shared" si="1690"/>
        <v>0</v>
      </c>
      <c r="AC948" s="54">
        <f t="shared" si="1690"/>
        <v>0</v>
      </c>
      <c r="AD948" s="54">
        <f t="shared" si="1690"/>
        <v>0</v>
      </c>
      <c r="AE948" s="54">
        <f t="shared" si="1690"/>
        <v>0</v>
      </c>
      <c r="AF948" s="54">
        <f t="shared" si="1690"/>
        <v>0</v>
      </c>
      <c r="AG948" s="54"/>
      <c r="AH948" s="42">
        <f>SUM(AA948:AG948)</f>
        <v>0</v>
      </c>
      <c r="AI948" s="56">
        <f>I948-Z948</f>
        <v>4238.95</v>
      </c>
    </row>
    <row r="949" spans="1:35" x14ac:dyDescent="0.25">
      <c r="A949" s="31">
        <v>24</v>
      </c>
      <c r="B949" s="52"/>
      <c r="C949" s="33"/>
      <c r="D949" s="33"/>
      <c r="E949" s="33"/>
      <c r="F949" s="35"/>
      <c r="G949" s="35"/>
      <c r="H949" s="171"/>
      <c r="I949" s="51"/>
      <c r="J949" s="41">
        <f>I949-K949-L949-M949-N949</f>
        <v>0</v>
      </c>
      <c r="K949" s="41">
        <f>B949*D949</f>
        <v>0</v>
      </c>
      <c r="L949" s="41">
        <f>E949*B949</f>
        <v>0</v>
      </c>
      <c r="M949" s="41">
        <f>F949*B949</f>
        <v>0</v>
      </c>
      <c r="N949" s="41">
        <f>G949*B949</f>
        <v>0</v>
      </c>
      <c r="O949" s="41"/>
      <c r="P949" s="41"/>
      <c r="Q949" s="40">
        <f t="shared" si="1625"/>
        <v>0</v>
      </c>
      <c r="R949" s="51"/>
      <c r="S949" s="41">
        <f>R949-T949-U949-V949-W949-X949</f>
        <v>0</v>
      </c>
      <c r="T949" s="41">
        <f>P949*K949</f>
        <v>0</v>
      </c>
      <c r="U949" s="41">
        <f>L949*P949</f>
        <v>0</v>
      </c>
      <c r="V949" s="41">
        <f>M949</f>
        <v>0</v>
      </c>
      <c r="W949" s="51"/>
      <c r="X949" s="51"/>
      <c r="Y949" s="41"/>
      <c r="Z949" s="40">
        <f>SUM(S949:Y949)</f>
        <v>0</v>
      </c>
      <c r="AA949" s="54">
        <f t="shared" si="1690"/>
        <v>0</v>
      </c>
      <c r="AB949" s="54">
        <f t="shared" si="1690"/>
        <v>0</v>
      </c>
      <c r="AC949" s="54">
        <f t="shared" si="1690"/>
        <v>0</v>
      </c>
      <c r="AD949" s="54">
        <f t="shared" si="1690"/>
        <v>0</v>
      </c>
      <c r="AE949" s="54">
        <f t="shared" si="1690"/>
        <v>0</v>
      </c>
      <c r="AF949" s="54">
        <f t="shared" si="1690"/>
        <v>0</v>
      </c>
      <c r="AG949" s="54"/>
      <c r="AH949" s="42">
        <f>SUM(AA949:AG949)</f>
        <v>0</v>
      </c>
      <c r="AI949" s="56">
        <f>I949-Z949</f>
        <v>0</v>
      </c>
    </row>
    <row r="950" spans="1:35" x14ac:dyDescent="0.25">
      <c r="A950" s="32" t="s">
        <v>37</v>
      </c>
      <c r="B950" s="136">
        <f>SUM(B946:B949)</f>
        <v>819.80000000000007</v>
      </c>
      <c r="C950" s="173"/>
      <c r="D950" s="174"/>
      <c r="E950" s="174"/>
      <c r="F950" s="175"/>
      <c r="G950" s="175"/>
      <c r="H950" s="175"/>
      <c r="I950" s="177">
        <f t="shared" ref="I950" si="1691">SUM(I946:I949)</f>
        <v>12485.330000000002</v>
      </c>
      <c r="J950" s="177">
        <f t="shared" ref="J950:O950" si="1692">SUM(J946:J949)</f>
        <v>2601.0759999999991</v>
      </c>
      <c r="K950" s="177">
        <f t="shared" si="1692"/>
        <v>6829.902000000001</v>
      </c>
      <c r="L950" s="177">
        <f t="shared" si="1692"/>
        <v>2423.1060000000002</v>
      </c>
      <c r="M950" s="177">
        <f t="shared" si="1692"/>
        <v>631.24600000000009</v>
      </c>
      <c r="N950" s="177">
        <f t="shared" si="1692"/>
        <v>0</v>
      </c>
      <c r="O950" s="177">
        <f t="shared" si="1692"/>
        <v>0</v>
      </c>
      <c r="P950" s="176">
        <f t="shared" ref="P950" si="1693">R950/I950</f>
        <v>1.4361302424525422</v>
      </c>
      <c r="Q950" s="178">
        <f t="shared" si="1625"/>
        <v>12485.330000000002</v>
      </c>
      <c r="R950" s="177">
        <f>SUM(R946:R949)</f>
        <v>17930.560000000001</v>
      </c>
      <c r="S950" s="177">
        <f t="shared" ref="S950:V950" si="1694">SUM(S946:S949)</f>
        <v>3826.8679872052089</v>
      </c>
      <c r="T950" s="177">
        <f t="shared" si="1694"/>
        <v>9659.7641486299126</v>
      </c>
      <c r="U950" s="177">
        <f t="shared" si="1694"/>
        <v>3538.4224811630488</v>
      </c>
      <c r="V950" s="177">
        <f t="shared" si="1694"/>
        <v>905.50538300183098</v>
      </c>
      <c r="W950" s="177"/>
      <c r="X950" s="177"/>
      <c r="Y950" s="176"/>
      <c r="Z950" s="40">
        <f>SUM(Z946:Z949)</f>
        <v>17930.560000000001</v>
      </c>
      <c r="AA950" s="55">
        <f>SUM(AA946:AA949)</f>
        <v>3826.8679872052089</v>
      </c>
      <c r="AB950" s="55">
        <f>SUM(AB946:AB949)</f>
        <v>9659.7641486299126</v>
      </c>
      <c r="AC950" s="55">
        <f>SUM(AC946:AC949)</f>
        <v>3538.4224811630488</v>
      </c>
      <c r="AD950" s="55">
        <f>SUM(AD946:AD949)</f>
        <v>905.50538300183098</v>
      </c>
      <c r="AE950" s="55">
        <f>SUM(AE948:AE949)</f>
        <v>0</v>
      </c>
      <c r="AF950" s="55">
        <f>SUM(AF946:AF949)</f>
        <v>0</v>
      </c>
      <c r="AG950" s="54"/>
      <c r="AH950" s="42">
        <f>SUM(AH946:AH949)</f>
        <v>17930.560000000001</v>
      </c>
      <c r="AI950" s="56">
        <f>SUM(AI946:AI949)</f>
        <v>-5445.2300000000023</v>
      </c>
    </row>
    <row r="951" spans="1:35" x14ac:dyDescent="0.25">
      <c r="A951" t="s">
        <v>41</v>
      </c>
      <c r="B951" s="74"/>
      <c r="G951" s="65"/>
      <c r="H951" s="171"/>
      <c r="I951" t="s">
        <v>59</v>
      </c>
      <c r="P951" s="41">
        <v>0</v>
      </c>
      <c r="Q951" s="40" t="str">
        <f t="shared" si="1625"/>
        <v xml:space="preserve"> </v>
      </c>
      <c r="S951" s="51"/>
    </row>
    <row r="952" spans="1:35" x14ac:dyDescent="0.25">
      <c r="A952" s="31">
        <v>15</v>
      </c>
      <c r="B952" s="52">
        <v>61.8</v>
      </c>
      <c r="C952" s="33">
        <v>2.2999999999999998</v>
      </c>
      <c r="D952" s="33">
        <v>9.0500000000000007</v>
      </c>
      <c r="E952" s="33">
        <v>9.8800000000000008</v>
      </c>
      <c r="F952" s="35">
        <v>0.77</v>
      </c>
      <c r="G952" s="35"/>
      <c r="H952" s="171"/>
      <c r="I952" s="51">
        <v>1452.92</v>
      </c>
      <c r="J952" s="41">
        <f t="shared" ref="J952:J963" si="1695">I952-K952-L952-M952-N952</f>
        <v>235.46000000000004</v>
      </c>
      <c r="K952" s="41">
        <f t="shared" ref="K952:K963" si="1696">B952*D952</f>
        <v>559.29</v>
      </c>
      <c r="L952" s="41">
        <f t="shared" ref="L952:L963" si="1697">E952*B952</f>
        <v>610.58400000000006</v>
      </c>
      <c r="M952" s="41">
        <f t="shared" ref="M952:M963" si="1698">F952*B952</f>
        <v>47.585999999999999</v>
      </c>
      <c r="N952" s="41">
        <f>G952*B952</f>
        <v>0</v>
      </c>
      <c r="O952" s="41"/>
      <c r="P952" s="41">
        <f t="shared" ref="P952:P957" si="1699">R952/I952</f>
        <v>6.5534922776202409</v>
      </c>
      <c r="Q952" s="40">
        <f t="shared" si="1625"/>
        <v>1452.92</v>
      </c>
      <c r="R952" s="51">
        <v>9521.7000000000007</v>
      </c>
      <c r="S952" s="41">
        <f t="shared" ref="S952:S959" si="1700">R952-T952-U952-V952-W952-X952</f>
        <v>1543.0852916884623</v>
      </c>
      <c r="T952" s="41">
        <f>P952*K952</f>
        <v>3665.3026959502245</v>
      </c>
      <c r="U952" s="41">
        <f>L952*P952</f>
        <v>4001.4575288384776</v>
      </c>
      <c r="V952" s="41">
        <f t="shared" ref="V952:V963" si="1701">P952*M952</f>
        <v>311.8544835228368</v>
      </c>
      <c r="W952" s="51"/>
      <c r="X952" s="51"/>
      <c r="Y952" s="41"/>
      <c r="Z952" s="40">
        <f t="shared" ref="Z952:Z957" si="1702">SUM(S952:Y952)</f>
        <v>9521.7000000000025</v>
      </c>
      <c r="AA952" s="54">
        <f t="shared" ref="AA952:AA963" si="1703">Z952-AB952-AC952-AD952-AE952-AF952</f>
        <v>1807.3537752113009</v>
      </c>
      <c r="AB952" s="54">
        <f t="shared" ref="AB952:AC957" si="1704">T952</f>
        <v>3665.3026959502245</v>
      </c>
      <c r="AC952" s="54">
        <f t="shared" si="1704"/>
        <v>4001.4575288384776</v>
      </c>
      <c r="AD952" s="54">
        <f t="shared" ref="AD952:AD963" si="1705">M952</f>
        <v>47.585999999999999</v>
      </c>
      <c r="AE952" s="54">
        <f t="shared" ref="AE952:AF957" si="1706">W952</f>
        <v>0</v>
      </c>
      <c r="AF952" s="54">
        <f t="shared" si="1706"/>
        <v>0</v>
      </c>
      <c r="AG952" s="54"/>
      <c r="AH952" s="42">
        <f t="shared" ref="AH952:AH957" si="1707">SUM(AA952:AG952)</f>
        <v>9521.7000000000025</v>
      </c>
      <c r="AI952" s="56">
        <f t="shared" ref="AI952:AI957" si="1708">I952-Z952</f>
        <v>-8068.7800000000025</v>
      </c>
    </row>
    <row r="953" spans="1:35" x14ac:dyDescent="0.25">
      <c r="A953" s="31">
        <v>17</v>
      </c>
      <c r="B953" s="52">
        <v>806</v>
      </c>
      <c r="C953" s="33">
        <v>2.2999999999999998</v>
      </c>
      <c r="D953" s="33">
        <v>8.51</v>
      </c>
      <c r="E953" s="33"/>
      <c r="F953" s="35">
        <v>0.77</v>
      </c>
      <c r="G953" s="35"/>
      <c r="H953" s="171"/>
      <c r="I953" s="51">
        <v>10469.94</v>
      </c>
      <c r="J953" s="41">
        <f t="shared" si="1695"/>
        <v>2990.2600000000011</v>
      </c>
      <c r="K953" s="41">
        <f t="shared" si="1696"/>
        <v>6859.0599999999995</v>
      </c>
      <c r="L953" s="41">
        <f t="shared" si="1697"/>
        <v>0</v>
      </c>
      <c r="M953" s="41">
        <f t="shared" si="1698"/>
        <v>620.62</v>
      </c>
      <c r="N953" s="41">
        <f t="shared" ref="N953:N955" si="1709">G953*B953</f>
        <v>0</v>
      </c>
      <c r="O953" s="41"/>
      <c r="P953" s="41">
        <f t="shared" si="1699"/>
        <v>2.3494996150885292</v>
      </c>
      <c r="Q953" s="40">
        <f t="shared" si="1625"/>
        <v>10469.94</v>
      </c>
      <c r="R953" s="51">
        <v>24599.119999999999</v>
      </c>
      <c r="S953" s="41">
        <f t="shared" si="1700"/>
        <v>7025.6147190146294</v>
      </c>
      <c r="T953" s="41">
        <f t="shared" ref="T953:T957" si="1710">P953*K953</f>
        <v>16115.358829869127</v>
      </c>
      <c r="U953" s="41">
        <f t="shared" ref="U953:U957" si="1711">L953*P953</f>
        <v>0</v>
      </c>
      <c r="V953" s="41">
        <f t="shared" si="1701"/>
        <v>1458.146451116243</v>
      </c>
      <c r="W953" s="51"/>
      <c r="X953" s="51"/>
      <c r="Y953" s="41"/>
      <c r="Z953" s="40">
        <f t="shared" si="1702"/>
        <v>24599.119999999995</v>
      </c>
      <c r="AA953" s="54">
        <f t="shared" si="1703"/>
        <v>7863.1411701308689</v>
      </c>
      <c r="AB953" s="54">
        <f t="shared" si="1704"/>
        <v>16115.358829869127</v>
      </c>
      <c r="AC953" s="54">
        <f t="shared" si="1704"/>
        <v>0</v>
      </c>
      <c r="AD953" s="54">
        <f t="shared" si="1705"/>
        <v>620.62</v>
      </c>
      <c r="AE953" s="54">
        <f t="shared" si="1706"/>
        <v>0</v>
      </c>
      <c r="AF953" s="54">
        <f t="shared" si="1706"/>
        <v>0</v>
      </c>
      <c r="AG953" s="54"/>
      <c r="AH953" s="42">
        <f t="shared" si="1707"/>
        <v>24599.119999999995</v>
      </c>
      <c r="AI953" s="56">
        <f t="shared" si="1708"/>
        <v>-14129.179999999995</v>
      </c>
    </row>
    <row r="954" spans="1:35" x14ac:dyDescent="0.25">
      <c r="A954" s="31">
        <v>18</v>
      </c>
      <c r="B954" s="52">
        <v>512.5</v>
      </c>
      <c r="C954" s="33">
        <v>2.48</v>
      </c>
      <c r="D954" s="33">
        <v>7.7</v>
      </c>
      <c r="E954" s="33">
        <v>3.18</v>
      </c>
      <c r="F954" s="35">
        <v>0.77</v>
      </c>
      <c r="G954" s="35">
        <v>5.8</v>
      </c>
      <c r="H954" s="171"/>
      <c r="I954" s="51">
        <v>10941.88</v>
      </c>
      <c r="J954" s="41">
        <f t="shared" si="1695"/>
        <v>1998.7549999999992</v>
      </c>
      <c r="K954" s="41">
        <f t="shared" si="1696"/>
        <v>3946.25</v>
      </c>
      <c r="L954" s="41">
        <f t="shared" si="1697"/>
        <v>1629.75</v>
      </c>
      <c r="M954" s="41">
        <f t="shared" si="1698"/>
        <v>394.625</v>
      </c>
      <c r="N954" s="41">
        <f t="shared" si="1709"/>
        <v>2972.5</v>
      </c>
      <c r="O954" s="41"/>
      <c r="P954" s="41">
        <f t="shared" si="1699"/>
        <v>1.0112412126618096</v>
      </c>
      <c r="Q954" s="40">
        <f t="shared" si="1625"/>
        <v>10941.88</v>
      </c>
      <c r="R954" s="51">
        <v>11064.88</v>
      </c>
      <c r="S954" s="41">
        <f t="shared" si="1700"/>
        <v>2054.5779346510822</v>
      </c>
      <c r="T954" s="41">
        <f t="shared" si="1710"/>
        <v>3990.6106354666658</v>
      </c>
      <c r="U954" s="41">
        <f t="shared" si="1711"/>
        <v>1648.0703663355841</v>
      </c>
      <c r="V954" s="41">
        <f t="shared" si="1701"/>
        <v>399.06106354666662</v>
      </c>
      <c r="W954" s="51"/>
      <c r="X954" s="51">
        <v>2972.56</v>
      </c>
      <c r="Y954" s="41"/>
      <c r="Z954" s="40">
        <f t="shared" si="1702"/>
        <v>11064.88</v>
      </c>
      <c r="AA954" s="54">
        <f t="shared" si="1703"/>
        <v>2059.0139981977486</v>
      </c>
      <c r="AB954" s="54">
        <f t="shared" si="1704"/>
        <v>3990.6106354666658</v>
      </c>
      <c r="AC954" s="54">
        <f t="shared" si="1704"/>
        <v>1648.0703663355841</v>
      </c>
      <c r="AD954" s="54">
        <f t="shared" si="1705"/>
        <v>394.625</v>
      </c>
      <c r="AE954" s="54">
        <f t="shared" si="1706"/>
        <v>0</v>
      </c>
      <c r="AF954" s="54">
        <f t="shared" si="1706"/>
        <v>2972.56</v>
      </c>
      <c r="AG954" s="54"/>
      <c r="AH954" s="42">
        <f t="shared" si="1707"/>
        <v>11064.88</v>
      </c>
      <c r="AI954" s="56">
        <f t="shared" si="1708"/>
        <v>-123</v>
      </c>
    </row>
    <row r="955" spans="1:35" x14ac:dyDescent="0.25">
      <c r="A955" s="31">
        <v>19</v>
      </c>
      <c r="B955" s="52">
        <v>490.5</v>
      </c>
      <c r="C955" s="33">
        <v>2.48</v>
      </c>
      <c r="D955" s="33">
        <v>8.65</v>
      </c>
      <c r="E955" s="33">
        <v>3.93</v>
      </c>
      <c r="F955" s="35">
        <v>0.77</v>
      </c>
      <c r="G955" s="35">
        <v>5.8</v>
      </c>
      <c r="H955" s="171"/>
      <c r="I955" s="51">
        <v>11299.95</v>
      </c>
      <c r="J955" s="41">
        <f t="shared" si="1695"/>
        <v>1906.8750000000005</v>
      </c>
      <c r="K955" s="41">
        <f t="shared" si="1696"/>
        <v>4242.8249999999998</v>
      </c>
      <c r="L955" s="41">
        <f t="shared" si="1697"/>
        <v>1927.6650000000002</v>
      </c>
      <c r="M955" s="41">
        <f t="shared" si="1698"/>
        <v>377.685</v>
      </c>
      <c r="N955" s="41">
        <f t="shared" si="1709"/>
        <v>2844.9</v>
      </c>
      <c r="O955" s="41"/>
      <c r="P955" s="41">
        <f t="shared" si="1699"/>
        <v>2.2059230350576771</v>
      </c>
      <c r="Q955" s="40">
        <f t="shared" si="1625"/>
        <v>11299.95</v>
      </c>
      <c r="R955" s="51">
        <v>24926.82</v>
      </c>
      <c r="S955" s="41">
        <f t="shared" si="1700"/>
        <v>4268.5099299111944</v>
      </c>
      <c r="T955" s="41">
        <f t="shared" si="1710"/>
        <v>9359.3454012185884</v>
      </c>
      <c r="U955" s="41">
        <f t="shared" si="1711"/>
        <v>4252.2806273744573</v>
      </c>
      <c r="V955" s="41">
        <f t="shared" si="1701"/>
        <v>833.14404149575876</v>
      </c>
      <c r="W955" s="51"/>
      <c r="X955" s="51">
        <v>6213.54</v>
      </c>
      <c r="Y955" s="41"/>
      <c r="Z955" s="40">
        <f t="shared" si="1702"/>
        <v>24926.82</v>
      </c>
      <c r="AA955" s="54">
        <f t="shared" si="1703"/>
        <v>4723.9689714069546</v>
      </c>
      <c r="AB955" s="54">
        <f t="shared" si="1704"/>
        <v>9359.3454012185884</v>
      </c>
      <c r="AC955" s="54">
        <f t="shared" si="1704"/>
        <v>4252.2806273744573</v>
      </c>
      <c r="AD955" s="54">
        <f t="shared" si="1705"/>
        <v>377.685</v>
      </c>
      <c r="AE955" s="54">
        <f t="shared" si="1706"/>
        <v>0</v>
      </c>
      <c r="AF955" s="54">
        <f t="shared" si="1706"/>
        <v>6213.54</v>
      </c>
      <c r="AG955" s="54"/>
      <c r="AH955" s="42">
        <f t="shared" si="1707"/>
        <v>24926.820000000003</v>
      </c>
      <c r="AI955" s="56">
        <f t="shared" si="1708"/>
        <v>-13626.869999999999</v>
      </c>
    </row>
    <row r="956" spans="1:35" x14ac:dyDescent="0.25">
      <c r="A956" s="31">
        <v>20</v>
      </c>
      <c r="B956" s="52">
        <v>714.5</v>
      </c>
      <c r="C956" s="33">
        <v>2.48</v>
      </c>
      <c r="D956" s="33">
        <v>8.1</v>
      </c>
      <c r="E956" s="33">
        <v>2.95</v>
      </c>
      <c r="F956" s="35">
        <v>0.77</v>
      </c>
      <c r="G956" s="35">
        <v>5.8</v>
      </c>
      <c r="H956" s="171"/>
      <c r="I956" s="51">
        <v>15288.57</v>
      </c>
      <c r="J956" s="41">
        <f t="shared" si="1695"/>
        <v>2873.1699999999992</v>
      </c>
      <c r="K956" s="41">
        <f t="shared" si="1696"/>
        <v>5787.45</v>
      </c>
      <c r="L956" s="41">
        <f t="shared" si="1697"/>
        <v>2107.7750000000001</v>
      </c>
      <c r="M956" s="41">
        <f t="shared" si="1698"/>
        <v>550.16499999999996</v>
      </c>
      <c r="N956" s="41">
        <v>3970.01</v>
      </c>
      <c r="O956" s="41"/>
      <c r="P956" s="41">
        <f t="shared" si="1699"/>
        <v>0.22862373655613311</v>
      </c>
      <c r="Q956" s="40">
        <f t="shared" si="1625"/>
        <v>15288.57</v>
      </c>
      <c r="R956" s="51">
        <v>3495.33</v>
      </c>
      <c r="S956" s="41">
        <f t="shared" si="1700"/>
        <v>902.15338152619904</v>
      </c>
      <c r="T956" s="41">
        <f t="shared" si="1710"/>
        <v>1323.1484441317925</v>
      </c>
      <c r="U956" s="41">
        <f t="shared" si="1711"/>
        <v>481.88739631960345</v>
      </c>
      <c r="V956" s="41">
        <f t="shared" si="1701"/>
        <v>125.78077802240496</v>
      </c>
      <c r="W956" s="51"/>
      <c r="X956" s="51">
        <v>662.36</v>
      </c>
      <c r="Y956" s="41"/>
      <c r="Z956" s="40">
        <f t="shared" si="1702"/>
        <v>3495.33</v>
      </c>
      <c r="AA956" s="54">
        <f t="shared" si="1703"/>
        <v>477.76915954860408</v>
      </c>
      <c r="AB956" s="54">
        <f t="shared" si="1704"/>
        <v>1323.1484441317925</v>
      </c>
      <c r="AC956" s="54">
        <f t="shared" si="1704"/>
        <v>481.88739631960345</v>
      </c>
      <c r="AD956" s="54">
        <f t="shared" si="1705"/>
        <v>550.16499999999996</v>
      </c>
      <c r="AE956" s="54">
        <f t="shared" si="1706"/>
        <v>0</v>
      </c>
      <c r="AF956" s="54">
        <f t="shared" si="1706"/>
        <v>662.36</v>
      </c>
      <c r="AG956" s="54"/>
      <c r="AH956" s="42">
        <f t="shared" si="1707"/>
        <v>3495.33</v>
      </c>
      <c r="AI956" s="56">
        <f t="shared" si="1708"/>
        <v>11793.24</v>
      </c>
    </row>
    <row r="957" spans="1:35" x14ac:dyDescent="0.25">
      <c r="A957" s="31">
        <v>42</v>
      </c>
      <c r="B957" s="52">
        <v>86.3</v>
      </c>
      <c r="C957" s="33">
        <v>2.48</v>
      </c>
      <c r="D957" s="33">
        <v>8.17</v>
      </c>
      <c r="E957" s="33">
        <v>3.57</v>
      </c>
      <c r="F957" s="35">
        <v>0.77</v>
      </c>
      <c r="G957" s="35">
        <v>5.8</v>
      </c>
      <c r="H957" s="171"/>
      <c r="I957" s="51">
        <v>1921.9</v>
      </c>
      <c r="J957" s="41">
        <f t="shared" si="1695"/>
        <v>341.7470000000003</v>
      </c>
      <c r="K957" s="41">
        <f t="shared" si="1696"/>
        <v>705.07100000000003</v>
      </c>
      <c r="L957" s="41">
        <f t="shared" si="1697"/>
        <v>308.09099999999995</v>
      </c>
      <c r="M957" s="41">
        <f t="shared" si="1698"/>
        <v>66.450999999999993</v>
      </c>
      <c r="N957" s="41">
        <f t="shared" ref="N957:N963" si="1712">G957*B957</f>
        <v>500.53999999999996</v>
      </c>
      <c r="O957" s="41"/>
      <c r="P957" s="41">
        <f t="shared" si="1699"/>
        <v>3.0377126801602583</v>
      </c>
      <c r="Q957" s="40">
        <f t="shared" si="1625"/>
        <v>1921.9</v>
      </c>
      <c r="R957" s="51">
        <v>5838.18</v>
      </c>
      <c r="S957" s="41">
        <f t="shared" si="1700"/>
        <v>1057.0059002341436</v>
      </c>
      <c r="T957" s="41">
        <f t="shared" si="1710"/>
        <v>2141.8031171132734</v>
      </c>
      <c r="U957" s="41">
        <f t="shared" si="1711"/>
        <v>935.89193734325397</v>
      </c>
      <c r="V957" s="41">
        <f t="shared" si="1701"/>
        <v>201.8590453093293</v>
      </c>
      <c r="W957" s="51"/>
      <c r="X957" s="51">
        <v>1501.62</v>
      </c>
      <c r="Y957" s="41"/>
      <c r="Z957" s="40">
        <f t="shared" si="1702"/>
        <v>5838.18</v>
      </c>
      <c r="AA957" s="54">
        <f t="shared" si="1703"/>
        <v>1192.4139455434729</v>
      </c>
      <c r="AB957" s="54">
        <f t="shared" si="1704"/>
        <v>2141.8031171132734</v>
      </c>
      <c r="AC957" s="54">
        <f t="shared" si="1704"/>
        <v>935.89193734325397</v>
      </c>
      <c r="AD957" s="54">
        <f t="shared" si="1705"/>
        <v>66.450999999999993</v>
      </c>
      <c r="AE957" s="54">
        <f t="shared" si="1706"/>
        <v>0</v>
      </c>
      <c r="AF957" s="54">
        <f t="shared" si="1706"/>
        <v>1501.62</v>
      </c>
      <c r="AG957" s="54"/>
      <c r="AH957" s="42">
        <f t="shared" si="1707"/>
        <v>5838.18</v>
      </c>
      <c r="AI957" s="56">
        <f t="shared" si="1708"/>
        <v>-3916.28</v>
      </c>
    </row>
    <row r="958" spans="1:35" x14ac:dyDescent="0.25">
      <c r="A958" s="31"/>
      <c r="B958" s="52"/>
      <c r="C958" s="33"/>
      <c r="D958" s="33"/>
      <c r="E958" s="33"/>
      <c r="F958" s="35"/>
      <c r="G958" s="35"/>
      <c r="H958" s="171"/>
      <c r="I958" s="51"/>
      <c r="J958" s="41">
        <f t="shared" si="1695"/>
        <v>0</v>
      </c>
      <c r="K958" s="41">
        <f t="shared" si="1696"/>
        <v>0</v>
      </c>
      <c r="L958" s="41">
        <f t="shared" si="1697"/>
        <v>0</v>
      </c>
      <c r="M958" s="41">
        <f t="shared" si="1698"/>
        <v>0</v>
      </c>
      <c r="N958" s="41">
        <f t="shared" si="1712"/>
        <v>0</v>
      </c>
      <c r="O958" s="41"/>
      <c r="P958" s="41"/>
      <c r="Q958" s="40">
        <f t="shared" si="1625"/>
        <v>0</v>
      </c>
      <c r="R958" s="51"/>
      <c r="S958" s="41">
        <f t="shared" si="1700"/>
        <v>0</v>
      </c>
      <c r="T958" s="41"/>
      <c r="U958" s="41"/>
      <c r="V958" s="41">
        <f t="shared" si="1701"/>
        <v>0</v>
      </c>
      <c r="W958" s="51"/>
      <c r="X958" s="51"/>
      <c r="Y958" s="41"/>
      <c r="Z958" s="40"/>
      <c r="AA958" s="54">
        <f t="shared" si="1703"/>
        <v>0</v>
      </c>
      <c r="AB958" s="54"/>
      <c r="AC958" s="54"/>
      <c r="AD958" s="54">
        <f t="shared" si="1705"/>
        <v>0</v>
      </c>
      <c r="AE958" s="54"/>
      <c r="AF958" s="54"/>
      <c r="AG958" s="54"/>
      <c r="AH958" s="42"/>
      <c r="AI958" s="56"/>
    </row>
    <row r="959" spans="1:35" x14ac:dyDescent="0.25">
      <c r="A959" s="31"/>
      <c r="B959" s="52"/>
      <c r="C959" s="33"/>
      <c r="D959" s="33"/>
      <c r="E959" s="33"/>
      <c r="F959" s="35"/>
      <c r="G959" s="35"/>
      <c r="H959" s="171"/>
      <c r="I959" s="51"/>
      <c r="J959" s="41">
        <f t="shared" si="1695"/>
        <v>0</v>
      </c>
      <c r="K959" s="41">
        <f t="shared" si="1696"/>
        <v>0</v>
      </c>
      <c r="L959" s="41">
        <f t="shared" si="1697"/>
        <v>0</v>
      </c>
      <c r="M959" s="41">
        <f t="shared" si="1698"/>
        <v>0</v>
      </c>
      <c r="N959" s="41">
        <f t="shared" si="1712"/>
        <v>0</v>
      </c>
      <c r="O959" s="41"/>
      <c r="P959" s="41"/>
      <c r="Q959" s="40">
        <f t="shared" si="1625"/>
        <v>0</v>
      </c>
      <c r="R959" s="51"/>
      <c r="S959" s="41">
        <f t="shared" si="1700"/>
        <v>0</v>
      </c>
      <c r="T959" s="41"/>
      <c r="U959" s="41"/>
      <c r="V959" s="41">
        <f t="shared" si="1701"/>
        <v>0</v>
      </c>
      <c r="W959" s="51"/>
      <c r="X959" s="51"/>
      <c r="Y959" s="41"/>
      <c r="Z959" s="40"/>
      <c r="AA959" s="54">
        <f t="shared" si="1703"/>
        <v>0</v>
      </c>
      <c r="AB959" s="54"/>
      <c r="AC959" s="54"/>
      <c r="AD959" s="54">
        <f t="shared" si="1705"/>
        <v>0</v>
      </c>
      <c r="AE959" s="54"/>
      <c r="AF959" s="54"/>
      <c r="AG959" s="54"/>
      <c r="AH959" s="42"/>
      <c r="AI959" s="56"/>
    </row>
    <row r="960" spans="1:35" x14ac:dyDescent="0.25">
      <c r="A960" s="31">
        <v>65</v>
      </c>
      <c r="B960" s="52">
        <v>1044.7</v>
      </c>
      <c r="C960" s="33">
        <v>2.2999999999999998</v>
      </c>
      <c r="D960" s="33">
        <v>8.08</v>
      </c>
      <c r="E960" s="33">
        <v>4.32</v>
      </c>
      <c r="F960" s="35">
        <v>0.77</v>
      </c>
      <c r="G960" s="35"/>
      <c r="H960" s="171"/>
      <c r="I960" s="51">
        <v>17101.73</v>
      </c>
      <c r="J960" s="41">
        <f t="shared" si="1695"/>
        <v>3343.0309999999981</v>
      </c>
      <c r="K960" s="41">
        <f t="shared" si="1696"/>
        <v>8441.1760000000013</v>
      </c>
      <c r="L960" s="41">
        <f t="shared" si="1697"/>
        <v>4513.1040000000003</v>
      </c>
      <c r="M960" s="41">
        <f t="shared" si="1698"/>
        <v>804.4190000000001</v>
      </c>
      <c r="N960" s="41">
        <f t="shared" si="1712"/>
        <v>0</v>
      </c>
      <c r="O960" s="41"/>
      <c r="P960" s="41">
        <f t="shared" ref="P960" si="1713">R960/I960</f>
        <v>1.7350168667146542</v>
      </c>
      <c r="Q960" s="40">
        <f t="shared" si="1625"/>
        <v>17101.73</v>
      </c>
      <c r="R960" s="51">
        <v>29671.79</v>
      </c>
      <c r="S960" s="41">
        <f>R960-T960-U960-V960</f>
        <v>5800.2151709499522</v>
      </c>
      <c r="T960" s="41">
        <f t="shared" ref="T960" si="1714">P960*K960</f>
        <v>14645.58273490694</v>
      </c>
      <c r="U960" s="41">
        <f t="shared" ref="U960" si="1715">L960*P960</f>
        <v>7830.3115612373731</v>
      </c>
      <c r="V960" s="41">
        <f t="shared" si="1701"/>
        <v>1395.6805329057356</v>
      </c>
      <c r="W960" s="51"/>
      <c r="X960" s="51"/>
      <c r="Y960" s="41"/>
      <c r="Z960" s="40">
        <f>SUM(S960:Y960)</f>
        <v>29671.79</v>
      </c>
      <c r="AA960" s="54">
        <f t="shared" si="1703"/>
        <v>6391.4767038556874</v>
      </c>
      <c r="AB960" s="54">
        <f>T960</f>
        <v>14645.58273490694</v>
      </c>
      <c r="AC960" s="54">
        <f>U960</f>
        <v>7830.3115612373731</v>
      </c>
      <c r="AD960" s="54">
        <f t="shared" si="1705"/>
        <v>804.4190000000001</v>
      </c>
      <c r="AE960" s="54">
        <f>W960</f>
        <v>0</v>
      </c>
      <c r="AF960" s="54">
        <f>X960</f>
        <v>0</v>
      </c>
      <c r="AG960" s="54"/>
      <c r="AH960" s="42">
        <f t="shared" ref="AH960" si="1716">SUM(AA960:AG960)</f>
        <v>29671.79</v>
      </c>
      <c r="AI960" s="56">
        <f>I960-Z960</f>
        <v>-12570.060000000001</v>
      </c>
    </row>
    <row r="961" spans="1:35" x14ac:dyDescent="0.25">
      <c r="A961" s="31"/>
      <c r="B961" s="52"/>
      <c r="C961" s="33"/>
      <c r="D961" s="33"/>
      <c r="E961" s="33"/>
      <c r="F961" s="35"/>
      <c r="G961" s="35"/>
      <c r="H961" s="171"/>
      <c r="I961" s="51"/>
      <c r="J961" s="41">
        <f t="shared" si="1695"/>
        <v>0</v>
      </c>
      <c r="K961" s="41">
        <f t="shared" si="1696"/>
        <v>0</v>
      </c>
      <c r="L961" s="41">
        <f t="shared" si="1697"/>
        <v>0</v>
      </c>
      <c r="M961" s="41">
        <f t="shared" si="1698"/>
        <v>0</v>
      </c>
      <c r="N961" s="41">
        <f t="shared" si="1712"/>
        <v>0</v>
      </c>
      <c r="O961" s="41"/>
      <c r="P961" s="41"/>
      <c r="Q961" s="40">
        <f t="shared" si="1625"/>
        <v>0</v>
      </c>
      <c r="R961" s="51"/>
      <c r="S961" s="41"/>
      <c r="T961" s="41"/>
      <c r="U961" s="41"/>
      <c r="V961" s="41">
        <f t="shared" si="1701"/>
        <v>0</v>
      </c>
      <c r="W961" s="51"/>
      <c r="X961" s="51"/>
      <c r="Y961" s="41"/>
      <c r="Z961" s="40"/>
      <c r="AA961" s="54">
        <f t="shared" si="1703"/>
        <v>0</v>
      </c>
      <c r="AB961" s="54"/>
      <c r="AC961" s="54"/>
      <c r="AD961" s="54">
        <f t="shared" si="1705"/>
        <v>0</v>
      </c>
      <c r="AE961" s="54"/>
      <c r="AF961" s="54"/>
      <c r="AG961" s="54"/>
      <c r="AH961" s="42"/>
      <c r="AI961" s="56"/>
    </row>
    <row r="962" spans="1:35" x14ac:dyDescent="0.25">
      <c r="A962" s="31"/>
      <c r="B962" s="52"/>
      <c r="C962" s="33"/>
      <c r="D962" s="33"/>
      <c r="E962" s="33"/>
      <c r="F962" s="35"/>
      <c r="G962" s="35"/>
      <c r="H962" s="171"/>
      <c r="I962" s="51"/>
      <c r="J962" s="41">
        <f t="shared" si="1695"/>
        <v>0</v>
      </c>
      <c r="K962" s="41">
        <f t="shared" si="1696"/>
        <v>0</v>
      </c>
      <c r="L962" s="41">
        <f t="shared" si="1697"/>
        <v>0</v>
      </c>
      <c r="M962" s="41">
        <f t="shared" si="1698"/>
        <v>0</v>
      </c>
      <c r="N962" s="41">
        <f t="shared" si="1712"/>
        <v>0</v>
      </c>
      <c r="O962" s="41"/>
      <c r="P962" s="41"/>
      <c r="Q962" s="40">
        <f t="shared" si="1625"/>
        <v>0</v>
      </c>
      <c r="R962" s="51"/>
      <c r="S962" s="41"/>
      <c r="T962" s="41"/>
      <c r="U962" s="41"/>
      <c r="V962" s="41">
        <f t="shared" si="1701"/>
        <v>0</v>
      </c>
      <c r="W962" s="51"/>
      <c r="X962" s="51"/>
      <c r="Y962" s="41"/>
      <c r="Z962" s="40"/>
      <c r="AA962" s="54">
        <f t="shared" si="1703"/>
        <v>0</v>
      </c>
      <c r="AB962" s="54"/>
      <c r="AC962" s="54"/>
      <c r="AD962" s="54">
        <f t="shared" si="1705"/>
        <v>0</v>
      </c>
      <c r="AE962" s="54"/>
      <c r="AF962" s="54"/>
      <c r="AG962" s="54"/>
      <c r="AH962" s="42"/>
      <c r="AI962" s="56"/>
    </row>
    <row r="963" spans="1:35" x14ac:dyDescent="0.25">
      <c r="A963" s="31">
        <v>67</v>
      </c>
      <c r="B963" s="52">
        <v>422.6</v>
      </c>
      <c r="C963" s="33">
        <v>2.2999999999999998</v>
      </c>
      <c r="D963" s="33">
        <v>8.61</v>
      </c>
      <c r="E963" s="33">
        <v>2.63</v>
      </c>
      <c r="F963" s="35">
        <v>0.77</v>
      </c>
      <c r="G963" s="35"/>
      <c r="H963" s="171"/>
      <c r="I963" s="51">
        <v>6505.92</v>
      </c>
      <c r="J963" s="41">
        <f t="shared" si="1695"/>
        <v>1430.4940000000001</v>
      </c>
      <c r="K963" s="41">
        <f t="shared" si="1696"/>
        <v>3638.5859999999998</v>
      </c>
      <c r="L963" s="41">
        <f t="shared" si="1697"/>
        <v>1111.4380000000001</v>
      </c>
      <c r="M963" s="41">
        <f t="shared" si="1698"/>
        <v>325.40200000000004</v>
      </c>
      <c r="N963" s="41">
        <f t="shared" si="1712"/>
        <v>0</v>
      </c>
      <c r="O963" s="41"/>
      <c r="P963" s="41">
        <f t="shared" ref="P963:P964" si="1717">R963/I963</f>
        <v>1.0004472849343367</v>
      </c>
      <c r="Q963" s="40">
        <f t="shared" si="1625"/>
        <v>6505.92</v>
      </c>
      <c r="R963" s="51">
        <v>6508.83</v>
      </c>
      <c r="S963" s="41">
        <f>R963-T963-U963-V963</f>
        <v>1431.1338384148594</v>
      </c>
      <c r="T963" s="41">
        <f t="shared" ref="T963" si="1718">P963*K963</f>
        <v>3640.213484700088</v>
      </c>
      <c r="U963" s="41">
        <f t="shared" ref="U963" si="1719">L963*P963</f>
        <v>1111.9351294728494</v>
      </c>
      <c r="V963" s="41">
        <f t="shared" si="1701"/>
        <v>325.54754741220307</v>
      </c>
      <c r="W963" s="51"/>
      <c r="X963" s="51"/>
      <c r="Y963" s="41"/>
      <c r="Z963" s="40">
        <f>SUM(S963:Y963)</f>
        <v>6508.83</v>
      </c>
      <c r="AA963" s="54">
        <f t="shared" si="1703"/>
        <v>1431.2793858270625</v>
      </c>
      <c r="AB963" s="54">
        <f>T963</f>
        <v>3640.213484700088</v>
      </c>
      <c r="AC963" s="54">
        <f>U963</f>
        <v>1111.9351294728494</v>
      </c>
      <c r="AD963" s="54">
        <f t="shared" si="1705"/>
        <v>325.40200000000004</v>
      </c>
      <c r="AE963" s="54">
        <f>W963</f>
        <v>0</v>
      </c>
      <c r="AF963" s="54">
        <f>X963</f>
        <v>0</v>
      </c>
      <c r="AG963" s="54"/>
      <c r="AH963" s="42">
        <f t="shared" ref="AH963" si="1720">SUM(AA963:AG963)</f>
        <v>6508.83</v>
      </c>
      <c r="AI963" s="56">
        <f>I963-Z963</f>
        <v>-2.9099999999998545</v>
      </c>
    </row>
    <row r="964" spans="1:35" x14ac:dyDescent="0.25">
      <c r="A964" s="32" t="s">
        <v>37</v>
      </c>
      <c r="B964" s="136">
        <f>SUM(B952:B963)</f>
        <v>4138.9000000000005</v>
      </c>
      <c r="C964" s="173"/>
      <c r="D964" s="174"/>
      <c r="E964" s="174"/>
      <c r="F964" s="175"/>
      <c r="G964" s="175"/>
      <c r="H964" s="175"/>
      <c r="I964" s="177">
        <f>SUM(I952:I963)</f>
        <v>74982.81</v>
      </c>
      <c r="J964" s="177">
        <f t="shared" ref="J964:M964" si="1721">SUM(J952:J963)</f>
        <v>15119.791999999999</v>
      </c>
      <c r="K964" s="177">
        <f t="shared" si="1721"/>
        <v>34179.708000000006</v>
      </c>
      <c r="L964" s="177">
        <f t="shared" si="1721"/>
        <v>12208.407000000001</v>
      </c>
      <c r="M964" s="177">
        <f t="shared" si="1721"/>
        <v>3186.9530000000004</v>
      </c>
      <c r="N964" s="177">
        <f>SUM(N952:N963)+0.01</f>
        <v>10287.960000000001</v>
      </c>
      <c r="O964" s="177">
        <f t="shared" ref="O964" si="1722">SUM(O952:O963)</f>
        <v>0</v>
      </c>
      <c r="P964" s="176">
        <f t="shared" si="1717"/>
        <v>1.5420421027166096</v>
      </c>
      <c r="Q964" s="178">
        <f t="shared" si="1625"/>
        <v>74982.81</v>
      </c>
      <c r="R964" s="177">
        <f>SUM(R952:R963)</f>
        <v>115626.65000000001</v>
      </c>
      <c r="S964" s="177">
        <f>SUM(S952:S963)</f>
        <v>24082.296166390519</v>
      </c>
      <c r="T964" s="177">
        <f>SUM(T952:T963)</f>
        <v>54881.365343356709</v>
      </c>
      <c r="U964" s="177">
        <f>SUM(U952:U963)</f>
        <v>20261.8345469216</v>
      </c>
      <c r="V964" s="177">
        <f>SUM(V952:V963)</f>
        <v>5051.0739433311774</v>
      </c>
      <c r="W964" s="177">
        <f t="shared" ref="W964:X964" si="1723">SUM(W952:W963)</f>
        <v>0</v>
      </c>
      <c r="X964" s="177">
        <f t="shared" si="1723"/>
        <v>11350.080000000002</v>
      </c>
      <c r="Y964" s="176"/>
      <c r="Z964" s="40">
        <f t="shared" ref="Z964:AF964" si="1724">SUM(Z952:Z963)</f>
        <v>115626.65000000001</v>
      </c>
      <c r="AA964" s="55">
        <f t="shared" si="1724"/>
        <v>25946.4171097217</v>
      </c>
      <c r="AB964" s="55">
        <f t="shared" si="1724"/>
        <v>54881.365343356709</v>
      </c>
      <c r="AC964" s="55">
        <f t="shared" si="1724"/>
        <v>20261.8345469216</v>
      </c>
      <c r="AD964" s="55">
        <f t="shared" si="1724"/>
        <v>3186.9530000000004</v>
      </c>
      <c r="AE964" s="55">
        <f t="shared" si="1724"/>
        <v>0</v>
      </c>
      <c r="AF964" s="55">
        <f t="shared" si="1724"/>
        <v>11350.080000000002</v>
      </c>
      <c r="AG964" s="54"/>
      <c r="AH964" s="42">
        <f>SUM(AH952:AH963)</f>
        <v>115626.65000000001</v>
      </c>
      <c r="AI964" s="56">
        <f>SUM(AI952:AI963)</f>
        <v>-40643.840000000011</v>
      </c>
    </row>
    <row r="965" spans="1:35" x14ac:dyDescent="0.25">
      <c r="A965" t="s">
        <v>60</v>
      </c>
      <c r="B965" s="74"/>
      <c r="H965" s="171"/>
      <c r="P965" s="41">
        <v>0</v>
      </c>
      <c r="Q965" s="40">
        <f t="shared" si="1625"/>
        <v>0</v>
      </c>
    </row>
    <row r="966" spans="1:35" x14ac:dyDescent="0.25">
      <c r="A966" s="31">
        <v>1</v>
      </c>
      <c r="B966" s="52">
        <v>167.9</v>
      </c>
      <c r="C966" s="33">
        <v>2.2999999999999998</v>
      </c>
      <c r="D966" s="33">
        <v>9.5</v>
      </c>
      <c r="E966" s="33">
        <v>9.93</v>
      </c>
      <c r="F966" s="35">
        <v>0.77</v>
      </c>
      <c r="G966" s="35"/>
      <c r="H966" s="171"/>
      <c r="I966" s="51">
        <v>4663.6400000000003</v>
      </c>
      <c r="J966" s="41">
        <f>I966-K966-L966-M966-N966</f>
        <v>1272.06</v>
      </c>
      <c r="K966" s="41">
        <f>B966*D966</f>
        <v>1595.05</v>
      </c>
      <c r="L966" s="41">
        <f>E966*B966</f>
        <v>1667.2470000000001</v>
      </c>
      <c r="M966" s="41">
        <f>F966*B966</f>
        <v>129.28300000000002</v>
      </c>
      <c r="N966" s="41">
        <f>G966*B966</f>
        <v>0</v>
      </c>
      <c r="O966" s="41"/>
      <c r="P966" s="41">
        <f t="shared" ref="P966:P970" si="1725">R966/I966</f>
        <v>2.9714193205307438</v>
      </c>
      <c r="Q966" s="40">
        <f t="shared" si="1625"/>
        <v>4663.6400000000003</v>
      </c>
      <c r="R966" s="51">
        <v>13857.63</v>
      </c>
      <c r="S966" s="41">
        <f>R966-T966-U966-V966</f>
        <v>3779.8236608743382</v>
      </c>
      <c r="T966" s="41">
        <f>P966*K966</f>
        <v>4739.5623872125625</v>
      </c>
      <c r="U966" s="41">
        <f>L966*P966</f>
        <v>4954.0899478969213</v>
      </c>
      <c r="V966" s="41">
        <f t="shared" ref="V966:V968" si="1726">P966*M966</f>
        <v>384.1540040161762</v>
      </c>
      <c r="W966" s="51"/>
      <c r="X966" s="51"/>
      <c r="Y966" s="41"/>
      <c r="Z966" s="40">
        <f>SUM(S966:Y966)</f>
        <v>13857.63</v>
      </c>
      <c r="AA966" s="54">
        <f t="shared" ref="AA966:AF968" si="1727">S966</f>
        <v>3779.8236608743382</v>
      </c>
      <c r="AB966" s="54">
        <f t="shared" si="1727"/>
        <v>4739.5623872125625</v>
      </c>
      <c r="AC966" s="54">
        <f t="shared" si="1727"/>
        <v>4954.0899478969213</v>
      </c>
      <c r="AD966" s="54">
        <f t="shared" si="1727"/>
        <v>384.1540040161762</v>
      </c>
      <c r="AE966" s="54">
        <f t="shared" si="1727"/>
        <v>0</v>
      </c>
      <c r="AF966" s="54">
        <f t="shared" si="1727"/>
        <v>0</v>
      </c>
      <c r="AG966" s="54"/>
      <c r="AH966" s="42">
        <f>SUM(AA966:AG966)</f>
        <v>13857.63</v>
      </c>
      <c r="AI966" s="56">
        <f>I966-Z966</f>
        <v>-9193.989999999998</v>
      </c>
    </row>
    <row r="967" spans="1:35" x14ac:dyDescent="0.25">
      <c r="A967" s="31">
        <v>2</v>
      </c>
      <c r="B967" s="52">
        <v>162.80000000000001</v>
      </c>
      <c r="C967" s="33">
        <v>2.2999999999999998</v>
      </c>
      <c r="D967" s="33">
        <v>9.33</v>
      </c>
      <c r="E967" s="33">
        <v>10.29</v>
      </c>
      <c r="F967" s="35">
        <v>0.77</v>
      </c>
      <c r="G967" s="35"/>
      <c r="H967" s="171"/>
      <c r="I967" s="51">
        <v>3910.25</v>
      </c>
      <c r="J967" s="41">
        <f>I967-K967-L967-M967-N967</f>
        <v>590.75800000000004</v>
      </c>
      <c r="K967" s="41">
        <f>B967*D967</f>
        <v>1518.9240000000002</v>
      </c>
      <c r="L967" s="41">
        <f>E967*B967</f>
        <v>1675.212</v>
      </c>
      <c r="M967" s="41">
        <f>F967*B967</f>
        <v>125.35600000000001</v>
      </c>
      <c r="N967" s="41">
        <f>G967*B967</f>
        <v>0</v>
      </c>
      <c r="O967" s="41"/>
      <c r="P967" s="41">
        <f t="shared" si="1725"/>
        <v>2.1600818361997312</v>
      </c>
      <c r="Q967" s="40">
        <f t="shared" si="1625"/>
        <v>3910.25</v>
      </c>
      <c r="R967" s="51">
        <v>8446.4599999999991</v>
      </c>
      <c r="S967" s="41">
        <f>R967-T967-U967-V967</f>
        <v>1276.0856253896804</v>
      </c>
      <c r="T967" s="41">
        <f>P967*K967</f>
        <v>3281.0001429678409</v>
      </c>
      <c r="U967" s="41">
        <f>L967*P967</f>
        <v>3618.5950129838238</v>
      </c>
      <c r="V967" s="41">
        <f t="shared" si="1726"/>
        <v>270.77921865865352</v>
      </c>
      <c r="W967" s="51"/>
      <c r="X967" s="51"/>
      <c r="Y967" s="41"/>
      <c r="Z967" s="40">
        <f>SUM(S967:Y967)</f>
        <v>8446.4599999999991</v>
      </c>
      <c r="AA967" s="54">
        <f t="shared" si="1727"/>
        <v>1276.0856253896804</v>
      </c>
      <c r="AB967" s="54">
        <f t="shared" si="1727"/>
        <v>3281.0001429678409</v>
      </c>
      <c r="AC967" s="54">
        <f t="shared" si="1727"/>
        <v>3618.5950129838238</v>
      </c>
      <c r="AD967" s="54">
        <f t="shared" si="1727"/>
        <v>270.77921865865352</v>
      </c>
      <c r="AE967" s="54">
        <f t="shared" si="1727"/>
        <v>0</v>
      </c>
      <c r="AF967" s="54">
        <f t="shared" si="1727"/>
        <v>0</v>
      </c>
      <c r="AG967" s="54"/>
      <c r="AH967" s="42">
        <f>SUM(AA967:AG967)</f>
        <v>8446.4599999999991</v>
      </c>
      <c r="AI967" s="56">
        <f>I967-Z967</f>
        <v>-4536.2099999999991</v>
      </c>
    </row>
    <row r="968" spans="1:35" x14ac:dyDescent="0.25">
      <c r="A968" s="31">
        <v>3</v>
      </c>
      <c r="B968" s="52">
        <v>197.8</v>
      </c>
      <c r="C968" s="33">
        <v>2.2999999999999998</v>
      </c>
      <c r="D968" s="33">
        <v>9.34</v>
      </c>
      <c r="E968" s="33">
        <v>9.9600000000000009</v>
      </c>
      <c r="F968" s="35">
        <v>0.77</v>
      </c>
      <c r="G968" s="35"/>
      <c r="H968" s="171"/>
      <c r="I968" s="51">
        <v>5621.48</v>
      </c>
      <c r="J968" s="41">
        <f>I968-K968-L968-M968-N968</f>
        <v>1651.6339999999991</v>
      </c>
      <c r="K968" s="41">
        <f>B968*D968</f>
        <v>1847.452</v>
      </c>
      <c r="L968" s="41">
        <f>E968*B968</f>
        <v>1970.0880000000002</v>
      </c>
      <c r="M968" s="41">
        <f>F968*B968</f>
        <v>152.30600000000001</v>
      </c>
      <c r="N968" s="41">
        <f>G968*B968</f>
        <v>0</v>
      </c>
      <c r="O968" s="41"/>
      <c r="P968" s="41">
        <f t="shared" si="1725"/>
        <v>1.2207532535915808</v>
      </c>
      <c r="Q968" s="40">
        <f t="shared" si="1625"/>
        <v>5621.48</v>
      </c>
      <c r="R968" s="51">
        <v>6862.44</v>
      </c>
      <c r="S968" s="41">
        <f>R968-T968-U968-V968-W968-X968</f>
        <v>2016.2375792424771</v>
      </c>
      <c r="T968" s="41">
        <f>P968*K968</f>
        <v>2255.2830398542733</v>
      </c>
      <c r="U968" s="41">
        <f>L968*P968</f>
        <v>2404.9913358617305</v>
      </c>
      <c r="V968" s="41">
        <f t="shared" si="1726"/>
        <v>185.92804504151931</v>
      </c>
      <c r="W968" s="51"/>
      <c r="X968" s="51"/>
      <c r="Y968" s="41"/>
      <c r="Z968" s="40">
        <f>SUM(S968:Y968)</f>
        <v>6862.44</v>
      </c>
      <c r="AA968" s="54">
        <f t="shared" si="1727"/>
        <v>2016.2375792424771</v>
      </c>
      <c r="AB968" s="54">
        <f t="shared" si="1727"/>
        <v>2255.2830398542733</v>
      </c>
      <c r="AC968" s="54">
        <f t="shared" si="1727"/>
        <v>2404.9913358617305</v>
      </c>
      <c r="AD968" s="54">
        <f t="shared" si="1727"/>
        <v>185.92804504151931</v>
      </c>
      <c r="AE968" s="54">
        <f t="shared" si="1727"/>
        <v>0</v>
      </c>
      <c r="AF968" s="54">
        <f t="shared" si="1727"/>
        <v>0</v>
      </c>
      <c r="AG968" s="54"/>
      <c r="AH968" s="42">
        <f>SUM(AA968:AG968)</f>
        <v>6862.44</v>
      </c>
      <c r="AI968" s="56">
        <f>I968-Z968</f>
        <v>-1240.96</v>
      </c>
    </row>
    <row r="969" spans="1:35" x14ac:dyDescent="0.25">
      <c r="A969" s="32" t="s">
        <v>37</v>
      </c>
      <c r="B969" s="136">
        <f>SUM(B965:B968)</f>
        <v>528.5</v>
      </c>
      <c r="C969" s="173"/>
      <c r="D969" s="174"/>
      <c r="E969" s="174"/>
      <c r="F969" s="175"/>
      <c r="G969" s="175"/>
      <c r="H969" s="175"/>
      <c r="I969" s="176">
        <f>I966+I967+I968</f>
        <v>14195.369999999999</v>
      </c>
      <c r="J969" s="177">
        <f t="shared" ref="J969:O969" si="1728">SUM(J966:J968)</f>
        <v>3514.4519999999993</v>
      </c>
      <c r="K969" s="177">
        <f t="shared" si="1728"/>
        <v>4961.4260000000004</v>
      </c>
      <c r="L969" s="177">
        <f t="shared" si="1728"/>
        <v>5312.5470000000005</v>
      </c>
      <c r="M969" s="177">
        <f t="shared" si="1728"/>
        <v>406.94500000000005</v>
      </c>
      <c r="N969" s="177">
        <f t="shared" si="1728"/>
        <v>0</v>
      </c>
      <c r="O969" s="177">
        <f t="shared" si="1728"/>
        <v>0</v>
      </c>
      <c r="P969" s="176">
        <f t="shared" si="1725"/>
        <v>2.0546509178696994</v>
      </c>
      <c r="Q969" s="178">
        <f t="shared" si="1625"/>
        <v>14195.369999999999</v>
      </c>
      <c r="R969" s="177">
        <f>SUM(R966:R968)</f>
        <v>29166.529999999995</v>
      </c>
      <c r="S969" s="177">
        <f>SUM(S966:S968)</f>
        <v>7072.1468655064964</v>
      </c>
      <c r="T969" s="177">
        <f>SUM(T966:T968)</f>
        <v>10275.845570034677</v>
      </c>
      <c r="U969" s="177">
        <f>SUM(U966:U968)</f>
        <v>10977.676296742477</v>
      </c>
      <c r="V969" s="177">
        <f>SUM(V966:V968)</f>
        <v>840.86126771634906</v>
      </c>
      <c r="W969" s="177"/>
      <c r="X969" s="177"/>
      <c r="Y969" s="176"/>
      <c r="Z969" s="40">
        <f>SUM(Z966:Z968)</f>
        <v>29166.529999999995</v>
      </c>
      <c r="AA969" s="55">
        <f>SUM(AA966:AA968)</f>
        <v>7072.1468655064964</v>
      </c>
      <c r="AB969" s="55">
        <f>SUM(AB966:AB968)</f>
        <v>10275.845570034677</v>
      </c>
      <c r="AC969" s="55">
        <f>SUM(AC966:AC968)</f>
        <v>10977.676296742477</v>
      </c>
      <c r="AD969" s="55">
        <f>SUM(AD966:AD968)</f>
        <v>840.86126771634906</v>
      </c>
      <c r="AE969" s="55">
        <f>SUM(AE967:AE968)</f>
        <v>0</v>
      </c>
      <c r="AF969" s="55">
        <f>SUM(AF966:AF968)</f>
        <v>0</v>
      </c>
      <c r="AG969" s="54"/>
      <c r="AH969" s="42">
        <f>SUM(AH966:AH968)</f>
        <v>29166.529999999995</v>
      </c>
      <c r="AI969" s="56">
        <f>SUM(AI966:AI968)</f>
        <v>-14971.159999999996</v>
      </c>
    </row>
    <row r="970" spans="1:35" x14ac:dyDescent="0.25">
      <c r="A970" s="67" t="s">
        <v>61</v>
      </c>
      <c r="B970" s="68">
        <f>B918+B936+B944+B950+B964+B969</f>
        <v>11874.2</v>
      </c>
      <c r="C970" s="67"/>
      <c r="D970" s="67"/>
      <c r="E970" s="67"/>
      <c r="F970" s="67"/>
      <c r="G970" s="67"/>
      <c r="H970" s="67"/>
      <c r="I970" s="68">
        <f t="shared" ref="I970" si="1729">I918+I936+I944+I950+I964+I969</f>
        <v>200693.99</v>
      </c>
      <c r="J970" s="68">
        <f t="shared" ref="J970:O970" si="1730">J918+J936+J944+J950+J964+J969</f>
        <v>41606.502999999997</v>
      </c>
      <c r="K970" s="68">
        <f t="shared" si="1730"/>
        <v>96828.74000000002</v>
      </c>
      <c r="L970" s="68">
        <f t="shared" si="1730"/>
        <v>39717.726999999999</v>
      </c>
      <c r="M970" s="68">
        <f t="shared" si="1730"/>
        <v>9049.8100000000013</v>
      </c>
      <c r="N970" s="68">
        <f t="shared" si="1730"/>
        <v>11681.7</v>
      </c>
      <c r="O970" s="68">
        <f t="shared" si="1730"/>
        <v>0</v>
      </c>
      <c r="P970" s="41">
        <f t="shared" si="1725"/>
        <v>1.537163918062519</v>
      </c>
      <c r="Q970" s="40">
        <f t="shared" si="1625"/>
        <v>200693.99</v>
      </c>
      <c r="R970" s="68">
        <f>R918+R936+R944+R950+R964+R969</f>
        <v>308499.56</v>
      </c>
      <c r="S970" s="68">
        <f>S918+S936+S944+S950+S964+S969</f>
        <v>75649.719275364609</v>
      </c>
      <c r="T970" s="68">
        <f>T918+T936+T944+T950+T964+T969</f>
        <v>143254.38367100051</v>
      </c>
      <c r="U970" s="68">
        <f>U918+U936+U944+U950+U964+U969</f>
        <v>61960.076299427514</v>
      </c>
      <c r="V970" s="68">
        <f>V918+V936+V944+V950+V964+V969</f>
        <v>13295.985272145203</v>
      </c>
      <c r="W970" s="68">
        <f t="shared" ref="W970:X970" si="1731">W918+W936+W944+W950+W964+W969</f>
        <v>0</v>
      </c>
      <c r="X970" s="68">
        <f t="shared" si="1731"/>
        <v>14190.920000000002</v>
      </c>
      <c r="Y970" s="68"/>
      <c r="Z970" s="68">
        <f t="shared" ref="Z970:AI970" si="1732">Z918+Z936+Z944+Z950+Z964+Z969</f>
        <v>308499.56</v>
      </c>
      <c r="AA970" s="68">
        <f t="shared" si="1732"/>
        <v>79336.194378853805</v>
      </c>
      <c r="AB970" s="68">
        <f t="shared" si="1732"/>
        <v>143254.38367100051</v>
      </c>
      <c r="AC970" s="68">
        <f t="shared" si="1732"/>
        <v>61960.076299427514</v>
      </c>
      <c r="AD970" s="68">
        <f t="shared" si="1732"/>
        <v>9757.9856507181812</v>
      </c>
      <c r="AE970" s="68">
        <f t="shared" si="1732"/>
        <v>0</v>
      </c>
      <c r="AF970" s="68">
        <f t="shared" si="1732"/>
        <v>14190.920000000002</v>
      </c>
      <c r="AG970" s="68">
        <f t="shared" si="1732"/>
        <v>0</v>
      </c>
      <c r="AH970" s="68">
        <f t="shared" si="1732"/>
        <v>308499.55999999994</v>
      </c>
      <c r="AI970" s="68">
        <f t="shared" si="1732"/>
        <v>-109730.27000000002</v>
      </c>
    </row>
  </sheetData>
  <mergeCells count="519">
    <mergeCell ref="AI4:AI7"/>
    <mergeCell ref="C5:C6"/>
    <mergeCell ref="D5:D6"/>
    <mergeCell ref="E5:E6"/>
    <mergeCell ref="F5:F6"/>
    <mergeCell ref="G5:G6"/>
    <mergeCell ref="H5:H6"/>
    <mergeCell ref="M5:M6"/>
    <mergeCell ref="N5:N6"/>
    <mergeCell ref="O5:O6"/>
    <mergeCell ref="V5:V6"/>
    <mergeCell ref="AA4:AG4"/>
    <mergeCell ref="Z4:Z6"/>
    <mergeCell ref="AH4:AH7"/>
    <mergeCell ref="AA5:AA6"/>
    <mergeCell ref="AB5:AB6"/>
    <mergeCell ref="AC5:AC6"/>
    <mergeCell ref="AD5:AD6"/>
    <mergeCell ref="AE5:AE6"/>
    <mergeCell ref="AF5:AF6"/>
    <mergeCell ref="I5:I6"/>
    <mergeCell ref="T4:U4"/>
    <mergeCell ref="S5:S6"/>
    <mergeCell ref="T5:T6"/>
    <mergeCell ref="AG5:AG6"/>
    <mergeCell ref="A81:A83"/>
    <mergeCell ref="B81:B83"/>
    <mergeCell ref="C81:H81"/>
    <mergeCell ref="K81:L81"/>
    <mergeCell ref="J82:J83"/>
    <mergeCell ref="K82:K83"/>
    <mergeCell ref="L82:L83"/>
    <mergeCell ref="T81:U81"/>
    <mergeCell ref="Z81:Z83"/>
    <mergeCell ref="U5:U6"/>
    <mergeCell ref="R5:R6"/>
    <mergeCell ref="P4:P6"/>
    <mergeCell ref="Q4:Q6"/>
    <mergeCell ref="W5:W6"/>
    <mergeCell ref="X5:X6"/>
    <mergeCell ref="Y5:Y6"/>
    <mergeCell ref="A4:A6"/>
    <mergeCell ref="B4:B6"/>
    <mergeCell ref="C4:H4"/>
    <mergeCell ref="K4:L4"/>
    <mergeCell ref="J5:J6"/>
    <mergeCell ref="K5:K6"/>
    <mergeCell ref="L5:L6"/>
    <mergeCell ref="AI81:AI84"/>
    <mergeCell ref="C82:C83"/>
    <mergeCell ref="D82:D83"/>
    <mergeCell ref="E82:E83"/>
    <mergeCell ref="F82:F83"/>
    <mergeCell ref="G82:G83"/>
    <mergeCell ref="H82:H83"/>
    <mergeCell ref="S82:S83"/>
    <mergeCell ref="W82:W83"/>
    <mergeCell ref="X82:X83"/>
    <mergeCell ref="AH81:AH84"/>
    <mergeCell ref="I82:I83"/>
    <mergeCell ref="M82:M83"/>
    <mergeCell ref="N82:N83"/>
    <mergeCell ref="O82:O83"/>
    <mergeCell ref="R82:R83"/>
    <mergeCell ref="P81:P83"/>
    <mergeCell ref="Q81:Q83"/>
    <mergeCell ref="AA82:AG82"/>
    <mergeCell ref="AD83:AD84"/>
    <mergeCell ref="AA81:AG81"/>
    <mergeCell ref="AG83:AG84"/>
    <mergeCell ref="AE83:AE84"/>
    <mergeCell ref="AF83:AF84"/>
    <mergeCell ref="AB83:AB84"/>
    <mergeCell ref="AC83:AC84"/>
    <mergeCell ref="V82:V83"/>
    <mergeCell ref="AA83:AA84"/>
    <mergeCell ref="T156:T157"/>
    <mergeCell ref="U156:U157"/>
    <mergeCell ref="V156:V157"/>
    <mergeCell ref="W156:W157"/>
    <mergeCell ref="T155:U155"/>
    <mergeCell ref="Z155:Z157"/>
    <mergeCell ref="Y82:Y83"/>
    <mergeCell ref="T82:T83"/>
    <mergeCell ref="U82:U83"/>
    <mergeCell ref="X156:X157"/>
    <mergeCell ref="Y156:Y157"/>
    <mergeCell ref="AI155:AI158"/>
    <mergeCell ref="C156:C157"/>
    <mergeCell ref="D156:D157"/>
    <mergeCell ref="E156:E157"/>
    <mergeCell ref="F156:F157"/>
    <mergeCell ref="G156:G157"/>
    <mergeCell ref="H156:H157"/>
    <mergeCell ref="I156:I157"/>
    <mergeCell ref="M156:M157"/>
    <mergeCell ref="AA155:AG155"/>
    <mergeCell ref="N156:N157"/>
    <mergeCell ref="AH155:AH158"/>
    <mergeCell ref="AA156:AG156"/>
    <mergeCell ref="AA157:AA158"/>
    <mergeCell ref="AB157:AB158"/>
    <mergeCell ref="AC157:AC158"/>
    <mergeCell ref="AD157:AD158"/>
    <mergeCell ref="AE157:AE158"/>
    <mergeCell ref="AG157:AG158"/>
    <mergeCell ref="AF157:AF158"/>
    <mergeCell ref="C155:H155"/>
    <mergeCell ref="K155:L155"/>
    <mergeCell ref="J156:J157"/>
    <mergeCell ref="K156:K157"/>
    <mergeCell ref="O156:O157"/>
    <mergeCell ref="R156:R157"/>
    <mergeCell ref="P155:P157"/>
    <mergeCell ref="Q155:Q157"/>
    <mergeCell ref="S156:S157"/>
    <mergeCell ref="A229:A231"/>
    <mergeCell ref="B229:B231"/>
    <mergeCell ref="C229:H229"/>
    <mergeCell ref="K229:L229"/>
    <mergeCell ref="J230:J231"/>
    <mergeCell ref="K230:K231"/>
    <mergeCell ref="L230:L231"/>
    <mergeCell ref="H230:H231"/>
    <mergeCell ref="I230:I231"/>
    <mergeCell ref="A155:A157"/>
    <mergeCell ref="B155:B157"/>
    <mergeCell ref="L156:L157"/>
    <mergeCell ref="AI229:AI232"/>
    <mergeCell ref="C230:C231"/>
    <mergeCell ref="D230:D231"/>
    <mergeCell ref="E230:E231"/>
    <mergeCell ref="F230:F231"/>
    <mergeCell ref="G230:G231"/>
    <mergeCell ref="S230:S231"/>
    <mergeCell ref="AH229:AH232"/>
    <mergeCell ref="T230:T231"/>
    <mergeCell ref="M230:M231"/>
    <mergeCell ref="O230:O231"/>
    <mergeCell ref="R230:R231"/>
    <mergeCell ref="P229:P231"/>
    <mergeCell ref="Q229:Q231"/>
    <mergeCell ref="Z229:Z231"/>
    <mergeCell ref="X230:X231"/>
    <mergeCell ref="W230:W231"/>
    <mergeCell ref="Y230:Y231"/>
    <mergeCell ref="AA229:AG229"/>
    <mergeCell ref="U230:U231"/>
    <mergeCell ref="V230:V231"/>
    <mergeCell ref="T229:U229"/>
    <mergeCell ref="P302:P304"/>
    <mergeCell ref="U303:U304"/>
    <mergeCell ref="V303:V304"/>
    <mergeCell ref="K302:L302"/>
    <mergeCell ref="J303:J304"/>
    <mergeCell ref="N230:N231"/>
    <mergeCell ref="AA230:AG230"/>
    <mergeCell ref="AA231:AA232"/>
    <mergeCell ref="AB231:AB232"/>
    <mergeCell ref="AC231:AC232"/>
    <mergeCell ref="AD231:AD232"/>
    <mergeCell ref="AE231:AE232"/>
    <mergeCell ref="AF231:AF232"/>
    <mergeCell ref="AG231:AG232"/>
    <mergeCell ref="AA302:AG302"/>
    <mergeCell ref="M303:M304"/>
    <mergeCell ref="N303:N304"/>
    <mergeCell ref="O303:O304"/>
    <mergeCell ref="AA303:AG303"/>
    <mergeCell ref="AA304:AA305"/>
    <mergeCell ref="AB304:AB305"/>
    <mergeCell ref="AC304:AC305"/>
    <mergeCell ref="AD304:AD305"/>
    <mergeCell ref="AE304:AE305"/>
    <mergeCell ref="AH379:AH382"/>
    <mergeCell ref="AI379:AI382"/>
    <mergeCell ref="C380:C381"/>
    <mergeCell ref="D380:D381"/>
    <mergeCell ref="E380:E381"/>
    <mergeCell ref="F380:F381"/>
    <mergeCell ref="Q302:Q304"/>
    <mergeCell ref="S303:S304"/>
    <mergeCell ref="T303:T304"/>
    <mergeCell ref="R303:R304"/>
    <mergeCell ref="T302:U302"/>
    <mergeCell ref="C379:H379"/>
    <mergeCell ref="K379:L379"/>
    <mergeCell ref="J380:J381"/>
    <mergeCell ref="W303:W304"/>
    <mergeCell ref="X303:X304"/>
    <mergeCell ref="Y303:Y304"/>
    <mergeCell ref="Z302:Z304"/>
    <mergeCell ref="AH302:AH305"/>
    <mergeCell ref="AI302:AI305"/>
    <mergeCell ref="K303:K304"/>
    <mergeCell ref="O380:O381"/>
    <mergeCell ref="P379:P381"/>
    <mergeCell ref="Q379:Q381"/>
    <mergeCell ref="A302:A304"/>
    <mergeCell ref="L380:L381"/>
    <mergeCell ref="A379:A381"/>
    <mergeCell ref="B379:B381"/>
    <mergeCell ref="B302:B304"/>
    <mergeCell ref="C302:H302"/>
    <mergeCell ref="C303:C304"/>
    <mergeCell ref="D303:D304"/>
    <mergeCell ref="H303:H304"/>
    <mergeCell ref="E303:E304"/>
    <mergeCell ref="F303:F304"/>
    <mergeCell ref="G303:G304"/>
    <mergeCell ref="I303:I304"/>
    <mergeCell ref="L303:L304"/>
    <mergeCell ref="T379:U379"/>
    <mergeCell ref="Z379:Z381"/>
    <mergeCell ref="U380:U381"/>
    <mergeCell ref="S380:S381"/>
    <mergeCell ref="AA379:AG379"/>
    <mergeCell ref="G380:G381"/>
    <mergeCell ref="H380:H381"/>
    <mergeCell ref="M380:M381"/>
    <mergeCell ref="R380:R381"/>
    <mergeCell ref="Y380:Y381"/>
    <mergeCell ref="V380:V381"/>
    <mergeCell ref="W380:W381"/>
    <mergeCell ref="T380:T381"/>
    <mergeCell ref="N380:N381"/>
    <mergeCell ref="X380:X381"/>
    <mergeCell ref="K380:K381"/>
    <mergeCell ref="I380:I381"/>
    <mergeCell ref="A456:A458"/>
    <mergeCell ref="B456:B458"/>
    <mergeCell ref="C456:H456"/>
    <mergeCell ref="K456:L456"/>
    <mergeCell ref="J457:J458"/>
    <mergeCell ref="K457:K458"/>
    <mergeCell ref="G457:G458"/>
    <mergeCell ref="H457:H458"/>
    <mergeCell ref="I457:I458"/>
    <mergeCell ref="L457:L458"/>
    <mergeCell ref="C457:C458"/>
    <mergeCell ref="D457:D458"/>
    <mergeCell ref="E457:E458"/>
    <mergeCell ref="F457:F458"/>
    <mergeCell ref="M533:M534"/>
    <mergeCell ref="X533:X534"/>
    <mergeCell ref="Y533:Y534"/>
    <mergeCell ref="AH532:AH535"/>
    <mergeCell ref="AI532:AI535"/>
    <mergeCell ref="AA532:AG532"/>
    <mergeCell ref="N457:N458"/>
    <mergeCell ref="O457:O458"/>
    <mergeCell ref="R457:R458"/>
    <mergeCell ref="Q456:Q458"/>
    <mergeCell ref="T456:U456"/>
    <mergeCell ref="U457:U458"/>
    <mergeCell ref="P456:P458"/>
    <mergeCell ref="S457:S458"/>
    <mergeCell ref="AI456:AI459"/>
    <mergeCell ref="AH456:AH459"/>
    <mergeCell ref="W457:W458"/>
    <mergeCell ref="X457:X458"/>
    <mergeCell ref="V457:V458"/>
    <mergeCell ref="M457:M458"/>
    <mergeCell ref="T457:T458"/>
    <mergeCell ref="AA533:AG533"/>
    <mergeCell ref="AA534:AA535"/>
    <mergeCell ref="AB534:AB535"/>
    <mergeCell ref="A532:A534"/>
    <mergeCell ref="B532:B534"/>
    <mergeCell ref="C532:H532"/>
    <mergeCell ref="K532:L532"/>
    <mergeCell ref="J533:J534"/>
    <mergeCell ref="K533:K534"/>
    <mergeCell ref="L533:L534"/>
    <mergeCell ref="I533:I534"/>
    <mergeCell ref="G533:G534"/>
    <mergeCell ref="H533:H534"/>
    <mergeCell ref="C533:C534"/>
    <mergeCell ref="D533:D534"/>
    <mergeCell ref="E533:E534"/>
    <mergeCell ref="F533:F534"/>
    <mergeCell ref="AC534:AC535"/>
    <mergeCell ref="AD534:AD535"/>
    <mergeCell ref="AE534:AE535"/>
    <mergeCell ref="AF534:AF535"/>
    <mergeCell ref="AG534:AG535"/>
    <mergeCell ref="Y457:Y458"/>
    <mergeCell ref="Z456:Z458"/>
    <mergeCell ref="W533:W534"/>
    <mergeCell ref="V533:V534"/>
    <mergeCell ref="Z532:Z534"/>
    <mergeCell ref="AA457:AG457"/>
    <mergeCell ref="AA458:AA459"/>
    <mergeCell ref="AB458:AB459"/>
    <mergeCell ref="AC458:AC459"/>
    <mergeCell ref="AD458:AD459"/>
    <mergeCell ref="AE458:AE459"/>
    <mergeCell ref="AF458:AF459"/>
    <mergeCell ref="AG458:AG459"/>
    <mergeCell ref="AA456:AG456"/>
    <mergeCell ref="T532:U532"/>
    <mergeCell ref="T533:T534"/>
    <mergeCell ref="U533:U534"/>
    <mergeCell ref="N533:N534"/>
    <mergeCell ref="O533:O534"/>
    <mergeCell ref="R533:R534"/>
    <mergeCell ref="P532:P534"/>
    <mergeCell ref="Q532:Q534"/>
    <mergeCell ref="S533:S534"/>
    <mergeCell ref="AI609:AI612"/>
    <mergeCell ref="AA609:AG609"/>
    <mergeCell ref="K609:L609"/>
    <mergeCell ref="J610:J611"/>
    <mergeCell ref="H610:H611"/>
    <mergeCell ref="F610:F611"/>
    <mergeCell ref="G610:G611"/>
    <mergeCell ref="I610:I611"/>
    <mergeCell ref="Z609:Z611"/>
    <mergeCell ref="K610:K611"/>
    <mergeCell ref="L610:L611"/>
    <mergeCell ref="N610:N611"/>
    <mergeCell ref="Q609:Q611"/>
    <mergeCell ref="Y610:Y611"/>
    <mergeCell ref="T609:U609"/>
    <mergeCell ref="AA610:AG610"/>
    <mergeCell ref="AA611:AA612"/>
    <mergeCell ref="AB611:AB612"/>
    <mergeCell ref="AC611:AC612"/>
    <mergeCell ref="R610:R611"/>
    <mergeCell ref="U610:U611"/>
    <mergeCell ref="T610:T611"/>
    <mergeCell ref="V610:V611"/>
    <mergeCell ref="AD611:AD612"/>
    <mergeCell ref="A682:A684"/>
    <mergeCell ref="B682:B684"/>
    <mergeCell ref="C682:H682"/>
    <mergeCell ref="I683:I684"/>
    <mergeCell ref="C683:C684"/>
    <mergeCell ref="D683:D684"/>
    <mergeCell ref="E683:E684"/>
    <mergeCell ref="F683:F684"/>
    <mergeCell ref="AH609:AH612"/>
    <mergeCell ref="A609:A611"/>
    <mergeCell ref="B609:B611"/>
    <mergeCell ref="C609:H609"/>
    <mergeCell ref="C610:C611"/>
    <mergeCell ref="D610:D611"/>
    <mergeCell ref="M610:M611"/>
    <mergeCell ref="X610:X611"/>
    <mergeCell ref="S610:S611"/>
    <mergeCell ref="O610:O611"/>
    <mergeCell ref="G683:G684"/>
    <mergeCell ref="H683:H684"/>
    <mergeCell ref="O683:O684"/>
    <mergeCell ref="E610:E611"/>
    <mergeCell ref="W610:W611"/>
    <mergeCell ref="P682:P684"/>
    <mergeCell ref="R683:R684"/>
    <mergeCell ref="P609:P611"/>
    <mergeCell ref="W683:W684"/>
    <mergeCell ref="V683:V684"/>
    <mergeCell ref="T682:U682"/>
    <mergeCell ref="Q682:Q684"/>
    <mergeCell ref="T683:T684"/>
    <mergeCell ref="U683:U684"/>
    <mergeCell ref="S683:S684"/>
    <mergeCell ref="AI755:AI758"/>
    <mergeCell ref="AI682:AI685"/>
    <mergeCell ref="AA682:AG682"/>
    <mergeCell ref="AH682:AH685"/>
    <mergeCell ref="AA755:AG755"/>
    <mergeCell ref="AA756:AG756"/>
    <mergeCell ref="AA757:AA758"/>
    <mergeCell ref="K682:L682"/>
    <mergeCell ref="J683:J684"/>
    <mergeCell ref="K683:K684"/>
    <mergeCell ref="L683:L684"/>
    <mergeCell ref="M683:M684"/>
    <mergeCell ref="N683:N684"/>
    <mergeCell ref="R756:R757"/>
    <mergeCell ref="P755:P757"/>
    <mergeCell ref="T755:U755"/>
    <mergeCell ref="X756:X757"/>
    <mergeCell ref="X683:X684"/>
    <mergeCell ref="AB757:AB758"/>
    <mergeCell ref="AC757:AC758"/>
    <mergeCell ref="AD757:AD758"/>
    <mergeCell ref="AE757:AE758"/>
    <mergeCell ref="AF757:AF758"/>
    <mergeCell ref="AG757:AG758"/>
    <mergeCell ref="K828:L828"/>
    <mergeCell ref="W829:W830"/>
    <mergeCell ref="S829:S830"/>
    <mergeCell ref="O829:O830"/>
    <mergeCell ref="R829:R830"/>
    <mergeCell ref="A755:A757"/>
    <mergeCell ref="B755:B757"/>
    <mergeCell ref="C755:H755"/>
    <mergeCell ref="K755:L755"/>
    <mergeCell ref="J756:J757"/>
    <mergeCell ref="C756:C757"/>
    <mergeCell ref="I756:I757"/>
    <mergeCell ref="D756:D757"/>
    <mergeCell ref="H756:H757"/>
    <mergeCell ref="E756:E757"/>
    <mergeCell ref="F756:F757"/>
    <mergeCell ref="G756:G757"/>
    <mergeCell ref="U756:U757"/>
    <mergeCell ref="V756:V757"/>
    <mergeCell ref="W756:W757"/>
    <mergeCell ref="N756:N757"/>
    <mergeCell ref="Q828:Q830"/>
    <mergeCell ref="S756:S757"/>
    <mergeCell ref="O756:O757"/>
    <mergeCell ref="AI901:AI904"/>
    <mergeCell ref="Z755:Z757"/>
    <mergeCell ref="A828:A830"/>
    <mergeCell ref="B828:B830"/>
    <mergeCell ref="C828:H828"/>
    <mergeCell ref="C829:C830"/>
    <mergeCell ref="D829:D830"/>
    <mergeCell ref="E829:E830"/>
    <mergeCell ref="F829:F830"/>
    <mergeCell ref="G829:G830"/>
    <mergeCell ref="H829:H830"/>
    <mergeCell ref="J829:J830"/>
    <mergeCell ref="K829:K830"/>
    <mergeCell ref="L829:L830"/>
    <mergeCell ref="I829:I830"/>
    <mergeCell ref="M829:M830"/>
    <mergeCell ref="N829:N830"/>
    <mergeCell ref="P828:P830"/>
    <mergeCell ref="T756:T757"/>
    <mergeCell ref="Q755:Q757"/>
    <mergeCell ref="L756:L757"/>
    <mergeCell ref="AH755:AH758"/>
    <mergeCell ref="M756:M757"/>
    <mergeCell ref="K756:K757"/>
    <mergeCell ref="AH828:AH831"/>
    <mergeCell ref="AI828:AI831"/>
    <mergeCell ref="T828:U828"/>
    <mergeCell ref="T829:T830"/>
    <mergeCell ref="U829:U830"/>
    <mergeCell ref="V829:V830"/>
    <mergeCell ref="Y829:Y830"/>
    <mergeCell ref="AA828:AG828"/>
    <mergeCell ref="Z828:Z830"/>
    <mergeCell ref="X829:X830"/>
    <mergeCell ref="AA829:AG829"/>
    <mergeCell ref="AA830:AA831"/>
    <mergeCell ref="AB830:AB831"/>
    <mergeCell ref="AC830:AC831"/>
    <mergeCell ref="AD830:AD831"/>
    <mergeCell ref="AE830:AE831"/>
    <mergeCell ref="AF830:AF831"/>
    <mergeCell ref="AG830:AG831"/>
    <mergeCell ref="A901:A903"/>
    <mergeCell ref="B901:B903"/>
    <mergeCell ref="C901:H901"/>
    <mergeCell ref="K901:L901"/>
    <mergeCell ref="J902:J903"/>
    <mergeCell ref="I902:I903"/>
    <mergeCell ref="L902:L903"/>
    <mergeCell ref="T901:U901"/>
    <mergeCell ref="Z901:Z903"/>
    <mergeCell ref="C902:C903"/>
    <mergeCell ref="D902:D903"/>
    <mergeCell ref="E902:E903"/>
    <mergeCell ref="F902:F903"/>
    <mergeCell ref="R902:R903"/>
    <mergeCell ref="G902:G903"/>
    <mergeCell ref="H902:H903"/>
    <mergeCell ref="K902:K903"/>
    <mergeCell ref="T902:T903"/>
    <mergeCell ref="Q901:Q903"/>
    <mergeCell ref="AH901:AH904"/>
    <mergeCell ref="U902:U903"/>
    <mergeCell ref="V902:V903"/>
    <mergeCell ref="W902:W903"/>
    <mergeCell ref="X902:X903"/>
    <mergeCell ref="Y902:Y903"/>
    <mergeCell ref="M902:M903"/>
    <mergeCell ref="N902:N903"/>
    <mergeCell ref="O902:O903"/>
    <mergeCell ref="P901:P903"/>
    <mergeCell ref="S902:S903"/>
    <mergeCell ref="AA901:AG901"/>
    <mergeCell ref="AA902:AG902"/>
    <mergeCell ref="AA903:AA904"/>
    <mergeCell ref="AB903:AB904"/>
    <mergeCell ref="AC903:AC904"/>
    <mergeCell ref="AD903:AD904"/>
    <mergeCell ref="AE903:AE904"/>
    <mergeCell ref="AF903:AF904"/>
    <mergeCell ref="AG903:AG904"/>
    <mergeCell ref="AF304:AF305"/>
    <mergeCell ref="AG304:AG305"/>
    <mergeCell ref="AA380:AG380"/>
    <mergeCell ref="AA381:AA382"/>
    <mergeCell ref="AB381:AB382"/>
    <mergeCell ref="AC381:AC382"/>
    <mergeCell ref="AD381:AD382"/>
    <mergeCell ref="AE381:AE382"/>
    <mergeCell ref="AF381:AF382"/>
    <mergeCell ref="AG381:AG382"/>
    <mergeCell ref="Y756:Y757"/>
    <mergeCell ref="Z682:Z684"/>
    <mergeCell ref="Y683:Y684"/>
    <mergeCell ref="AE611:AE612"/>
    <mergeCell ref="AF611:AF612"/>
    <mergeCell ref="AG611:AG612"/>
    <mergeCell ref="AA683:AG683"/>
    <mergeCell ref="AA684:AA685"/>
    <mergeCell ref="AB684:AB685"/>
    <mergeCell ref="AC684:AC685"/>
    <mergeCell ref="AD684:AD685"/>
    <mergeCell ref="AE684:AE685"/>
    <mergeCell ref="AF684:AF685"/>
    <mergeCell ref="AG684:AG685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tabSelected="1" zoomScale="75" zoomScaleNormal="70" workbookViewId="0">
      <selection activeCell="J9" sqref="J9"/>
    </sheetView>
  </sheetViews>
  <sheetFormatPr defaultRowHeight="15" x14ac:dyDescent="0.25"/>
  <cols>
    <col min="1" max="1" width="19.42578125" customWidth="1"/>
    <col min="2" max="2" width="13.28515625" customWidth="1"/>
    <col min="3" max="3" width="7.7109375" hidden="1" customWidth="1"/>
    <col min="4" max="4" width="9.140625" hidden="1" customWidth="1"/>
    <col min="5" max="5" width="7.5703125" hidden="1" customWidth="1"/>
    <col min="6" max="7" width="9.140625" hidden="1" customWidth="1"/>
    <col min="8" max="8" width="6.85546875" hidden="1" customWidth="1"/>
    <col min="9" max="9" width="14.42578125" customWidth="1"/>
    <col min="10" max="10" width="14" customWidth="1"/>
    <col min="11" max="11" width="14.7109375" customWidth="1"/>
    <col min="12" max="12" width="14.42578125" customWidth="1"/>
    <col min="13" max="13" width="16.85546875" customWidth="1"/>
    <col min="14" max="15" width="11.85546875" customWidth="1"/>
    <col min="16" max="16" width="9.85546875" customWidth="1"/>
    <col min="17" max="17" width="15.140625" customWidth="1"/>
    <col min="18" max="18" width="13.42578125" customWidth="1"/>
    <col min="19" max="19" width="12.140625" customWidth="1"/>
    <col min="20" max="20" width="14.5703125" customWidth="1"/>
    <col min="21" max="21" width="13.42578125" customWidth="1"/>
    <col min="22" max="22" width="14" customWidth="1"/>
    <col min="23" max="23" width="16.140625" customWidth="1"/>
    <col min="24" max="24" width="15.7109375" customWidth="1"/>
    <col min="25" max="25" width="13.7109375" customWidth="1"/>
    <col min="26" max="26" width="16.28515625" customWidth="1"/>
    <col min="27" max="27" width="15.85546875" customWidth="1"/>
    <col min="28" max="28" width="16" customWidth="1"/>
    <col min="29" max="29" width="14.5703125" customWidth="1"/>
    <col min="30" max="30" width="13.7109375" customWidth="1"/>
    <col min="31" max="31" width="18.140625" customWidth="1"/>
    <col min="32" max="32" width="14.7109375" customWidth="1"/>
    <col min="34" max="34" width="16.7109375" customWidth="1"/>
    <col min="35" max="35" width="16.28515625" customWidth="1"/>
  </cols>
  <sheetData>
    <row r="1" spans="1:35" ht="20.25" x14ac:dyDescent="0.3">
      <c r="A1" s="8"/>
      <c r="B1" s="93"/>
      <c r="C1" s="93"/>
      <c r="D1" s="93"/>
      <c r="E1" s="93" t="s">
        <v>70</v>
      </c>
      <c r="F1" s="93"/>
      <c r="G1" s="93"/>
      <c r="H1" s="93"/>
      <c r="I1" s="93"/>
      <c r="J1" s="93" t="s">
        <v>109</v>
      </c>
      <c r="K1" s="93"/>
      <c r="L1" s="93"/>
      <c r="M1" s="93"/>
      <c r="N1" s="93"/>
      <c r="O1" s="93"/>
      <c r="P1" s="93"/>
      <c r="Q1" s="93"/>
      <c r="R1" s="94"/>
      <c r="S1" s="94"/>
      <c r="T1" s="94"/>
      <c r="U1" s="94"/>
      <c r="V1" s="94"/>
      <c r="W1" s="95"/>
      <c r="X1" s="96"/>
      <c r="Y1" s="13"/>
      <c r="Z1" s="12"/>
      <c r="AA1" s="12"/>
      <c r="AB1" s="12"/>
      <c r="AC1" s="12"/>
      <c r="AD1" s="12"/>
      <c r="AE1" s="12"/>
      <c r="AF1" s="12"/>
      <c r="AG1" s="12"/>
      <c r="AH1" s="11"/>
    </row>
    <row r="2" spans="1:35" ht="18.75" customHeight="1" x14ac:dyDescent="0.3">
      <c r="A2" s="15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  <c r="M2" s="73" t="s">
        <v>78</v>
      </c>
      <c r="N2" s="73"/>
      <c r="O2" s="73"/>
      <c r="P2" s="11"/>
      <c r="Q2" s="11"/>
      <c r="R2" s="12"/>
      <c r="S2" s="13"/>
      <c r="T2" s="14" t="s">
        <v>79</v>
      </c>
      <c r="U2" s="13"/>
      <c r="V2" s="13"/>
      <c r="W2" s="13"/>
      <c r="X2" s="13"/>
      <c r="Y2" s="13"/>
      <c r="Z2" s="12"/>
      <c r="AA2" s="222" t="s">
        <v>3</v>
      </c>
      <c r="AB2" s="225"/>
      <c r="AC2" s="225"/>
      <c r="AD2" s="225"/>
      <c r="AE2" s="225"/>
      <c r="AF2" s="225"/>
      <c r="AG2" s="226"/>
      <c r="AH2" s="11"/>
    </row>
    <row r="3" spans="1:35" ht="18.75" x14ac:dyDescent="0.3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1"/>
    </row>
    <row r="4" spans="1:35" ht="21.75" x14ac:dyDescent="0.25">
      <c r="A4" s="206" t="s">
        <v>1</v>
      </c>
      <c r="B4" s="206" t="s">
        <v>39</v>
      </c>
      <c r="C4" s="215" t="s">
        <v>2</v>
      </c>
      <c r="D4" s="216"/>
      <c r="E4" s="216"/>
      <c r="F4" s="216"/>
      <c r="G4" s="216"/>
      <c r="H4" s="217"/>
      <c r="I4" s="44" t="s">
        <v>51</v>
      </c>
      <c r="J4" s="44" t="s">
        <v>55</v>
      </c>
      <c r="K4" s="218" t="s">
        <v>46</v>
      </c>
      <c r="L4" s="211"/>
      <c r="M4" s="46" t="s">
        <v>105</v>
      </c>
      <c r="N4" s="46" t="s">
        <v>48</v>
      </c>
      <c r="O4" s="47" t="s">
        <v>49</v>
      </c>
      <c r="P4" s="231" t="s">
        <v>54</v>
      </c>
      <c r="Q4" s="212" t="s">
        <v>50</v>
      </c>
      <c r="R4" s="45" t="s">
        <v>51</v>
      </c>
      <c r="S4" s="48" t="s">
        <v>55</v>
      </c>
      <c r="T4" s="210" t="s">
        <v>46</v>
      </c>
      <c r="U4" s="211"/>
      <c r="V4" s="49" t="s">
        <v>105</v>
      </c>
      <c r="W4" s="49" t="s">
        <v>48</v>
      </c>
      <c r="X4" s="50" t="s">
        <v>49</v>
      </c>
      <c r="Y4" s="45"/>
      <c r="Z4" s="212" t="s">
        <v>42</v>
      </c>
      <c r="AA4" s="48" t="s">
        <v>55</v>
      </c>
      <c r="AB4" s="210" t="s">
        <v>46</v>
      </c>
      <c r="AC4" s="211"/>
      <c r="AD4" s="49" t="s">
        <v>47</v>
      </c>
      <c r="AE4" s="49" t="s">
        <v>48</v>
      </c>
      <c r="AF4" s="50" t="s">
        <v>49</v>
      </c>
      <c r="AG4" s="45"/>
      <c r="AH4" s="200" t="s">
        <v>44</v>
      </c>
      <c r="AI4" s="203" t="s">
        <v>69</v>
      </c>
    </row>
    <row r="5" spans="1:35" ht="15" customHeight="1" x14ac:dyDescent="0.25">
      <c r="A5" s="214"/>
      <c r="B5" s="214"/>
      <c r="C5" s="206" t="s">
        <v>4</v>
      </c>
      <c r="D5" s="206" t="s">
        <v>5</v>
      </c>
      <c r="E5" s="206" t="s">
        <v>6</v>
      </c>
      <c r="F5" s="206" t="s">
        <v>7</v>
      </c>
      <c r="G5" s="206" t="s">
        <v>8</v>
      </c>
      <c r="H5" s="206" t="s">
        <v>9</v>
      </c>
      <c r="I5" s="208"/>
      <c r="J5" s="208" t="s">
        <v>4</v>
      </c>
      <c r="K5" s="208" t="s">
        <v>5</v>
      </c>
      <c r="L5" s="208" t="s">
        <v>6</v>
      </c>
      <c r="M5" s="208" t="s">
        <v>7</v>
      </c>
      <c r="N5" s="208" t="s">
        <v>8</v>
      </c>
      <c r="O5" s="208" t="s">
        <v>9</v>
      </c>
      <c r="P5" s="232"/>
      <c r="Q5" s="212"/>
      <c r="R5" s="208"/>
      <c r="S5" s="208" t="s">
        <v>4</v>
      </c>
      <c r="T5" s="208" t="s">
        <v>5</v>
      </c>
      <c r="U5" s="208" t="s">
        <v>6</v>
      </c>
      <c r="V5" s="208" t="s">
        <v>7</v>
      </c>
      <c r="W5" s="208" t="s">
        <v>8</v>
      </c>
      <c r="X5" s="208" t="s">
        <v>9</v>
      </c>
      <c r="Y5" s="208"/>
      <c r="Z5" s="212"/>
      <c r="AA5" s="213" t="s">
        <v>4</v>
      </c>
      <c r="AB5" s="213" t="s">
        <v>5</v>
      </c>
      <c r="AC5" s="213" t="s">
        <v>6</v>
      </c>
      <c r="AD5" s="213" t="s">
        <v>7</v>
      </c>
      <c r="AE5" s="213" t="s">
        <v>8</v>
      </c>
      <c r="AF5" s="213" t="s">
        <v>9</v>
      </c>
      <c r="AG5" s="213"/>
      <c r="AH5" s="201"/>
      <c r="AI5" s="204"/>
    </row>
    <row r="6" spans="1:35" ht="15" customHeight="1" x14ac:dyDescent="0.25">
      <c r="A6" s="207"/>
      <c r="B6" s="207"/>
      <c r="C6" s="207"/>
      <c r="D6" s="207"/>
      <c r="E6" s="207"/>
      <c r="F6" s="207"/>
      <c r="G6" s="207"/>
      <c r="H6" s="207"/>
      <c r="I6" s="209"/>
      <c r="J6" s="209"/>
      <c r="K6" s="209"/>
      <c r="L6" s="209"/>
      <c r="M6" s="209"/>
      <c r="N6" s="209"/>
      <c r="O6" s="209"/>
      <c r="P6" s="233"/>
      <c r="Q6" s="212"/>
      <c r="R6" s="209"/>
      <c r="S6" s="209"/>
      <c r="T6" s="209"/>
      <c r="U6" s="209"/>
      <c r="V6" s="209"/>
      <c r="W6" s="209"/>
      <c r="X6" s="209"/>
      <c r="Y6" s="209"/>
      <c r="Z6" s="212"/>
      <c r="AA6" s="213"/>
      <c r="AB6" s="213"/>
      <c r="AC6" s="213"/>
      <c r="AD6" s="213"/>
      <c r="AE6" s="213"/>
      <c r="AF6" s="213"/>
      <c r="AG6" s="213"/>
      <c r="AH6" s="201"/>
      <c r="AI6" s="204"/>
    </row>
    <row r="7" spans="1:35" x14ac:dyDescent="0.25">
      <c r="A7" s="19" t="s">
        <v>11</v>
      </c>
      <c r="B7" s="19">
        <v>2</v>
      </c>
      <c r="C7" s="20">
        <v>3</v>
      </c>
      <c r="D7" s="21" t="s">
        <v>12</v>
      </c>
      <c r="E7" s="21" t="s">
        <v>13</v>
      </c>
      <c r="F7" s="21" t="s">
        <v>14</v>
      </c>
      <c r="G7" s="21" t="s">
        <v>15</v>
      </c>
      <c r="H7" s="21" t="s">
        <v>16</v>
      </c>
      <c r="I7" s="22" t="s">
        <v>17</v>
      </c>
      <c r="J7" s="22" t="s">
        <v>18</v>
      </c>
      <c r="K7" s="22" t="s">
        <v>19</v>
      </c>
      <c r="L7" s="22" t="s">
        <v>20</v>
      </c>
      <c r="M7" s="22" t="s">
        <v>21</v>
      </c>
      <c r="N7" s="22" t="s">
        <v>22</v>
      </c>
      <c r="O7" s="22" t="s">
        <v>23</v>
      </c>
      <c r="P7" s="22" t="s">
        <v>24</v>
      </c>
      <c r="Q7" s="23" t="s">
        <v>25</v>
      </c>
      <c r="R7" s="22" t="s">
        <v>26</v>
      </c>
      <c r="S7" s="22" t="s">
        <v>27</v>
      </c>
      <c r="T7" s="22" t="s">
        <v>28</v>
      </c>
      <c r="U7" s="22" t="s">
        <v>29</v>
      </c>
      <c r="V7" s="22" t="s">
        <v>30</v>
      </c>
      <c r="W7" s="22" t="s">
        <v>31</v>
      </c>
      <c r="X7" s="22" t="s">
        <v>32</v>
      </c>
      <c r="Y7" s="22" t="s">
        <v>33</v>
      </c>
      <c r="Z7" s="23" t="s">
        <v>34</v>
      </c>
      <c r="AA7" s="82"/>
      <c r="AB7" s="81"/>
      <c r="AC7" s="81"/>
      <c r="AD7" s="81"/>
      <c r="AE7" s="81"/>
      <c r="AF7" s="81"/>
      <c r="AG7" s="81"/>
      <c r="AH7" s="202"/>
      <c r="AI7" s="205"/>
    </row>
    <row r="8" spans="1:35" x14ac:dyDescent="0.25">
      <c r="A8" s="6" t="s">
        <v>35</v>
      </c>
      <c r="B8" s="37"/>
      <c r="C8" s="7"/>
      <c r="D8" s="24"/>
      <c r="E8" s="24"/>
      <c r="F8" s="24"/>
      <c r="G8" s="25"/>
      <c r="H8" s="25"/>
      <c r="I8" s="26"/>
      <c r="J8" s="26"/>
      <c r="K8" s="26"/>
      <c r="L8" s="26"/>
      <c r="M8" s="26"/>
      <c r="N8" s="26"/>
      <c r="O8" s="27"/>
      <c r="P8" s="27"/>
      <c r="Q8" s="28"/>
      <c r="R8" s="26"/>
      <c r="S8" s="26"/>
      <c r="T8" s="26"/>
      <c r="U8" s="26"/>
      <c r="V8" s="26"/>
      <c r="W8" s="26"/>
      <c r="X8" s="27"/>
      <c r="Y8" s="27"/>
      <c r="Z8" s="28"/>
      <c r="AA8" s="29"/>
      <c r="AB8" s="29"/>
      <c r="AC8" s="29"/>
      <c r="AD8" s="29"/>
      <c r="AE8" s="29"/>
      <c r="AF8" s="29"/>
      <c r="AG8" s="29"/>
      <c r="AH8" s="30"/>
      <c r="AI8" s="36"/>
    </row>
    <row r="9" spans="1:35" x14ac:dyDescent="0.25">
      <c r="A9" s="31">
        <v>1</v>
      </c>
      <c r="B9" s="52">
        <f>'ДОМА '!B10+ЮРИКИ!B9</f>
        <v>562</v>
      </c>
      <c r="C9" s="33">
        <v>2.5</v>
      </c>
      <c r="D9" s="33">
        <v>10.77</v>
      </c>
      <c r="E9" s="33">
        <v>3.36</v>
      </c>
      <c r="F9" s="35">
        <v>0.71</v>
      </c>
      <c r="G9" s="35">
        <v>1.31</v>
      </c>
      <c r="H9" s="35"/>
      <c r="I9" s="51">
        <f>'ДОМА '!I10+ЮРИКИ!I9</f>
        <v>2342860.6399999997</v>
      </c>
      <c r="J9" s="41">
        <f>'ДОМА '!J10+ЮРИКИ!J9</f>
        <v>418210.22000000009</v>
      </c>
      <c r="K9" s="41">
        <f>'ДОМА '!K10+ЮРИКИ!K9</f>
        <v>1281931.4519999996</v>
      </c>
      <c r="L9" s="41">
        <f>'ДОМА '!L10+ЮРИКИ!L9</f>
        <v>395671.87200000009</v>
      </c>
      <c r="M9" s="41">
        <f>'ДОМА '!M10+ЮРИКИ!M9</f>
        <v>93872.855999999971</v>
      </c>
      <c r="N9" s="41">
        <f>'ДОМА '!N10+ЮРИКИ!N9</f>
        <v>153174.24000000002</v>
      </c>
      <c r="O9" s="41">
        <f>'ДОМА '!O10+ЮРИКИ!O9</f>
        <v>0</v>
      </c>
      <c r="P9" s="41">
        <f>R9/I9*100</f>
        <v>99.321542659063155</v>
      </c>
      <c r="Q9" s="40">
        <f>J9+K9+L9+M9+N9+O9</f>
        <v>2342860.64</v>
      </c>
      <c r="R9" s="51">
        <f>'ДОМА '!R10+ЮРИКИ!R9</f>
        <v>2326965.3299999996</v>
      </c>
      <c r="S9" s="41">
        <f>'ДОМА '!S10+ЮРИКИ!S9</f>
        <v>415490.91167478747</v>
      </c>
      <c r="T9" s="41">
        <f>'ДОМА '!T10+ЮРИКИ!T9</f>
        <v>1272951.7662683662</v>
      </c>
      <c r="U9" s="41">
        <f>'ДОМА '!U10+ЮРИКИ!U9</f>
        <v>393041.20315656456</v>
      </c>
      <c r="V9" s="41">
        <f>'ДОМА '!V10+ЮРИКИ!V9</f>
        <v>93245.088900281698</v>
      </c>
      <c r="W9" s="51">
        <f>'ДОМА '!W10+ЮРИКИ!W9</f>
        <v>152236.35999999999</v>
      </c>
      <c r="X9" s="51">
        <f>'ДОМА '!X10+ЮРИКИ!X9</f>
        <v>0</v>
      </c>
      <c r="Y9" s="41">
        <f>'ДОМА '!Y10+ЮРИКИ!Y9</f>
        <v>0</v>
      </c>
      <c r="Z9" s="40">
        <f>SUM(S9:Y9)</f>
        <v>2326965.33</v>
      </c>
      <c r="AA9" s="123">
        <f t="shared" ref="AA9:AA20" si="0">Z9-AB9-AC9-AD9-AE9-AF9</f>
        <v>414863.14457506931</v>
      </c>
      <c r="AB9" s="54">
        <f t="shared" ref="AB9:AF20" si="1">T9</f>
        <v>1272951.7662683662</v>
      </c>
      <c r="AC9" s="54">
        <f t="shared" si="1"/>
        <v>393041.20315656456</v>
      </c>
      <c r="AD9" s="54">
        <f>M9</f>
        <v>93872.855999999971</v>
      </c>
      <c r="AE9" s="54">
        <f t="shared" si="1"/>
        <v>152236.35999999999</v>
      </c>
      <c r="AF9" s="54">
        <f t="shared" si="1"/>
        <v>0</v>
      </c>
      <c r="AG9" s="54"/>
      <c r="AH9" s="42">
        <f t="shared" ref="AH9:AH20" si="2">SUM(AA9:AG9)</f>
        <v>2326965.33</v>
      </c>
      <c r="AI9" s="56">
        <f t="shared" ref="AI9:AI20" si="3">I9-Z9</f>
        <v>15895.30999999959</v>
      </c>
    </row>
    <row r="10" spans="1:35" x14ac:dyDescent="0.25">
      <c r="A10" s="31">
        <v>2</v>
      </c>
      <c r="B10" s="52">
        <f>'ДОМА '!B11+ЮРИКИ!B10</f>
        <v>401.9</v>
      </c>
      <c r="C10" s="33">
        <v>2.5</v>
      </c>
      <c r="D10" s="33">
        <v>9.73</v>
      </c>
      <c r="E10" s="33">
        <v>3.22</v>
      </c>
      <c r="F10" s="35">
        <v>0.71</v>
      </c>
      <c r="G10" s="35">
        <v>1.31</v>
      </c>
      <c r="H10" s="35"/>
      <c r="I10" s="51">
        <f>'ДОМА '!I11+ЮРИКИ!I10</f>
        <v>1767230.75</v>
      </c>
      <c r="J10" s="41">
        <f>'ДОМА '!J11+ЮРИКИ!J10</f>
        <v>328287.59199999983</v>
      </c>
      <c r="K10" s="41">
        <f>'ДОМА '!K11+ЮРИКИ!K10</f>
        <v>901108.11600000027</v>
      </c>
      <c r="L10" s="41">
        <f>'ДОМА '!L11+ЮРИКИ!L10</f>
        <v>342300.28200000001</v>
      </c>
      <c r="M10" s="41">
        <f>'ДОМА '!M11+ЮРИКИ!M10</f>
        <v>74084.009999999995</v>
      </c>
      <c r="N10" s="41">
        <f>'ДОМА '!N11+ЮРИКИ!N10</f>
        <v>121450.74999999999</v>
      </c>
      <c r="O10" s="41">
        <f>'ДОМА '!O11+ЮРИКИ!O10</f>
        <v>0</v>
      </c>
      <c r="P10" s="41">
        <f t="shared" ref="P10:P39" si="4">R10/I10*100</f>
        <v>99.683940538042364</v>
      </c>
      <c r="Q10" s="40">
        <f t="shared" ref="Q10:Q39" si="5">J10+K10+L10+M10+N10+O10</f>
        <v>1767230.7500000002</v>
      </c>
      <c r="R10" s="51">
        <f>'ДОМА '!R11+ЮРИКИ!R10</f>
        <v>1761645.25</v>
      </c>
      <c r="S10" s="41">
        <f>'ДОМА '!S11+ЮРИКИ!S10</f>
        <v>327125.44541707821</v>
      </c>
      <c r="T10" s="41">
        <f>'ДОМА '!T11+ЮРИКИ!T10</f>
        <v>898224.00395859522</v>
      </c>
      <c r="U10" s="41">
        <f>'ДОМА '!U11+ЮРИКИ!U10</f>
        <v>340993.67196020856</v>
      </c>
      <c r="V10" s="41">
        <f>'ДОМА '!V11+ЮРИКИ!V10</f>
        <v>73811.778664117897</v>
      </c>
      <c r="W10" s="51">
        <f>'ДОМА '!W11+ЮРИКИ!W10</f>
        <v>121490.34999999998</v>
      </c>
      <c r="X10" s="51">
        <f>'ДОМА '!X11+ЮРИКИ!X10</f>
        <v>0</v>
      </c>
      <c r="Y10" s="41">
        <f>'ДОМА '!Y11+ЮРИКИ!Y10</f>
        <v>0</v>
      </c>
      <c r="Z10" s="40">
        <f t="shared" ref="Z10:Z47" si="6">SUM(S10:Y10)</f>
        <v>1761645.25</v>
      </c>
      <c r="AA10" s="123">
        <f t="shared" si="0"/>
        <v>326853.21408119623</v>
      </c>
      <c r="AB10" s="54">
        <f t="shared" si="1"/>
        <v>898224.00395859522</v>
      </c>
      <c r="AC10" s="54">
        <f t="shared" si="1"/>
        <v>340993.67196020856</v>
      </c>
      <c r="AD10" s="54">
        <f t="shared" ref="AD10:AD72" si="7">M10</f>
        <v>74084.009999999995</v>
      </c>
      <c r="AE10" s="54">
        <f t="shared" si="1"/>
        <v>121490.34999999998</v>
      </c>
      <c r="AF10" s="54">
        <f t="shared" si="1"/>
        <v>0</v>
      </c>
      <c r="AG10" s="54"/>
      <c r="AH10" s="42">
        <f t="shared" si="2"/>
        <v>1761645.25</v>
      </c>
      <c r="AI10" s="56">
        <f t="shared" si="3"/>
        <v>5585.5</v>
      </c>
    </row>
    <row r="11" spans="1:35" x14ac:dyDescent="0.25">
      <c r="A11" s="31">
        <v>5</v>
      </c>
      <c r="B11" s="52">
        <f>'ДОМА '!B12+ЮРИКИ!B11</f>
        <v>329.8</v>
      </c>
      <c r="C11" s="33">
        <v>2.5</v>
      </c>
      <c r="D11" s="33">
        <v>10.220000000000001</v>
      </c>
      <c r="E11" s="33">
        <v>2.89</v>
      </c>
      <c r="F11" s="35">
        <v>0.71</v>
      </c>
      <c r="G11" s="35">
        <v>1.31</v>
      </c>
      <c r="H11" s="35"/>
      <c r="I11" s="51">
        <f>'ДОМА '!I12+ЮРИКИ!I11</f>
        <v>1760556.6300000006</v>
      </c>
      <c r="J11" s="41">
        <f>'ДОМА '!J12+ЮРИКИ!J11</f>
        <v>319970.6920000001</v>
      </c>
      <c r="K11" s="41">
        <f>'ДОМА '!K12+ЮРИКИ!K11</f>
        <v>959379.79200000013</v>
      </c>
      <c r="L11" s="41">
        <f>'ДОМА '!L12+ЮРИКИ!L11</f>
        <v>286530.97200000001</v>
      </c>
      <c r="M11" s="41">
        <f>'ДОМА '!M12+ЮРИКИ!M11</f>
        <v>73308.774000000005</v>
      </c>
      <c r="N11" s="41">
        <f>'ДОМА '!N12+ЮРИКИ!N11</f>
        <v>121366.40000000002</v>
      </c>
      <c r="O11" s="41">
        <f>'ДОМА '!O12+ЮРИКИ!O11</f>
        <v>0</v>
      </c>
      <c r="P11" s="41">
        <f t="shared" si="4"/>
        <v>101.00776763994234</v>
      </c>
      <c r="Q11" s="40">
        <f t="shared" si="5"/>
        <v>1760556.6300000004</v>
      </c>
      <c r="R11" s="51">
        <f>'ДОМА '!R12+ЮРИКИ!R11</f>
        <v>1778298.9500000002</v>
      </c>
      <c r="S11" s="41">
        <f>'ДОМА '!S12+ЮРИКИ!S11</f>
        <v>323627.9585976135</v>
      </c>
      <c r="T11" s="41">
        <f>'ДОМА '!T12+ЮРИКИ!T11</f>
        <v>968947.53700703138</v>
      </c>
      <c r="U11" s="41">
        <f>'ДОМА '!U12+ЮРИКИ!U11</f>
        <v>289710.77886627271</v>
      </c>
      <c r="V11" s="41">
        <f>'ДОМА '!V12+ЮРИКИ!V11</f>
        <v>74124.805529082398</v>
      </c>
      <c r="W11" s="51">
        <f>'ДОМА '!W12+ЮРИКИ!W11</f>
        <v>121887.87000000001</v>
      </c>
      <c r="X11" s="51">
        <f>'ДОМА '!X12+ЮРИКИ!X11</f>
        <v>0</v>
      </c>
      <c r="Y11" s="41">
        <f>'ДОМА '!Y12+ЮРИКИ!Y11</f>
        <v>0</v>
      </c>
      <c r="Z11" s="40">
        <f t="shared" si="6"/>
        <v>1778298.9500000002</v>
      </c>
      <c r="AA11" s="123">
        <f t="shared" si="0"/>
        <v>324443.99012669607</v>
      </c>
      <c r="AB11" s="54">
        <f t="shared" si="1"/>
        <v>968947.53700703138</v>
      </c>
      <c r="AC11" s="54">
        <f t="shared" si="1"/>
        <v>289710.77886627271</v>
      </c>
      <c r="AD11" s="54">
        <f t="shared" si="7"/>
        <v>73308.774000000005</v>
      </c>
      <c r="AE11" s="54">
        <f t="shared" si="1"/>
        <v>121887.87000000001</v>
      </c>
      <c r="AF11" s="54">
        <f t="shared" si="1"/>
        <v>0</v>
      </c>
      <c r="AG11" s="54"/>
      <c r="AH11" s="42">
        <f t="shared" si="2"/>
        <v>1778298.9500000002</v>
      </c>
      <c r="AI11" s="56">
        <f t="shared" si="3"/>
        <v>-17742.3199999996</v>
      </c>
    </row>
    <row r="12" spans="1:35" x14ac:dyDescent="0.25">
      <c r="A12" s="31">
        <v>7</v>
      </c>
      <c r="B12" s="52">
        <f>'ДОМА '!B13+ЮРИКИ!B12</f>
        <v>264.10000000000002</v>
      </c>
      <c r="C12" s="33">
        <v>2.5</v>
      </c>
      <c r="D12" s="33">
        <v>10.37</v>
      </c>
      <c r="E12" s="33">
        <v>3</v>
      </c>
      <c r="F12" s="35">
        <v>0.71</v>
      </c>
      <c r="G12" s="35">
        <v>1.31</v>
      </c>
      <c r="H12" s="35"/>
      <c r="I12" s="51">
        <f>'ДОМА '!I13+ЮРИКИ!I12</f>
        <v>2095384.1999999997</v>
      </c>
      <c r="J12" s="41">
        <f>'ДОМА '!J13+ЮРИКИ!J12</f>
        <v>378289.81200000027</v>
      </c>
      <c r="K12" s="41">
        <f>'ДОМА '!K13+ЮРИКИ!K12</f>
        <v>1166748.9359999998</v>
      </c>
      <c r="L12" s="41">
        <f>'ДОМА '!L13+ЮРИКИ!L12</f>
        <v>320655.69600000005</v>
      </c>
      <c r="M12" s="41">
        <f>'ДОМА '!M13+ЮРИКИ!M12</f>
        <v>85764.756000000008</v>
      </c>
      <c r="N12" s="41">
        <f>'ДОМА '!N13+ЮРИКИ!N12</f>
        <v>143925</v>
      </c>
      <c r="O12" s="41">
        <f>'ДОМА '!O13+ЮРИКИ!O12</f>
        <v>0</v>
      </c>
      <c r="P12" s="41">
        <f t="shared" si="4"/>
        <v>99.456868578087025</v>
      </c>
      <c r="Q12" s="40">
        <f t="shared" si="5"/>
        <v>2095384.2000000002</v>
      </c>
      <c r="R12" s="51">
        <f>'ДОМА '!R13+ЮРИКИ!R12</f>
        <v>2084003.51</v>
      </c>
      <c r="S12" s="41">
        <f>'ДОМА '!S13+ЮРИКИ!S12</f>
        <v>375866.42227884126</v>
      </c>
      <c r="T12" s="41">
        <f>'ДОМА '!T13+ЮРИКИ!T12</f>
        <v>1160356.1178325056</v>
      </c>
      <c r="U12" s="41">
        <f>'ДОМА '!U13+ЮРИКИ!U12</f>
        <v>318874.00003557646</v>
      </c>
      <c r="V12" s="41">
        <f>'ДОМА '!V13+ЮРИКИ!V12</f>
        <v>85294.909853076708</v>
      </c>
      <c r="W12" s="51">
        <f>'ДОМА '!W13+ЮРИКИ!W12</f>
        <v>143451.97999999998</v>
      </c>
      <c r="X12" s="51">
        <f>'ДОМА '!X13+ЮРИКИ!X12</f>
        <v>0</v>
      </c>
      <c r="Y12" s="41">
        <f>'ДОМА '!Y13+ЮРИКИ!Y12</f>
        <v>0</v>
      </c>
      <c r="Z12" s="40">
        <f t="shared" si="6"/>
        <v>2083843.4300000002</v>
      </c>
      <c r="AA12" s="123">
        <f t="shared" si="0"/>
        <v>375396.57613191806</v>
      </c>
      <c r="AB12" s="54">
        <f t="shared" si="1"/>
        <v>1160356.1178325056</v>
      </c>
      <c r="AC12" s="54">
        <f t="shared" si="1"/>
        <v>318874.00003557646</v>
      </c>
      <c r="AD12" s="54">
        <f t="shared" si="7"/>
        <v>85764.756000000008</v>
      </c>
      <c r="AE12" s="54">
        <f t="shared" si="1"/>
        <v>143451.97999999998</v>
      </c>
      <c r="AF12" s="54">
        <f t="shared" si="1"/>
        <v>0</v>
      </c>
      <c r="AG12" s="54"/>
      <c r="AH12" s="42">
        <f t="shared" si="2"/>
        <v>2083843.4300000002</v>
      </c>
      <c r="AI12" s="56">
        <f t="shared" si="3"/>
        <v>11540.769999999553</v>
      </c>
    </row>
    <row r="13" spans="1:35" x14ac:dyDescent="0.25">
      <c r="A13" s="31" t="s">
        <v>36</v>
      </c>
      <c r="B13" s="52">
        <f>'ДОМА '!B14+ЮРИКИ!B13</f>
        <v>0</v>
      </c>
      <c r="C13" s="33">
        <v>2.5</v>
      </c>
      <c r="D13" s="33">
        <v>9.9</v>
      </c>
      <c r="E13" s="33">
        <v>3.19</v>
      </c>
      <c r="F13" s="35">
        <v>0.71</v>
      </c>
      <c r="G13" s="35">
        <v>1.31</v>
      </c>
      <c r="H13" s="35"/>
      <c r="I13" s="51">
        <f>'ДОМА '!I14+ЮРИКИ!I13</f>
        <v>654685.12999999989</v>
      </c>
      <c r="J13" s="41">
        <f>'ДОМА '!J14+ЮРИКИ!J13</f>
        <v>110333.71400000001</v>
      </c>
      <c r="K13" s="41">
        <f>'ДОМА '!K14+ЮРИКИ!K13</f>
        <v>365039.61599999998</v>
      </c>
      <c r="L13" s="41">
        <f>'ДОМА '!L14+ЮРИКИ!L13</f>
        <v>104449.81200000002</v>
      </c>
      <c r="M13" s="41">
        <f>'ДОМА '!M14+ЮРИКИ!M13</f>
        <v>27449.267999999993</v>
      </c>
      <c r="N13" s="41">
        <f>'ДОМА '!N14+ЮРИКИ!N13</f>
        <v>47412.719999999994</v>
      </c>
      <c r="O13" s="41">
        <f>'ДОМА '!O14+ЮРИКИ!O13</f>
        <v>0</v>
      </c>
      <c r="P13" s="41">
        <f t="shared" si="4"/>
        <v>96.315216446110526</v>
      </c>
      <c r="Q13" s="40">
        <f t="shared" si="5"/>
        <v>654685.13</v>
      </c>
      <c r="R13" s="51">
        <f>'ДОМА '!R14+ЮРИКИ!R13</f>
        <v>630561.4</v>
      </c>
      <c r="S13" s="41">
        <f>'ДОМА '!S14+ЮРИКИ!S13</f>
        <v>112966.01644044714</v>
      </c>
      <c r="T13" s="41">
        <f>'ДОМА '!T14+ЮРИКИ!T13</f>
        <v>347016.73534114746</v>
      </c>
      <c r="U13" s="41">
        <f>'ДОМА '!U14+ЮРИКИ!U13</f>
        <v>99283.666361698051</v>
      </c>
      <c r="V13" s="41">
        <f>'ДОМА '!V14+ЮРИКИ!V13</f>
        <v>26094.031856707381</v>
      </c>
      <c r="W13" s="51">
        <f>'ДОМА '!W14+ЮРИКИ!W13</f>
        <v>45200.95</v>
      </c>
      <c r="X13" s="51">
        <f>'ДОМА '!X14+ЮРИКИ!X13</f>
        <v>0</v>
      </c>
      <c r="Y13" s="41">
        <f>'ДОМА '!Y14+ЮРИКИ!Y13</f>
        <v>0</v>
      </c>
      <c r="Z13" s="40">
        <f t="shared" si="6"/>
        <v>630561.4</v>
      </c>
      <c r="AA13" s="123">
        <f t="shared" si="0"/>
        <v>111610.78029715452</v>
      </c>
      <c r="AB13" s="54">
        <f t="shared" si="1"/>
        <v>347016.73534114746</v>
      </c>
      <c r="AC13" s="54">
        <f t="shared" si="1"/>
        <v>99283.666361698051</v>
      </c>
      <c r="AD13" s="54">
        <f t="shared" si="7"/>
        <v>27449.267999999993</v>
      </c>
      <c r="AE13" s="54">
        <f t="shared" si="1"/>
        <v>45200.95</v>
      </c>
      <c r="AF13" s="54">
        <f t="shared" si="1"/>
        <v>0</v>
      </c>
      <c r="AG13" s="54"/>
      <c r="AH13" s="42">
        <f t="shared" si="2"/>
        <v>630561.4</v>
      </c>
      <c r="AI13" s="56">
        <f t="shared" si="3"/>
        <v>24123.729999999865</v>
      </c>
    </row>
    <row r="14" spans="1:35" x14ac:dyDescent="0.25">
      <c r="A14" s="31">
        <v>8</v>
      </c>
      <c r="B14" s="52">
        <f>'ДОМА '!B15+ЮРИКИ!B14</f>
        <v>320.39999999999998</v>
      </c>
      <c r="C14" s="33">
        <v>2.5</v>
      </c>
      <c r="D14" s="33">
        <v>10.25</v>
      </c>
      <c r="E14" s="33">
        <v>2.75</v>
      </c>
      <c r="F14" s="35">
        <v>0.71</v>
      </c>
      <c r="G14" s="35">
        <v>1.31</v>
      </c>
      <c r="H14" s="35"/>
      <c r="I14" s="51">
        <f>'ДОМА '!I15+ЮРИКИ!I14</f>
        <v>2506990.3299999996</v>
      </c>
      <c r="J14" s="41">
        <f>'ДОМА '!J15+ЮРИКИ!J14</f>
        <v>470570.19999999995</v>
      </c>
      <c r="K14" s="41">
        <f>'ДОМА '!K15+ЮРИКИ!K14</f>
        <v>1404907.8720000002</v>
      </c>
      <c r="L14" s="41">
        <f>'ДОМА '!L15+ЮРИКИ!L14</f>
        <v>351187.42200000002</v>
      </c>
      <c r="M14" s="41">
        <f>'ДОМА '!M15+ЮРИКИ!M14</f>
        <v>104660.55600000004</v>
      </c>
      <c r="N14" s="41">
        <f>'ДОМА '!N15+ЮРИКИ!N14</f>
        <v>175664.28</v>
      </c>
      <c r="O14" s="41">
        <f>'ДОМА '!O15+ЮРИКИ!O14</f>
        <v>0</v>
      </c>
      <c r="P14" s="41">
        <f t="shared" si="4"/>
        <v>97.584491281224871</v>
      </c>
      <c r="Q14" s="40">
        <f t="shared" si="5"/>
        <v>2506990.3299999996</v>
      </c>
      <c r="R14" s="51">
        <f>'ДОМА '!R15+ЮРИКИ!R14</f>
        <v>2446433.7600000002</v>
      </c>
      <c r="S14" s="41">
        <f>'ДОМА '!S15+ЮРИКИ!S14</f>
        <v>457685.87249031407</v>
      </c>
      <c r="T14" s="41">
        <f>'ДОМА '!T15+ЮРИКИ!T14</f>
        <v>1371350.3696800447</v>
      </c>
      <c r="U14" s="41">
        <f>'ДОМА '!U15+ЮРИКИ!U14</f>
        <v>341668.17715911119</v>
      </c>
      <c r="V14" s="41">
        <f>'ДОМА '!V15+ЮРИКИ!V14</f>
        <v>101793.90067052998</v>
      </c>
      <c r="W14" s="51">
        <f>'ДОМА '!W15+ЮРИКИ!W14</f>
        <v>173935.43999999997</v>
      </c>
      <c r="X14" s="51">
        <f>'ДОМА '!X15+ЮРИКИ!X14</f>
        <v>0</v>
      </c>
      <c r="Y14" s="41">
        <f>'ДОМА '!Y15+ЮРИКИ!Y14</f>
        <v>0</v>
      </c>
      <c r="Z14" s="40">
        <f t="shared" si="6"/>
        <v>2446433.7599999998</v>
      </c>
      <c r="AA14" s="123">
        <f t="shared" si="0"/>
        <v>454819.21716084378</v>
      </c>
      <c r="AB14" s="54">
        <f t="shared" si="1"/>
        <v>1371350.3696800447</v>
      </c>
      <c r="AC14" s="54">
        <f t="shared" si="1"/>
        <v>341668.17715911119</v>
      </c>
      <c r="AD14" s="54">
        <f t="shared" si="7"/>
        <v>104660.55600000004</v>
      </c>
      <c r="AE14" s="54">
        <f t="shared" si="1"/>
        <v>173935.43999999997</v>
      </c>
      <c r="AF14" s="54">
        <f t="shared" si="1"/>
        <v>0</v>
      </c>
      <c r="AG14" s="54"/>
      <c r="AH14" s="42">
        <f t="shared" si="2"/>
        <v>2446433.7599999993</v>
      </c>
      <c r="AI14" s="56">
        <f t="shared" si="3"/>
        <v>60556.569999999832</v>
      </c>
    </row>
    <row r="15" spans="1:35" x14ac:dyDescent="0.25">
      <c r="A15" s="31">
        <v>9</v>
      </c>
      <c r="B15" s="52">
        <f>'ДОМА '!B16+ЮРИКИ!B15</f>
        <v>0</v>
      </c>
      <c r="C15" s="33">
        <v>2.68</v>
      </c>
      <c r="D15" s="33">
        <v>9.56</v>
      </c>
      <c r="E15" s="33">
        <v>2.33</v>
      </c>
      <c r="F15" s="35">
        <v>0.71</v>
      </c>
      <c r="G15" s="35">
        <v>1.31</v>
      </c>
      <c r="H15" s="35">
        <v>5.51</v>
      </c>
      <c r="I15" s="51">
        <f>'ДОМА '!I16+ЮРИКИ!I15</f>
        <v>1302122.3099999998</v>
      </c>
      <c r="J15" s="41">
        <f>'ДОМА '!J16+ЮРИКИ!J15</f>
        <v>218040.07200000022</v>
      </c>
      <c r="K15" s="41">
        <f>'ДОМА '!K16+ЮРИКИ!K15</f>
        <v>498935.2319999999</v>
      </c>
      <c r="L15" s="41">
        <f>'ДОМА '!L16+ЮРИКИ!L15</f>
        <v>189509.18999999994</v>
      </c>
      <c r="M15" s="41">
        <f>'ДОМА '!M16+ЮРИКИ!M15</f>
        <v>39042.696000000004</v>
      </c>
      <c r="N15" s="41">
        <f>'ДОМА '!N16+ЮРИКИ!N15</f>
        <v>67438.2</v>
      </c>
      <c r="O15" s="41">
        <f>'ДОМА '!O16+ЮРИКИ!O15</f>
        <v>289156.92000000004</v>
      </c>
      <c r="P15" s="41">
        <f t="shared" si="4"/>
        <v>101.81048430081812</v>
      </c>
      <c r="Q15" s="40">
        <f t="shared" si="5"/>
        <v>1302122.31</v>
      </c>
      <c r="R15" s="51">
        <f>'ДОМА '!R16+ЮРИКИ!R15</f>
        <v>1325697.03</v>
      </c>
      <c r="S15" s="41">
        <f>'ДОМА '!S16+ЮРИКИ!S15</f>
        <v>221082.09538749387</v>
      </c>
      <c r="T15" s="41">
        <f>'ДОМА '!T16+ЮРИКИ!T15</f>
        <v>507948.81909339502</v>
      </c>
      <c r="U15" s="41">
        <f>'ДОМА '!U16+ЮРИКИ!U15</f>
        <v>192676.43800875384</v>
      </c>
      <c r="V15" s="41">
        <f>'ДОМА '!V16+ЮРИКИ!V15</f>
        <v>39748.02751035714</v>
      </c>
      <c r="W15" s="51">
        <f>'ДОМА '!W16+ЮРИКИ!W15</f>
        <v>69140.97</v>
      </c>
      <c r="X15" s="51">
        <f>'ДОМА '!X16+ЮРИКИ!X15</f>
        <v>295100.68</v>
      </c>
      <c r="Y15" s="41">
        <f>'ДОМА '!Y16+ЮРИКИ!Y15</f>
        <v>0</v>
      </c>
      <c r="Z15" s="40">
        <f t="shared" si="6"/>
        <v>1325697.0299999998</v>
      </c>
      <c r="AA15" s="123">
        <f t="shared" si="0"/>
        <v>221787.42689785099</v>
      </c>
      <c r="AB15" s="54">
        <f t="shared" si="1"/>
        <v>507948.81909339502</v>
      </c>
      <c r="AC15" s="54">
        <f t="shared" si="1"/>
        <v>192676.43800875384</v>
      </c>
      <c r="AD15" s="54">
        <f t="shared" si="7"/>
        <v>39042.696000000004</v>
      </c>
      <c r="AE15" s="54">
        <f t="shared" si="1"/>
        <v>69140.97</v>
      </c>
      <c r="AF15" s="54">
        <f t="shared" si="1"/>
        <v>295100.68</v>
      </c>
      <c r="AG15" s="54"/>
      <c r="AH15" s="42">
        <f t="shared" si="2"/>
        <v>1325697.0299999998</v>
      </c>
      <c r="AI15" s="56">
        <f t="shared" si="3"/>
        <v>-23574.719999999972</v>
      </c>
    </row>
    <row r="16" spans="1:35" x14ac:dyDescent="0.25">
      <c r="A16" s="31">
        <v>10</v>
      </c>
      <c r="B16" s="52">
        <f>'ДОМА '!B17+ЮРИКИ!B16</f>
        <v>0</v>
      </c>
      <c r="C16" s="33">
        <v>2.68</v>
      </c>
      <c r="D16" s="33">
        <v>11.15</v>
      </c>
      <c r="E16" s="33">
        <v>3.73</v>
      </c>
      <c r="F16" s="35">
        <v>0.71</v>
      </c>
      <c r="G16" s="35">
        <v>1.31</v>
      </c>
      <c r="H16" s="35">
        <v>5.51</v>
      </c>
      <c r="I16" s="51">
        <f>'ДОМА '!I17+ЮРИКИ!I16</f>
        <v>1384041.0900000003</v>
      </c>
      <c r="J16" s="41">
        <f>'ДОМА '!J17+ЮРИКИ!J16</f>
        <v>198766.46499999997</v>
      </c>
      <c r="K16" s="41">
        <f>'ДОМА '!K17+ЮРИКИ!K16</f>
        <v>596493.44999999995</v>
      </c>
      <c r="L16" s="41">
        <f>'ДОМА '!L17+ЮРИКИ!L16</f>
        <v>199204.42500000002</v>
      </c>
      <c r="M16" s="41">
        <f>'ДОМА '!M17+ЮРИКИ!M16</f>
        <v>39567.15</v>
      </c>
      <c r="N16" s="41">
        <f>'ДОМА '!N17+ЮРИКИ!N16</f>
        <v>66195.60000000002</v>
      </c>
      <c r="O16" s="41">
        <f>'ДОМА '!O17+ЮРИКИ!O16</f>
        <v>283814</v>
      </c>
      <c r="P16" s="41">
        <f t="shared" si="4"/>
        <v>92.786150590370085</v>
      </c>
      <c r="Q16" s="40">
        <f t="shared" si="5"/>
        <v>1384041.09</v>
      </c>
      <c r="R16" s="51">
        <f>'ДОМА '!R17+ЮРИКИ!R16</f>
        <v>1284198.45</v>
      </c>
      <c r="S16" s="41">
        <f>'ДОМА '!S17+ЮРИКИ!S16</f>
        <v>182408.56468774681</v>
      </c>
      <c r="T16" s="41">
        <f>'ДОМА '!T17+ЮРИКИ!T16</f>
        <v>555742.41218096856</v>
      </c>
      <c r="U16" s="41">
        <f>'ДОМА '!U17+ЮРИКИ!U16</f>
        <v>184045.7159772965</v>
      </c>
      <c r="V16" s="41">
        <f>'ДОМА '!V17+ЮРИКИ!V16</f>
        <v>36777.167153988092</v>
      </c>
      <c r="W16" s="51">
        <f>'ДОМА '!W17+ЮРИКИ!W16</f>
        <v>61791.200000000012</v>
      </c>
      <c r="X16" s="51">
        <f>'ДОМА '!X17+ЮРИКИ!X16</f>
        <v>263433.39</v>
      </c>
      <c r="Y16" s="41">
        <f>'ДОМА '!Y17+ЮРИКИ!Y16</f>
        <v>0</v>
      </c>
      <c r="Z16" s="40">
        <f t="shared" si="6"/>
        <v>1284198.4499999997</v>
      </c>
      <c r="AA16" s="123">
        <f t="shared" si="0"/>
        <v>179618.58184173465</v>
      </c>
      <c r="AB16" s="54">
        <f t="shared" si="1"/>
        <v>555742.41218096856</v>
      </c>
      <c r="AC16" s="54">
        <f t="shared" si="1"/>
        <v>184045.7159772965</v>
      </c>
      <c r="AD16" s="54">
        <f t="shared" si="7"/>
        <v>39567.15</v>
      </c>
      <c r="AE16" s="54">
        <f t="shared" si="1"/>
        <v>61791.200000000012</v>
      </c>
      <c r="AF16" s="54">
        <f t="shared" si="1"/>
        <v>263433.39</v>
      </c>
      <c r="AG16" s="54"/>
      <c r="AH16" s="42">
        <f t="shared" si="2"/>
        <v>1284198.4499999997</v>
      </c>
      <c r="AI16" s="56">
        <f t="shared" si="3"/>
        <v>99842.640000000596</v>
      </c>
    </row>
    <row r="17" spans="1:35" x14ac:dyDescent="0.25">
      <c r="A17" s="31">
        <v>11</v>
      </c>
      <c r="B17" s="52">
        <f>'ДОМА '!B18+ЮРИКИ!B17</f>
        <v>27.6</v>
      </c>
      <c r="C17" s="33">
        <v>2.68</v>
      </c>
      <c r="D17" s="33">
        <v>10.9</v>
      </c>
      <c r="E17" s="33">
        <v>3.3</v>
      </c>
      <c r="F17" s="35">
        <v>0.71</v>
      </c>
      <c r="G17" s="35">
        <v>1.31</v>
      </c>
      <c r="H17" s="35">
        <v>5.51</v>
      </c>
      <c r="I17" s="51">
        <f>'ДОМА '!I18+ЮРИКИ!I17</f>
        <v>1371903.6000000003</v>
      </c>
      <c r="J17" s="41">
        <f>'ДОМА '!J18+ЮРИКИ!J17</f>
        <v>198315.049</v>
      </c>
      <c r="K17" s="41">
        <f>'ДОМА '!K18+ЮРИКИ!K17</f>
        <v>588198.99600000016</v>
      </c>
      <c r="L17" s="41">
        <f>'ДОМА '!L18+ЮРИКИ!L17</f>
        <v>188500.86899999998</v>
      </c>
      <c r="M17" s="41">
        <f>'ДОМА '!M18+ЮРИКИ!M17</f>
        <v>40352.598000000005</v>
      </c>
      <c r="N17" s="41">
        <f>'ДОМА '!N18+ЮРИКИ!N17</f>
        <v>68981.148000000001</v>
      </c>
      <c r="O17" s="41">
        <f>'ДОМА '!O18+ЮРИКИ!O17</f>
        <v>287554.94</v>
      </c>
      <c r="P17" s="41">
        <f t="shared" si="4"/>
        <v>93.325246759320379</v>
      </c>
      <c r="Q17" s="40">
        <f t="shared" si="5"/>
        <v>1371903.6</v>
      </c>
      <c r="R17" s="51">
        <f>'ДОМА '!R18+ЮРИКИ!R17</f>
        <v>1280332.42</v>
      </c>
      <c r="S17" s="41">
        <f>'ДОМА '!S18+ЮРИКИ!S17</f>
        <v>185555.89174058053</v>
      </c>
      <c r="T17" s="41">
        <f>'ДОМА '!T18+ЮРИКИ!T17</f>
        <v>549708.9482212076</v>
      </c>
      <c r="U17" s="41">
        <f>'ДОМА '!U18+ЮРИКИ!U17</f>
        <v>175425.56267785706</v>
      </c>
      <c r="V17" s="41">
        <f>'ДОМА '!V18+ЮРИКИ!V17</f>
        <v>37685.747360354966</v>
      </c>
      <c r="W17" s="51">
        <f>'ДОМА '!W18+ЮРИКИ!W17</f>
        <v>62984.36</v>
      </c>
      <c r="X17" s="51">
        <f>'ДОМА '!X18+ЮРИКИ!X17</f>
        <v>268971.91000000003</v>
      </c>
      <c r="Y17" s="41">
        <f>'ДОМА '!Y18+ЮРИКИ!Y17</f>
        <v>0</v>
      </c>
      <c r="Z17" s="40">
        <f t="shared" si="6"/>
        <v>1280332.4200000002</v>
      </c>
      <c r="AA17" s="123">
        <f t="shared" si="0"/>
        <v>182889.04110093554</v>
      </c>
      <c r="AB17" s="54">
        <f t="shared" si="1"/>
        <v>549708.9482212076</v>
      </c>
      <c r="AC17" s="54">
        <f t="shared" si="1"/>
        <v>175425.56267785706</v>
      </c>
      <c r="AD17" s="54">
        <f t="shared" si="7"/>
        <v>40352.598000000005</v>
      </c>
      <c r="AE17" s="54">
        <f t="shared" si="1"/>
        <v>62984.36</v>
      </c>
      <c r="AF17" s="54">
        <f t="shared" si="1"/>
        <v>268971.91000000003</v>
      </c>
      <c r="AG17" s="54"/>
      <c r="AH17" s="42">
        <f t="shared" si="2"/>
        <v>1280332.4200000002</v>
      </c>
      <c r="AI17" s="56">
        <f t="shared" si="3"/>
        <v>91571.180000000168</v>
      </c>
    </row>
    <row r="18" spans="1:35" x14ac:dyDescent="0.25">
      <c r="A18" s="31">
        <v>12</v>
      </c>
      <c r="B18" s="52">
        <f>'ДОМА '!B19+ЮРИКИ!B18</f>
        <v>132.1</v>
      </c>
      <c r="C18" s="33">
        <v>2.5</v>
      </c>
      <c r="D18" s="33">
        <v>9.5399999999999991</v>
      </c>
      <c r="E18" s="33">
        <v>3.26</v>
      </c>
      <c r="F18" s="35">
        <v>0.71</v>
      </c>
      <c r="G18" s="35">
        <v>1.31</v>
      </c>
      <c r="H18" s="35"/>
      <c r="I18" s="51">
        <f>'ДОМА '!I19+ЮРИКИ!I18</f>
        <v>1781748.1599999997</v>
      </c>
      <c r="J18" s="41">
        <f>'ДОМА '!J19+ЮРИКИ!J18</f>
        <v>323769.3400000002</v>
      </c>
      <c r="K18" s="41">
        <f>'ДОМА '!K19+ЮРИКИ!K18</f>
        <v>927854.40000000014</v>
      </c>
      <c r="L18" s="41">
        <f>'ДОМА '!L19+ЮРИКИ!L18</f>
        <v>327035.35200000001</v>
      </c>
      <c r="M18" s="41">
        <f>'ДОМА '!M19+ЮРИКИ!M18</f>
        <v>75238.547999999995</v>
      </c>
      <c r="N18" s="41">
        <f>'ДОМА '!N19+ЮРИКИ!N18</f>
        <v>127850.51999999996</v>
      </c>
      <c r="O18" s="41">
        <f>'ДОМА '!O19+ЮРИКИ!O18</f>
        <v>0</v>
      </c>
      <c r="P18" s="41">
        <f t="shared" si="4"/>
        <v>93.621404385230292</v>
      </c>
      <c r="Q18" s="40">
        <f t="shared" si="5"/>
        <v>1781748.1600000001</v>
      </c>
      <c r="R18" s="51">
        <f>'ДОМА '!R19+ЮРИКИ!R18</f>
        <v>1668097.6499999997</v>
      </c>
      <c r="S18" s="41">
        <f>'ДОМА '!S19+ЮРИКИ!S18</f>
        <v>303051.12750303111</v>
      </c>
      <c r="T18" s="41">
        <f>'ДОМА '!T19+ЮРИКИ!T18</f>
        <v>868619.96839091321</v>
      </c>
      <c r="U18" s="41">
        <f>'ДОМА '!U19+ЮРИКИ!U18</f>
        <v>306030.62335624243</v>
      </c>
      <c r="V18" s="41">
        <f>'ДОМА '!V19+ЮРИКИ!V18</f>
        <v>70409.110749813262</v>
      </c>
      <c r="W18" s="51">
        <f>'ДОМА '!W19+ЮРИКИ!W18</f>
        <v>119986.82000000002</v>
      </c>
      <c r="X18" s="51">
        <f>'ДОМА '!X19+ЮРИКИ!X18</f>
        <v>0</v>
      </c>
      <c r="Y18" s="41">
        <f>'ДОМА '!Y19+ЮРИКИ!Y18</f>
        <v>0</v>
      </c>
      <c r="Z18" s="40">
        <f t="shared" si="6"/>
        <v>1668097.6500000001</v>
      </c>
      <c r="AA18" s="123">
        <f t="shared" si="0"/>
        <v>298221.69025284448</v>
      </c>
      <c r="AB18" s="54">
        <f t="shared" si="1"/>
        <v>868619.96839091321</v>
      </c>
      <c r="AC18" s="54">
        <f t="shared" si="1"/>
        <v>306030.62335624243</v>
      </c>
      <c r="AD18" s="54">
        <f t="shared" si="7"/>
        <v>75238.547999999995</v>
      </c>
      <c r="AE18" s="54">
        <f t="shared" si="1"/>
        <v>119986.82000000002</v>
      </c>
      <c r="AF18" s="54">
        <f t="shared" si="1"/>
        <v>0</v>
      </c>
      <c r="AG18" s="54"/>
      <c r="AH18" s="42">
        <f t="shared" si="2"/>
        <v>1668097.6500000001</v>
      </c>
      <c r="AI18" s="56">
        <f t="shared" si="3"/>
        <v>113650.50999999954</v>
      </c>
    </row>
    <row r="19" spans="1:35" x14ac:dyDescent="0.25">
      <c r="A19" s="31">
        <v>16</v>
      </c>
      <c r="B19" s="52">
        <f>'ДОМА '!B20+ЮРИКИ!B19</f>
        <v>116.9</v>
      </c>
      <c r="C19" s="33">
        <v>2.5</v>
      </c>
      <c r="D19" s="33">
        <v>10.25</v>
      </c>
      <c r="E19" s="33">
        <v>3.34</v>
      </c>
      <c r="F19" s="35">
        <v>0.71</v>
      </c>
      <c r="G19" s="35">
        <v>1.31</v>
      </c>
      <c r="H19" s="35"/>
      <c r="I19" s="51">
        <f>'ДОМА '!I20+ЮРИКИ!I19</f>
        <v>1613229.4799999997</v>
      </c>
      <c r="J19" s="41">
        <f>'ДОМА '!J20+ЮРИКИ!J19</f>
        <v>294719.89799999993</v>
      </c>
      <c r="K19" s="41">
        <f>'ДОМА '!K20+ЮРИКИ!K19</f>
        <v>896608.28399999975</v>
      </c>
      <c r="L19" s="41">
        <f>'ДОМА '!L20+ЮРИКИ!L19</f>
        <v>244337.85</v>
      </c>
      <c r="M19" s="41">
        <f>'ДОМА '!M20+ЮРИКИ!M19</f>
        <v>65790.647999999986</v>
      </c>
      <c r="N19" s="41">
        <f>'ДОМА '!N20+ЮРИКИ!N19</f>
        <v>111772.79999999997</v>
      </c>
      <c r="O19" s="41">
        <f>'ДОМА '!O20+ЮРИКИ!O19</f>
        <v>0</v>
      </c>
      <c r="P19" s="41">
        <f t="shared" si="4"/>
        <v>102.87144517096229</v>
      </c>
      <c r="Q19" s="40">
        <f t="shared" si="5"/>
        <v>1613229.4799999997</v>
      </c>
      <c r="R19" s="51">
        <f>'ДОМА '!R20+ЮРИКИ!R19</f>
        <v>1659552.4799999997</v>
      </c>
      <c r="S19" s="41">
        <f>'ДОМА '!S20+ЮРИКИ!S19</f>
        <v>303003.58981182467</v>
      </c>
      <c r="T19" s="41">
        <f>'ДОМА '!T20+ЮРИКИ!T19</f>
        <v>922386.03610086557</v>
      </c>
      <c r="U19" s="41">
        <f>'ДОМА '!U20+ЮРИКИ!U19</f>
        <v>251236.51248357896</v>
      </c>
      <c r="V19" s="41">
        <f>'ДОМА '!V20+ЮРИКИ!V19</f>
        <v>67657.231603730994</v>
      </c>
      <c r="W19" s="51">
        <f>'ДОМА '!W20+ЮРИКИ!W19</f>
        <v>115269.11</v>
      </c>
      <c r="X19" s="51">
        <f>'ДОМА '!X20+ЮРИКИ!X19</f>
        <v>0</v>
      </c>
      <c r="Y19" s="41">
        <f>'ДОМА '!Y20+ЮРИКИ!Y19</f>
        <v>0</v>
      </c>
      <c r="Z19" s="40">
        <f t="shared" si="6"/>
        <v>1659552.4800000002</v>
      </c>
      <c r="AA19" s="123">
        <f t="shared" si="0"/>
        <v>304870.17341555568</v>
      </c>
      <c r="AB19" s="54">
        <f t="shared" si="1"/>
        <v>922386.03610086557</v>
      </c>
      <c r="AC19" s="54">
        <f t="shared" si="1"/>
        <v>251236.51248357896</v>
      </c>
      <c r="AD19" s="54">
        <f t="shared" si="7"/>
        <v>65790.647999999986</v>
      </c>
      <c r="AE19" s="54">
        <f t="shared" si="1"/>
        <v>115269.11</v>
      </c>
      <c r="AF19" s="54">
        <f t="shared" si="1"/>
        <v>0</v>
      </c>
      <c r="AG19" s="54"/>
      <c r="AH19" s="42">
        <f t="shared" si="2"/>
        <v>1659552.4800000002</v>
      </c>
      <c r="AI19" s="56">
        <f t="shared" si="3"/>
        <v>-46323.000000000466</v>
      </c>
    </row>
    <row r="20" spans="1:35" x14ac:dyDescent="0.25">
      <c r="A20" s="31">
        <v>17</v>
      </c>
      <c r="B20" s="52">
        <f>'ДОМА '!B21+ЮРИКИ!B20</f>
        <v>0</v>
      </c>
      <c r="C20" s="33"/>
      <c r="D20" s="33"/>
      <c r="E20" s="33"/>
      <c r="F20" s="35"/>
      <c r="G20" s="35"/>
      <c r="H20" s="35"/>
      <c r="I20" s="51">
        <f>'ДОМА '!I21+ЮРИКИ!I20</f>
        <v>456602.86</v>
      </c>
      <c r="J20" s="41">
        <f>'ДОМА '!J21+ЮРИКИ!J20</f>
        <v>71154.298000000039</v>
      </c>
      <c r="K20" s="41">
        <f>'ДОМА '!K21+ЮРИКИ!K20</f>
        <v>302610.42</v>
      </c>
      <c r="L20" s="41">
        <f>'ДОМА '!L21+ЮРИКИ!L20</f>
        <v>64845.090000000011</v>
      </c>
      <c r="M20" s="41">
        <f>'ДОМА '!M21+ЮРИКИ!M20</f>
        <v>17993.052</v>
      </c>
      <c r="N20" s="41">
        <f>'ДОМА '!N21+ЮРИКИ!N20</f>
        <v>0</v>
      </c>
      <c r="O20" s="41">
        <f>'ДОМА '!O21+ЮРИКИ!O20</f>
        <v>0</v>
      </c>
      <c r="P20" s="41">
        <f t="shared" si="4"/>
        <v>62.469645941332921</v>
      </c>
      <c r="Q20" s="40">
        <f t="shared" si="5"/>
        <v>456602.86000000004</v>
      </c>
      <c r="R20" s="51">
        <f>'ДОМА '!R21+ЮРИКИ!R20</f>
        <v>285238.19</v>
      </c>
      <c r="S20" s="41">
        <f>'ДОМА '!S21+ЮРИКИ!S20</f>
        <v>44506.127409804161</v>
      </c>
      <c r="T20" s="41">
        <f>'ДОМА '!T21+ЮРИКИ!T20</f>
        <v>189039.65556274599</v>
      </c>
      <c r="U20" s="41">
        <f>'ДОМА '!U21+ЮРИКИ!U20</f>
        <v>40452.21129128657</v>
      </c>
      <c r="V20" s="41">
        <f>'ДОМА '!V21+ЮРИКИ!V20</f>
        <v>11240.195736163278</v>
      </c>
      <c r="W20" s="51">
        <f>'ДОМА '!W21+ЮРИКИ!W20</f>
        <v>0</v>
      </c>
      <c r="X20" s="51">
        <f>'ДОМА '!X21+ЮРИКИ!X20</f>
        <v>0</v>
      </c>
      <c r="Y20" s="41">
        <f>'ДОМА '!Y21+ЮРИКИ!Y20</f>
        <v>0</v>
      </c>
      <c r="Z20" s="40">
        <f t="shared" si="6"/>
        <v>285238.19</v>
      </c>
      <c r="AA20" s="123">
        <f t="shared" si="0"/>
        <v>37753.271145967447</v>
      </c>
      <c r="AB20" s="54">
        <f t="shared" si="1"/>
        <v>189039.65556274599</v>
      </c>
      <c r="AC20" s="54">
        <f t="shared" si="1"/>
        <v>40452.21129128657</v>
      </c>
      <c r="AD20" s="54">
        <f t="shared" si="7"/>
        <v>17993.052</v>
      </c>
      <c r="AE20" s="54">
        <f t="shared" si="1"/>
        <v>0</v>
      </c>
      <c r="AF20" s="54">
        <f t="shared" si="1"/>
        <v>0</v>
      </c>
      <c r="AG20" s="54"/>
      <c r="AH20" s="42">
        <f t="shared" si="2"/>
        <v>285238.19000000006</v>
      </c>
      <c r="AI20" s="56">
        <f t="shared" si="3"/>
        <v>171364.66999999998</v>
      </c>
    </row>
    <row r="21" spans="1:35" x14ac:dyDescent="0.25">
      <c r="A21" s="32" t="s">
        <v>37</v>
      </c>
      <c r="B21" s="52">
        <f>'ДОМА '!B22+ЮРИКИ!B21</f>
        <v>2154.8000000000002</v>
      </c>
      <c r="C21" s="33"/>
      <c r="D21" s="34"/>
      <c r="E21" s="34"/>
      <c r="F21" s="35"/>
      <c r="G21" s="35"/>
      <c r="H21" s="35"/>
      <c r="I21" s="51">
        <f>'ДОМА '!I22+ЮРИКИ!I21</f>
        <v>19037355.18</v>
      </c>
      <c r="J21" s="41">
        <f>'ДОМА '!J22+ЮРИКИ!J21</f>
        <v>3330427.3519999995</v>
      </c>
      <c r="K21" s="41">
        <f>'ДОМА '!K22+ЮРИКИ!K21</f>
        <v>9889816.5659999978</v>
      </c>
      <c r="L21" s="41">
        <f>'ДОМА '!L22+ЮРИКИ!L21</f>
        <v>3014228.8319999995</v>
      </c>
      <c r="M21" s="41">
        <f>'ДОМА '!M22+ЮРИКИ!M21</f>
        <v>737124.91200000001</v>
      </c>
      <c r="N21" s="41">
        <f>'ДОМА '!N22+ЮРИКИ!N21</f>
        <v>1205231.6580000001</v>
      </c>
      <c r="O21" s="41">
        <f>'ДОМА '!O22+ЮРИКИ!O21</f>
        <v>860525.8600000001</v>
      </c>
      <c r="P21" s="41">
        <f t="shared" si="4"/>
        <v>97.340330338891107</v>
      </c>
      <c r="Q21" s="40">
        <f t="shared" si="5"/>
        <v>19037355.179999996</v>
      </c>
      <c r="R21" s="51">
        <f>'ДОМА '!R22+ЮРИКИ!R21</f>
        <v>18531024.419999998</v>
      </c>
      <c r="S21" s="41">
        <f>'ДОМА '!S22+ЮРИКИ!S21</f>
        <v>3252597.5557466606</v>
      </c>
      <c r="T21" s="41">
        <f>'ДОМА '!T22+ЮРИКИ!T21</f>
        <v>9612438.2210666183</v>
      </c>
      <c r="U21" s="41">
        <f>'ДОМА '!U22+ЮРИКИ!U21</f>
        <v>2933222.514342932</v>
      </c>
      <c r="V21" s="41">
        <f>'ДОМА '!V22+ЮРИКИ!V21</f>
        <v>717884.73884378839</v>
      </c>
      <c r="W21" s="51">
        <f>'ДОМА '!W22+ЮРИКИ!W21</f>
        <v>1187375.4099999999</v>
      </c>
      <c r="X21" s="51">
        <f>'ДОМА '!X22+ЮРИКИ!X21</f>
        <v>827505.98</v>
      </c>
      <c r="Y21" s="41">
        <f>'ДОМА '!Y22+ЮРИКИ!Y21</f>
        <v>0</v>
      </c>
      <c r="Z21" s="40">
        <f t="shared" si="6"/>
        <v>18531024.420000002</v>
      </c>
      <c r="AA21" s="55">
        <f t="shared" ref="AA21:AF21" si="8">SUM(AA9:AA19)</f>
        <v>3195373.8358817995</v>
      </c>
      <c r="AB21" s="55">
        <f t="shared" si="8"/>
        <v>9423252.7140750419</v>
      </c>
      <c r="AC21" s="55">
        <f t="shared" si="8"/>
        <v>2892986.3500431608</v>
      </c>
      <c r="AD21" s="55">
        <f>SUM(AD9:AD19)</f>
        <v>719131.85999999987</v>
      </c>
      <c r="AE21" s="55">
        <f t="shared" si="8"/>
        <v>1187375.4099999999</v>
      </c>
      <c r="AF21" s="55">
        <f t="shared" si="8"/>
        <v>827505.9800000001</v>
      </c>
      <c r="AG21" s="54"/>
      <c r="AH21" s="42">
        <f>SUM(AH9:AH19)</f>
        <v>18245626.149999999</v>
      </c>
      <c r="AI21" s="56">
        <f>SUM(AI9:AI19)</f>
        <v>335126.16999999911</v>
      </c>
    </row>
    <row r="22" spans="1:35" x14ac:dyDescent="0.25">
      <c r="A22" s="6" t="s">
        <v>56</v>
      </c>
      <c r="B22" s="75"/>
      <c r="C22" s="7"/>
      <c r="D22" s="24"/>
      <c r="E22" s="24"/>
      <c r="F22" s="24"/>
      <c r="G22" s="25"/>
      <c r="H22" s="25"/>
      <c r="I22" s="51"/>
      <c r="J22" s="51"/>
      <c r="K22" s="51"/>
      <c r="L22" s="51"/>
      <c r="M22" s="51"/>
      <c r="N22" s="51"/>
      <c r="O22" s="51"/>
      <c r="P22" s="51"/>
      <c r="Q22" s="87"/>
      <c r="R22" s="51"/>
      <c r="S22" s="51"/>
      <c r="T22" s="51"/>
      <c r="U22" s="51"/>
      <c r="V22" s="130"/>
      <c r="W22" s="51"/>
      <c r="X22" s="51">
        <f>'ДОМА '!X23+ЮРИКИ!X22</f>
        <v>0</v>
      </c>
      <c r="Y22" s="41">
        <f>'ДОМА '!Y23+ЮРИКИ!Y22</f>
        <v>0</v>
      </c>
      <c r="Z22" s="40">
        <f t="shared" si="6"/>
        <v>0</v>
      </c>
      <c r="AA22" s="29"/>
      <c r="AB22" s="29"/>
      <c r="AC22" s="29"/>
      <c r="AD22" s="124"/>
      <c r="AE22" s="29"/>
      <c r="AF22" s="29"/>
      <c r="AG22" s="29"/>
      <c r="AH22" s="85"/>
      <c r="AI22" s="88"/>
    </row>
    <row r="23" spans="1:35" x14ac:dyDescent="0.25">
      <c r="A23" s="31">
        <v>1</v>
      </c>
      <c r="B23" s="52">
        <f>'ДОМА '!B24+ЮРИКИ!B23</f>
        <v>18.8</v>
      </c>
      <c r="C23" s="33">
        <v>2.5</v>
      </c>
      <c r="D23" s="33">
        <v>12.47</v>
      </c>
      <c r="E23" s="33">
        <v>10.11</v>
      </c>
      <c r="F23" s="35">
        <v>0.71</v>
      </c>
      <c r="G23" s="35">
        <v>1.31</v>
      </c>
      <c r="H23" s="35"/>
      <c r="I23" s="51">
        <f>'ДОМА '!I24+ЮРИКИ!I23</f>
        <v>1280578.48</v>
      </c>
      <c r="J23" s="41">
        <f>'ДОМА '!J24+ЮРИКИ!J23</f>
        <v>188874.86800000007</v>
      </c>
      <c r="K23" s="41">
        <f>'ДОМА '!K24+ЮРИКИ!K23</f>
        <v>575742.04200000013</v>
      </c>
      <c r="L23" s="41">
        <f>'ДОМА '!L24+ЮРИКИ!L23</f>
        <v>422317.78799999994</v>
      </c>
      <c r="M23" s="41">
        <f>'ДОМА '!M24+ЮРИКИ!M23</f>
        <v>35142.581999999995</v>
      </c>
      <c r="N23" s="41">
        <f>'ДОМА '!N24+ЮРИКИ!N23</f>
        <v>58501.19999999999</v>
      </c>
      <c r="O23" s="41">
        <f>'ДОМА '!O24+ЮРИКИ!O23</f>
        <v>0</v>
      </c>
      <c r="P23" s="41">
        <f t="shared" si="4"/>
        <v>98.841503255622428</v>
      </c>
      <c r="Q23" s="40">
        <f t="shared" si="5"/>
        <v>1280578.48</v>
      </c>
      <c r="R23" s="51">
        <f>'ДОМА '!R24+ЮРИКИ!R23</f>
        <v>1265743.02</v>
      </c>
      <c r="S23" s="41">
        <f>'ДОМА '!S24+ЮРИКИ!S23</f>
        <v>185751.44568873258</v>
      </c>
      <c r="T23" s="41">
        <f>'ДОМА '!T24+ЮРИКИ!T23</f>
        <v>569839.26472617721</v>
      </c>
      <c r="U23" s="41">
        <f>'ДОМА '!U24+ЮРИКИ!U23</f>
        <v>416984.46766028035</v>
      </c>
      <c r="V23" s="41">
        <f>'ДОМА '!V24+ЮРИКИ!V23</f>
        <v>34763.820701716657</v>
      </c>
      <c r="W23" s="51">
        <f>'ДОМА '!W24+ЮРИКИ!W23</f>
        <v>58255.54</v>
      </c>
      <c r="X23" s="51">
        <f>'ДОМА '!X24+ЮРИКИ!X23</f>
        <v>0</v>
      </c>
      <c r="Y23" s="41">
        <f>'ДОМА '!Y24+ЮРИКИ!Y23</f>
        <v>0</v>
      </c>
      <c r="Z23" s="40">
        <f t="shared" si="6"/>
        <v>1265594.5387769069</v>
      </c>
      <c r="AA23" s="123">
        <f t="shared" ref="AA23:AA38" si="9">Z23-AB23-AC23-AD23-AE23-AF23</f>
        <v>185372.68439044934</v>
      </c>
      <c r="AB23" s="54">
        <f t="shared" ref="AB23:AB38" si="10">T23</f>
        <v>569839.26472617721</v>
      </c>
      <c r="AC23" s="54">
        <f t="shared" ref="AC23:AC38" si="11">U23</f>
        <v>416984.46766028035</v>
      </c>
      <c r="AD23" s="54">
        <f t="shared" si="7"/>
        <v>35142.581999999995</v>
      </c>
      <c r="AE23" s="54">
        <f t="shared" ref="AE23:AE38" si="12">W23</f>
        <v>58255.54</v>
      </c>
      <c r="AF23" s="54">
        <f t="shared" ref="AF23:AF38" si="13">X23</f>
        <v>0</v>
      </c>
      <c r="AG23" s="54"/>
      <c r="AH23" s="42">
        <f t="shared" ref="AH23:AH38" si="14">SUM(AA23:AG23)</f>
        <v>1265594.5387769069</v>
      </c>
      <c r="AI23" s="56">
        <f t="shared" ref="AI23:AI38" si="15">I23-Z23</f>
        <v>14983.941223093076</v>
      </c>
    </row>
    <row r="24" spans="1:35" x14ac:dyDescent="0.25">
      <c r="A24" s="31">
        <v>2</v>
      </c>
      <c r="B24" s="52">
        <f>'ДОМА '!B25+ЮРИКИ!B24</f>
        <v>0</v>
      </c>
      <c r="C24" s="33">
        <v>2.5</v>
      </c>
      <c r="D24" s="33">
        <v>10.59</v>
      </c>
      <c r="E24" s="33">
        <v>2.2599999999999998</v>
      </c>
      <c r="F24" s="35">
        <v>0.71</v>
      </c>
      <c r="G24" s="35">
        <v>1.31</v>
      </c>
      <c r="H24" s="35"/>
      <c r="I24" s="51">
        <f>'ДОМА '!I25+ЮРИКИ!I24</f>
        <v>330769.75</v>
      </c>
      <c r="J24" s="41">
        <f>'ДОМА '!J25+ЮРИКИ!J24</f>
        <v>60280.236000000012</v>
      </c>
      <c r="K24" s="41">
        <f>'ДОМА '!K25+ЮРИКИ!K24</f>
        <v>191328.16799999995</v>
      </c>
      <c r="L24" s="41">
        <f>'ДОМА '!L25+ЮРИКИ!L24</f>
        <v>42095.681999999993</v>
      </c>
      <c r="M24" s="41">
        <f>'ДОМА '!M25+ЮРИКИ!M24</f>
        <v>13590.653999999997</v>
      </c>
      <c r="N24" s="41">
        <f>'ДОМА '!N25+ЮРИКИ!N24</f>
        <v>23475.01</v>
      </c>
      <c r="O24" s="41">
        <f>'ДОМА '!O25+ЮРИКИ!O24</f>
        <v>0</v>
      </c>
      <c r="P24" s="41">
        <f t="shared" si="4"/>
        <v>99.349994973845114</v>
      </c>
      <c r="Q24" s="40">
        <f t="shared" si="5"/>
        <v>330769.74999999994</v>
      </c>
      <c r="R24" s="51">
        <f>'ДОМА '!R25+ЮРИКИ!R24</f>
        <v>328619.73000000004</v>
      </c>
      <c r="S24" s="41">
        <f>'ДОМА '!S25+ЮРИКИ!S24</f>
        <v>59883.917454918745</v>
      </c>
      <c r="T24" s="41">
        <f>'ДОМА '!T25+ЮРИКИ!T24</f>
        <v>190075.11864721583</v>
      </c>
      <c r="U24" s="41">
        <f>'ДОМА '!U25+ЮРИКИ!U24</f>
        <v>41807.738016098265</v>
      </c>
      <c r="V24" s="41">
        <f>'ДОМА '!V25+ЮРИКИ!V24</f>
        <v>13501.645881767176</v>
      </c>
      <c r="W24" s="51">
        <f>'ДОМА '!W25+ЮРИКИ!W24</f>
        <v>23351.31</v>
      </c>
      <c r="X24" s="51">
        <f>'ДОМА '!X25+ЮРИКИ!X24</f>
        <v>0</v>
      </c>
      <c r="Y24" s="41">
        <f>'ДОМА '!Y25+ЮРИКИ!Y24</f>
        <v>0</v>
      </c>
      <c r="Z24" s="40">
        <f t="shared" si="6"/>
        <v>328619.73</v>
      </c>
      <c r="AA24" s="123">
        <f t="shared" si="9"/>
        <v>59794.909336685887</v>
      </c>
      <c r="AB24" s="54">
        <f t="shared" si="10"/>
        <v>190075.11864721583</v>
      </c>
      <c r="AC24" s="54">
        <f t="shared" si="11"/>
        <v>41807.738016098265</v>
      </c>
      <c r="AD24" s="54">
        <f t="shared" si="7"/>
        <v>13590.653999999997</v>
      </c>
      <c r="AE24" s="54">
        <f t="shared" si="12"/>
        <v>23351.31</v>
      </c>
      <c r="AF24" s="54">
        <f t="shared" si="13"/>
        <v>0</v>
      </c>
      <c r="AG24" s="54"/>
      <c r="AH24" s="42">
        <f t="shared" si="14"/>
        <v>328619.73</v>
      </c>
      <c r="AI24" s="56">
        <f t="shared" si="15"/>
        <v>2150.0200000000186</v>
      </c>
    </row>
    <row r="25" spans="1:35" x14ac:dyDescent="0.25">
      <c r="A25" s="31">
        <v>3</v>
      </c>
      <c r="B25" s="52">
        <f>'ДОМА '!B26+ЮРИКИ!B25</f>
        <v>0</v>
      </c>
      <c r="C25" s="33">
        <v>2.5</v>
      </c>
      <c r="D25" s="33">
        <v>10.56</v>
      </c>
      <c r="E25" s="33">
        <v>0.85</v>
      </c>
      <c r="F25" s="35">
        <v>0.71</v>
      </c>
      <c r="G25" s="35">
        <v>1.31</v>
      </c>
      <c r="H25" s="35"/>
      <c r="I25" s="51">
        <f>'ДОМА '!I26+ЮРИКИ!I25</f>
        <v>322052.86</v>
      </c>
      <c r="J25" s="41">
        <f>'ДОМА '!J26+ЮРИКИ!J25</f>
        <v>55209.220000000023</v>
      </c>
      <c r="K25" s="41">
        <f>'ДОМА '!K26+ЮРИКИ!K25</f>
        <v>191639.01600000003</v>
      </c>
      <c r="L25" s="41">
        <f>'ДОМА '!L26+ЮРИКИ!L25</f>
        <v>38044.68</v>
      </c>
      <c r="M25" s="41">
        <f>'ДОМА '!M26+ЮРИКИ!M25</f>
        <v>13625.303999999996</v>
      </c>
      <c r="N25" s="41">
        <f>'ДОМА '!N26+ЮРИКИ!N25</f>
        <v>23534.640000000003</v>
      </c>
      <c r="O25" s="41">
        <f>'ДОМА '!O26+ЮРИКИ!O25</f>
        <v>0</v>
      </c>
      <c r="P25" s="41">
        <f t="shared" si="4"/>
        <v>98.954916904013842</v>
      </c>
      <c r="Q25" s="40">
        <f t="shared" si="5"/>
        <v>322052.8600000001</v>
      </c>
      <c r="R25" s="51">
        <f>'ДОМА '!R26+ЮРИКИ!R25</f>
        <v>318687.14</v>
      </c>
      <c r="S25" s="41">
        <f>'ДОМА '!S26+ЮРИКИ!S25</f>
        <v>54607.445206424891</v>
      </c>
      <c r="T25" s="41">
        <f>'ДОМА '!T26+ЮРИКИ!T25</f>
        <v>189633.16200104865</v>
      </c>
      <c r="U25" s="41">
        <f>'ДОМА '!U26+ЮРИКИ!U25</f>
        <v>37646.472604086288</v>
      </c>
      <c r="V25" s="41">
        <f>'ДОМА '!V26+ЮРИКИ!V25</f>
        <v>13482.690188440207</v>
      </c>
      <c r="W25" s="51">
        <f>'ДОМА '!W26+ЮРИКИ!W25</f>
        <v>23317.370000000003</v>
      </c>
      <c r="X25" s="51">
        <f>'ДОМА '!X26+ЮРИКИ!X25</f>
        <v>0</v>
      </c>
      <c r="Y25" s="41">
        <f>'ДОМА '!Y26+ЮРИКИ!Y25</f>
        <v>0</v>
      </c>
      <c r="Z25" s="40">
        <f t="shared" si="6"/>
        <v>318687.14</v>
      </c>
      <c r="AA25" s="123">
        <f t="shared" si="9"/>
        <v>54464.831394865083</v>
      </c>
      <c r="AB25" s="54">
        <f t="shared" si="10"/>
        <v>189633.16200104865</v>
      </c>
      <c r="AC25" s="54">
        <f t="shared" si="11"/>
        <v>37646.472604086288</v>
      </c>
      <c r="AD25" s="54">
        <f t="shared" si="7"/>
        <v>13625.303999999996</v>
      </c>
      <c r="AE25" s="54">
        <f t="shared" si="12"/>
        <v>23317.370000000003</v>
      </c>
      <c r="AF25" s="54">
        <f t="shared" si="13"/>
        <v>0</v>
      </c>
      <c r="AG25" s="54"/>
      <c r="AH25" s="42">
        <f t="shared" si="14"/>
        <v>318687.14</v>
      </c>
      <c r="AI25" s="56">
        <f t="shared" si="15"/>
        <v>3365.7199999999721</v>
      </c>
    </row>
    <row r="26" spans="1:35" x14ac:dyDescent="0.25">
      <c r="A26" s="31">
        <v>4</v>
      </c>
      <c r="B26" s="52">
        <f>'ДОМА '!B27+ЮРИКИ!B26</f>
        <v>0</v>
      </c>
      <c r="C26" s="33">
        <v>2.5</v>
      </c>
      <c r="D26" s="33">
        <v>10.64</v>
      </c>
      <c r="E26" s="33">
        <v>0.85</v>
      </c>
      <c r="F26" s="35">
        <v>0.71</v>
      </c>
      <c r="G26" s="35">
        <v>1.31</v>
      </c>
      <c r="H26" s="35"/>
      <c r="I26" s="51">
        <f>'ДОМА '!I27+ЮРИКИ!I26</f>
        <v>422019.64999999991</v>
      </c>
      <c r="J26" s="41">
        <f>'ДОМА '!J27+ЮРИКИ!J26</f>
        <v>74824.285999999964</v>
      </c>
      <c r="K26" s="41">
        <f>'ДОМА '!K27+ЮРИКИ!K26</f>
        <v>204465.15000000002</v>
      </c>
      <c r="L26" s="41">
        <f>'ДОМА '!L27+ЮРИКИ!L26</f>
        <v>105354.516</v>
      </c>
      <c r="M26" s="41">
        <f>'ДОМА '!M27+ЮРИКИ!M26</f>
        <v>13982.778</v>
      </c>
      <c r="N26" s="41">
        <f>'ДОМА '!N27+ЮРИКИ!N26</f>
        <v>23392.920000000002</v>
      </c>
      <c r="O26" s="41">
        <f>'ДОМА '!O27+ЮРИКИ!O26</f>
        <v>0</v>
      </c>
      <c r="P26" s="41">
        <f t="shared" si="4"/>
        <v>100.37467449679185</v>
      </c>
      <c r="Q26" s="40">
        <f t="shared" si="5"/>
        <v>422019.64999999997</v>
      </c>
      <c r="R26" s="51">
        <f>'ДОМА '!R27+ЮРИКИ!R26</f>
        <v>423600.85000000009</v>
      </c>
      <c r="S26" s="41">
        <f>'ДОМА '!S27+ЮРИКИ!S26</f>
        <v>68272.357282246434</v>
      </c>
      <c r="T26" s="41">
        <f>'ДОМА '!T27+ЮРИКИ!T26</f>
        <v>206406.20508612134</v>
      </c>
      <c r="U26" s="41">
        <f>'ДОМА '!U27+ЮРИКИ!U26</f>
        <v>109798.46003791645</v>
      </c>
      <c r="V26" s="41">
        <f>'ДОМА '!V27+ЮРИКИ!V26</f>
        <v>14090.87759371577</v>
      </c>
      <c r="W26" s="51">
        <f>'ДОМА '!W27+ЮРИКИ!W26</f>
        <v>25032.95</v>
      </c>
      <c r="X26" s="51">
        <f>'ДОМА '!X27+ЮРИКИ!X26</f>
        <v>0</v>
      </c>
      <c r="Y26" s="41">
        <f>'ДОМА '!Y27+ЮРИКИ!Y26</f>
        <v>0</v>
      </c>
      <c r="Z26" s="40">
        <f t="shared" si="6"/>
        <v>423600.85000000003</v>
      </c>
      <c r="AA26" s="123">
        <f t="shared" si="9"/>
        <v>68380.456875962249</v>
      </c>
      <c r="AB26" s="54">
        <f t="shared" si="10"/>
        <v>206406.20508612134</v>
      </c>
      <c r="AC26" s="54">
        <f t="shared" si="11"/>
        <v>109798.46003791645</v>
      </c>
      <c r="AD26" s="54">
        <f t="shared" si="7"/>
        <v>13982.778</v>
      </c>
      <c r="AE26" s="54">
        <f t="shared" si="12"/>
        <v>25032.95</v>
      </c>
      <c r="AF26" s="54">
        <f t="shared" si="13"/>
        <v>0</v>
      </c>
      <c r="AG26" s="54"/>
      <c r="AH26" s="42">
        <f t="shared" si="14"/>
        <v>423600.85000000003</v>
      </c>
      <c r="AI26" s="56">
        <f t="shared" si="15"/>
        <v>-1581.2000000001281</v>
      </c>
    </row>
    <row r="27" spans="1:35" x14ac:dyDescent="0.25">
      <c r="A27" s="31">
        <v>5</v>
      </c>
      <c r="B27" s="52">
        <f>'ДОМА '!B28+ЮРИКИ!B27</f>
        <v>288</v>
      </c>
      <c r="C27" s="33">
        <v>2.5</v>
      </c>
      <c r="D27" s="33">
        <v>9.57</v>
      </c>
      <c r="E27" s="33">
        <v>3.88</v>
      </c>
      <c r="F27" s="35">
        <v>0.71</v>
      </c>
      <c r="G27" s="35">
        <v>1.31</v>
      </c>
      <c r="H27" s="35"/>
      <c r="I27" s="51">
        <f>'ДОМА '!I28+ЮРИКИ!I27</f>
        <v>1964535.8299999994</v>
      </c>
      <c r="J27" s="41">
        <f>'ДОМА '!J28+ЮРИКИ!J27</f>
        <v>354776.72400000005</v>
      </c>
      <c r="K27" s="41">
        <f>'ДОМА '!K28+ЮРИКИ!K27</f>
        <v>1030115.4799999997</v>
      </c>
      <c r="L27" s="41">
        <f>'ДОМА '!L28+ЮРИКИ!L27</f>
        <v>363123.01800000004</v>
      </c>
      <c r="M27" s="41">
        <f>'ДОМА '!M28+ЮРИКИ!M27</f>
        <v>81042.80799999999</v>
      </c>
      <c r="N27" s="41">
        <f>'ДОМА '!N28+ЮРИКИ!N27</f>
        <v>135477.80000000002</v>
      </c>
      <c r="O27" s="41">
        <f>'ДОМА '!O28+ЮРИКИ!O27</f>
        <v>0</v>
      </c>
      <c r="P27" s="41">
        <f t="shared" si="4"/>
        <v>101.19878750188032</v>
      </c>
      <c r="Q27" s="40">
        <f t="shared" si="5"/>
        <v>1964535.83</v>
      </c>
      <c r="R27" s="51">
        <f>'ДОМА '!R28+ЮРИКИ!R27</f>
        <v>1988086.4400000002</v>
      </c>
      <c r="S27" s="41">
        <f>'ДОМА '!S28+ЮРИКИ!S27</f>
        <v>358802.46680484974</v>
      </c>
      <c r="T27" s="41">
        <f>'ДОМА '!T28+ЮРИКИ!T27</f>
        <v>1042555.1887276503</v>
      </c>
      <c r="U27" s="41">
        <f>'ДОМА '!U28+ЮРИКИ!U27</f>
        <v>366916.57641975477</v>
      </c>
      <c r="V27" s="41">
        <f>'ДОМА '!V28+ЮРИКИ!V27</f>
        <v>81915.588047745245</v>
      </c>
      <c r="W27" s="51">
        <f>'ДОМА '!W28+ЮРИКИ!W27</f>
        <v>137896.62000000002</v>
      </c>
      <c r="X27" s="51">
        <f>'ДОМА '!X28+ЮРИКИ!X27</f>
        <v>0</v>
      </c>
      <c r="Y27" s="41">
        <f>'ДОМА '!Y28+ЮРИКИ!Y27</f>
        <v>0</v>
      </c>
      <c r="Z27" s="40">
        <f t="shared" si="6"/>
        <v>1988086.44</v>
      </c>
      <c r="AA27" s="123">
        <f t="shared" si="9"/>
        <v>359675.24685259489</v>
      </c>
      <c r="AB27" s="54">
        <f t="shared" si="10"/>
        <v>1042555.1887276503</v>
      </c>
      <c r="AC27" s="54">
        <f t="shared" si="11"/>
        <v>366916.57641975477</v>
      </c>
      <c r="AD27" s="54">
        <f t="shared" si="7"/>
        <v>81042.80799999999</v>
      </c>
      <c r="AE27" s="54">
        <f t="shared" si="12"/>
        <v>137896.62000000002</v>
      </c>
      <c r="AF27" s="54">
        <f t="shared" si="13"/>
        <v>0</v>
      </c>
      <c r="AG27" s="54"/>
      <c r="AH27" s="42">
        <f t="shared" si="14"/>
        <v>1988086.4400000002</v>
      </c>
      <c r="AI27" s="56">
        <f t="shared" si="15"/>
        <v>-23550.610000000568</v>
      </c>
    </row>
    <row r="28" spans="1:35" x14ac:dyDescent="0.25">
      <c r="A28" s="31">
        <v>6</v>
      </c>
      <c r="B28" s="52">
        <f>'ДОМА '!B29+ЮРИКИ!B28</f>
        <v>252.7</v>
      </c>
      <c r="C28" s="33">
        <v>2.5</v>
      </c>
      <c r="D28" s="33">
        <v>9.7899999999999991</v>
      </c>
      <c r="E28" s="33">
        <v>2.66</v>
      </c>
      <c r="F28" s="35">
        <v>0.71</v>
      </c>
      <c r="G28" s="35">
        <v>1.31</v>
      </c>
      <c r="H28" s="35"/>
      <c r="I28" s="51">
        <f>'ДОМА '!I29+ЮРИКИ!I28</f>
        <v>2327114.5</v>
      </c>
      <c r="J28" s="41">
        <f>'ДОМА '!J29+ЮРИКИ!J28</f>
        <v>411988.21399999992</v>
      </c>
      <c r="K28" s="41">
        <f>'ДОМА '!K29+ЮРИКИ!K28</f>
        <v>1319284.5960000004</v>
      </c>
      <c r="L28" s="41">
        <f>'ДОМА '!L29+ЮРИКИ!L28</f>
        <v>323811.48999999993</v>
      </c>
      <c r="M28" s="41">
        <f>'ДОМА '!M29+ЮРИКИ!M28</f>
        <v>101221.12000000004</v>
      </c>
      <c r="N28" s="41">
        <f>'ДОМА '!N29+ЮРИКИ!N28</f>
        <v>170809.07999999996</v>
      </c>
      <c r="O28" s="41">
        <f>'ДОМА '!O29+ЮРИКИ!O28</f>
        <v>0</v>
      </c>
      <c r="P28" s="41">
        <f t="shared" si="4"/>
        <v>97.982235510972941</v>
      </c>
      <c r="Q28" s="40">
        <f t="shared" si="5"/>
        <v>2327114.5000000005</v>
      </c>
      <c r="R28" s="51">
        <f>'ДОМА '!R29+ЮРИКИ!R28</f>
        <v>2280158.8100000005</v>
      </c>
      <c r="S28" s="41">
        <f>'ДОМА '!S29+ЮРИКИ!S28</f>
        <v>404054.70712209336</v>
      </c>
      <c r="T28" s="41">
        <f>'ДОМА '!T29+ЮРИКИ!T28</f>
        <v>1292600.0092777954</v>
      </c>
      <c r="U28" s="41">
        <f>'ДОМА '!U29+ЮРИКИ!U28</f>
        <v>317614.58673581597</v>
      </c>
      <c r="V28" s="41">
        <f>'ДОМА '!V29+ЮРИКИ!V28</f>
        <v>99337.466864295333</v>
      </c>
      <c r="W28" s="51">
        <f>'ДОМА '!W29+ЮРИКИ!W28</f>
        <v>166552.04</v>
      </c>
      <c r="X28" s="51">
        <f>'ДОМА '!X29+ЮРИКИ!X28</f>
        <v>0</v>
      </c>
      <c r="Y28" s="41">
        <f>'ДОМА '!Y29+ЮРИКИ!Y28</f>
        <v>0</v>
      </c>
      <c r="Z28" s="40">
        <f t="shared" si="6"/>
        <v>2280158.81</v>
      </c>
      <c r="AA28" s="123">
        <f t="shared" si="9"/>
        <v>402171.05398638861</v>
      </c>
      <c r="AB28" s="54">
        <f t="shared" si="10"/>
        <v>1292600.0092777954</v>
      </c>
      <c r="AC28" s="54">
        <f t="shared" si="11"/>
        <v>317614.58673581597</v>
      </c>
      <c r="AD28" s="54">
        <f t="shared" si="7"/>
        <v>101221.12000000004</v>
      </c>
      <c r="AE28" s="54">
        <f t="shared" si="12"/>
        <v>166552.04</v>
      </c>
      <c r="AF28" s="54">
        <f t="shared" si="13"/>
        <v>0</v>
      </c>
      <c r="AG28" s="54"/>
      <c r="AH28" s="42">
        <f t="shared" si="14"/>
        <v>2280158.81</v>
      </c>
      <c r="AI28" s="56">
        <f t="shared" si="15"/>
        <v>46955.689999999944</v>
      </c>
    </row>
    <row r="29" spans="1:35" x14ac:dyDescent="0.25">
      <c r="A29" s="31">
        <v>7</v>
      </c>
      <c r="B29" s="52">
        <f>'ДОМА '!B30+ЮРИКИ!B29</f>
        <v>121.7</v>
      </c>
      <c r="C29" s="33">
        <v>2.5</v>
      </c>
      <c r="D29" s="33">
        <v>10.69</v>
      </c>
      <c r="E29" s="33">
        <v>3.07</v>
      </c>
      <c r="F29" s="35">
        <v>0.71</v>
      </c>
      <c r="G29" s="35">
        <v>1.31</v>
      </c>
      <c r="H29" s="35">
        <v>0</v>
      </c>
      <c r="I29" s="51">
        <f>'ДОМА '!I30+ЮРИКИ!I29</f>
        <v>1183712.3899999999</v>
      </c>
      <c r="J29" s="41">
        <f>'ДОМА '!J30+ЮРИКИ!J29</f>
        <v>226072.42000000016</v>
      </c>
      <c r="K29" s="41">
        <f>'ДОМА '!K30+ЮРИКИ!K29</f>
        <v>642780.76800000004</v>
      </c>
      <c r="L29" s="41">
        <f>'ДОМА '!L30+ЮРИКИ!L29</f>
        <v>188029.83600000004</v>
      </c>
      <c r="M29" s="41">
        <f>'ДОМА '!M30+ЮРИКИ!M29</f>
        <v>47215.475999999995</v>
      </c>
      <c r="N29" s="41">
        <f>'ДОМА '!N30+ЮРИКИ!N29</f>
        <v>79613.89</v>
      </c>
      <c r="O29" s="41">
        <f>'ДОМА '!O30+ЮРИКИ!O29</f>
        <v>0</v>
      </c>
      <c r="P29" s="41">
        <f t="shared" si="4"/>
        <v>101.47268881759362</v>
      </c>
      <c r="Q29" s="40">
        <f t="shared" si="5"/>
        <v>1183712.3900000001</v>
      </c>
      <c r="R29" s="51">
        <f>'ДОМА '!R30+ЮРИКИ!R29</f>
        <v>1201144.79</v>
      </c>
      <c r="S29" s="41">
        <f>'ДОМА '!S30+ЮРИКИ!S29</f>
        <v>229074.55401332831</v>
      </c>
      <c r="T29" s="41">
        <f>'ДОМА '!T30+ЮРИКИ!T29</f>
        <v>652315.87488368398</v>
      </c>
      <c r="U29" s="41">
        <f>'ДОМА '!U30+ЮРИКИ!U29</f>
        <v>190377.63289875528</v>
      </c>
      <c r="V29" s="41">
        <f>'ДОМА '!V30+ЮРИКИ!V29</f>
        <v>47840.718204232435</v>
      </c>
      <c r="W29" s="51">
        <f>'ДОМА '!W30+ЮРИКИ!W29</f>
        <v>81536.010000000009</v>
      </c>
      <c r="X29" s="51">
        <f>'ДОМА '!X30+ЮРИКИ!X29</f>
        <v>0</v>
      </c>
      <c r="Y29" s="41">
        <f>'ДОМА '!Y30+ЮРИКИ!Y29</f>
        <v>0</v>
      </c>
      <c r="Z29" s="40">
        <f t="shared" si="6"/>
        <v>1201144.79</v>
      </c>
      <c r="AA29" s="123">
        <f t="shared" si="9"/>
        <v>229699.79621756077</v>
      </c>
      <c r="AB29" s="54">
        <f t="shared" si="10"/>
        <v>652315.87488368398</v>
      </c>
      <c r="AC29" s="54">
        <f t="shared" si="11"/>
        <v>190377.63289875528</v>
      </c>
      <c r="AD29" s="54">
        <f t="shared" si="7"/>
        <v>47215.475999999995</v>
      </c>
      <c r="AE29" s="54">
        <f t="shared" si="12"/>
        <v>81536.010000000009</v>
      </c>
      <c r="AF29" s="54">
        <f t="shared" si="13"/>
        <v>0</v>
      </c>
      <c r="AG29" s="54"/>
      <c r="AH29" s="42">
        <f t="shared" si="14"/>
        <v>1201144.79</v>
      </c>
      <c r="AI29" s="56">
        <f t="shared" si="15"/>
        <v>-17432.40000000014</v>
      </c>
    </row>
    <row r="30" spans="1:35" x14ac:dyDescent="0.25">
      <c r="A30" s="31">
        <v>8</v>
      </c>
      <c r="B30" s="52">
        <f>'ДОМА '!B31+ЮРИКИ!B30</f>
        <v>537</v>
      </c>
      <c r="C30" s="33">
        <v>2.5</v>
      </c>
      <c r="D30" s="33">
        <v>10.199999999999999</v>
      </c>
      <c r="E30" s="33">
        <v>2.98</v>
      </c>
      <c r="F30" s="35">
        <v>0.71</v>
      </c>
      <c r="G30" s="35">
        <v>1.31</v>
      </c>
      <c r="H30" s="35">
        <v>0</v>
      </c>
      <c r="I30" s="51">
        <f>'ДОМА '!I31+ЮРИКИ!I30</f>
        <v>622442.55999999994</v>
      </c>
      <c r="J30" s="41">
        <f>'ДОМА '!J31+ЮРИКИ!J30</f>
        <v>111435.80799999998</v>
      </c>
      <c r="K30" s="41">
        <f>'ДОМА '!K31+ЮРИКИ!K30</f>
        <v>341796.18</v>
      </c>
      <c r="L30" s="41">
        <f>'ДОМА '!L31+ЮРИКИ!L30</f>
        <v>104677.53600000002</v>
      </c>
      <c r="M30" s="41">
        <f>'ДОМА '!M31+ЮРИКИ!M30</f>
        <v>26804.315999999999</v>
      </c>
      <c r="N30" s="41">
        <f>'ДОМА '!N31+ЮРИКИ!N30</f>
        <v>37728.720000000001</v>
      </c>
      <c r="O30" s="41">
        <f>'ДОМА '!O31+ЮРИКИ!O31</f>
        <v>0</v>
      </c>
      <c r="P30" s="41">
        <f t="shared" si="4"/>
        <v>84.039695164803646</v>
      </c>
      <c r="Q30" s="40">
        <f t="shared" si="5"/>
        <v>622442.55999999994</v>
      </c>
      <c r="R30" s="51">
        <f>'ДОМА '!R31+ЮРИКИ!R30</f>
        <v>523098.83</v>
      </c>
      <c r="S30" s="41">
        <f>'ДОМА '!S31+ЮРИКИ!S30</f>
        <v>90514.729423305282</v>
      </c>
      <c r="T30" s="41">
        <f>'ДОМА '!T31+ЮРИКИ!T30</f>
        <v>288478.39500791463</v>
      </c>
      <c r="U30" s="41">
        <f>'ДОМА '!U31+ЮРИКИ!U30</f>
        <v>84995.5856511124</v>
      </c>
      <c r="V30" s="41">
        <f>'ДОМА '!V31+ЮРИКИ!V30</f>
        <v>21671.059917667728</v>
      </c>
      <c r="W30" s="51">
        <f>'ДОМА '!W31+ЮРИКИ!W30</f>
        <v>37439.06</v>
      </c>
      <c r="X30" s="51">
        <f>'ДОМА '!X31+ЮРИКИ!X30</f>
        <v>0</v>
      </c>
      <c r="Y30" s="41">
        <f>'ДОМА '!Y31+ЮРИКИ!Y30</f>
        <v>0</v>
      </c>
      <c r="Z30" s="40">
        <f t="shared" si="6"/>
        <v>523098.82999999996</v>
      </c>
      <c r="AA30" s="123">
        <f t="shared" si="9"/>
        <v>85381.473340972938</v>
      </c>
      <c r="AB30" s="54">
        <f t="shared" si="10"/>
        <v>288478.39500791463</v>
      </c>
      <c r="AC30" s="54">
        <f t="shared" si="11"/>
        <v>84995.5856511124</v>
      </c>
      <c r="AD30" s="54">
        <f t="shared" si="7"/>
        <v>26804.315999999999</v>
      </c>
      <c r="AE30" s="54">
        <f t="shared" si="12"/>
        <v>37439.06</v>
      </c>
      <c r="AF30" s="54">
        <f t="shared" si="13"/>
        <v>0</v>
      </c>
      <c r="AG30" s="54"/>
      <c r="AH30" s="42">
        <f t="shared" si="14"/>
        <v>523098.8299999999</v>
      </c>
      <c r="AI30" s="56">
        <f t="shared" si="15"/>
        <v>99343.729999999981</v>
      </c>
    </row>
    <row r="31" spans="1:35" x14ac:dyDescent="0.25">
      <c r="A31" s="31">
        <v>9</v>
      </c>
      <c r="B31" s="52">
        <f>'ДОМА '!B32+ЮРИКИ!B31</f>
        <v>281.60000000000002</v>
      </c>
      <c r="C31" s="33">
        <v>2.5</v>
      </c>
      <c r="D31" s="33">
        <v>9.99</v>
      </c>
      <c r="E31" s="33">
        <v>3.27</v>
      </c>
      <c r="F31" s="35">
        <v>0.71</v>
      </c>
      <c r="G31" s="35">
        <v>1.31</v>
      </c>
      <c r="H31" s="35">
        <v>0</v>
      </c>
      <c r="I31" s="51">
        <f>'ДОМА '!I32+ЮРИКИ!I31</f>
        <v>1786538.32</v>
      </c>
      <c r="J31" s="41">
        <f>'ДОМА '!J32+ЮРИКИ!J31</f>
        <v>324540.91600000003</v>
      </c>
      <c r="K31" s="41">
        <f>'ДОМА '!K32+ЮРИКИ!K31</f>
        <v>961598.75999999989</v>
      </c>
      <c r="L31" s="41">
        <f>'ДОМА '!L32+ЮРИКИ!L31</f>
        <v>304578.804</v>
      </c>
      <c r="M31" s="41">
        <f>'ДОМА '!M32+ЮРИКИ!M31</f>
        <v>73448.759999999995</v>
      </c>
      <c r="N31" s="41">
        <f>'ДОМА '!N32+ЮРИКИ!N31</f>
        <v>122371.07999999997</v>
      </c>
      <c r="O31" s="41">
        <f>'ДОМА '!O32+ЮРИКИ!O32</f>
        <v>0</v>
      </c>
      <c r="P31" s="41">
        <f t="shared" si="4"/>
        <v>97.294894295914133</v>
      </c>
      <c r="Q31" s="40">
        <f t="shared" si="5"/>
        <v>1786538.32</v>
      </c>
      <c r="R31" s="51">
        <f>'ДОМА '!R32+ЮРИКИ!R31</f>
        <v>1738210.5700000003</v>
      </c>
      <c r="S31" s="41">
        <f>'ДОМА '!S32+ЮРИКИ!S31</f>
        <v>315569.70814750064</v>
      </c>
      <c r="T31" s="41">
        <f>'ДОМА '!T32+ЮРИКИ!T31</f>
        <v>935549.98850745929</v>
      </c>
      <c r="U31" s="41">
        <f>'ДОМА '!U32+ЮРИКИ!U31</f>
        <v>296323.00343012164</v>
      </c>
      <c r="V31" s="41">
        <f>'ДОМА '!V32+ЮРИКИ!V31</f>
        <v>71465.539914918496</v>
      </c>
      <c r="W31" s="51">
        <f>'ДОМА '!W32+ЮРИКИ!W31</f>
        <v>119302.33</v>
      </c>
      <c r="X31" s="51">
        <f>'ДОМА '!X32+ЮРИКИ!X31</f>
        <v>0</v>
      </c>
      <c r="Y31" s="41">
        <f>'ДОМА '!Y32+ЮРИКИ!Y31</f>
        <v>0</v>
      </c>
      <c r="Z31" s="40">
        <f t="shared" si="6"/>
        <v>1738210.5700000003</v>
      </c>
      <c r="AA31" s="123">
        <f t="shared" si="9"/>
        <v>313586.48806241935</v>
      </c>
      <c r="AB31" s="54">
        <f t="shared" si="10"/>
        <v>935549.98850745929</v>
      </c>
      <c r="AC31" s="54">
        <f t="shared" si="11"/>
        <v>296323.00343012164</v>
      </c>
      <c r="AD31" s="54">
        <f t="shared" si="7"/>
        <v>73448.759999999995</v>
      </c>
      <c r="AE31" s="54">
        <f t="shared" si="12"/>
        <v>119302.33</v>
      </c>
      <c r="AF31" s="54">
        <f t="shared" si="13"/>
        <v>0</v>
      </c>
      <c r="AG31" s="54"/>
      <c r="AH31" s="42">
        <f t="shared" si="14"/>
        <v>1738210.5700000003</v>
      </c>
      <c r="AI31" s="56">
        <f t="shared" si="15"/>
        <v>48327.749999999767</v>
      </c>
    </row>
    <row r="32" spans="1:35" x14ac:dyDescent="0.25">
      <c r="A32" s="31">
        <v>10</v>
      </c>
      <c r="B32" s="52">
        <f>'ДОМА '!B33+ЮРИКИ!B32</f>
        <v>387.7</v>
      </c>
      <c r="C32" s="33">
        <v>2.5</v>
      </c>
      <c r="D32" s="33">
        <v>10.1</v>
      </c>
      <c r="E32" s="33">
        <v>3.59</v>
      </c>
      <c r="F32" s="35">
        <v>0.71</v>
      </c>
      <c r="G32" s="35">
        <v>1.31</v>
      </c>
      <c r="H32" s="35"/>
      <c r="I32" s="51">
        <f>'ДОМА '!I33+ЮРИКИ!I32</f>
        <v>1502351.3400000003</v>
      </c>
      <c r="J32" s="41">
        <f>'ДОМА '!J33+ЮРИКИ!J32</f>
        <v>283270.90199999994</v>
      </c>
      <c r="K32" s="41">
        <f>'ДОМА '!K33+ЮРИКИ!K32</f>
        <v>768404.03999999992</v>
      </c>
      <c r="L32" s="41">
        <f>'ДОМА '!L33+ЮРИКИ!L32</f>
        <v>292101.03000000003</v>
      </c>
      <c r="M32" s="41">
        <f>'ДОМА '!M33+ЮРИКИ!M32</f>
        <v>60412.968000000015</v>
      </c>
      <c r="N32" s="41">
        <f>'ДОМА '!N33+ЮРИКИ!N32</f>
        <v>98162.39999999998</v>
      </c>
      <c r="O32" s="41">
        <f>'ДОМА '!O33+ЮРИКИ!O33</f>
        <v>0</v>
      </c>
      <c r="P32" s="41">
        <f t="shared" si="4"/>
        <v>100.22477964442056</v>
      </c>
      <c r="Q32" s="40">
        <f t="shared" si="5"/>
        <v>1502351.3399999999</v>
      </c>
      <c r="R32" s="51">
        <f>'ДОМА '!R33+ЮРИКИ!R32</f>
        <v>1505728.3199999998</v>
      </c>
      <c r="S32" s="41">
        <f>'ДОМА '!S33+ЮРИКИ!S32</f>
        <v>283732.17067161168</v>
      </c>
      <c r="T32" s="41">
        <f>'ДОМА '!T33+ЮРИКИ!T32</f>
        <v>770097.69621181954</v>
      </c>
      <c r="U32" s="41">
        <f>'ДОМА '!U33+ЮРИКИ!U32</f>
        <v>292840.49133369216</v>
      </c>
      <c r="V32" s="41">
        <f>'ДОМА '!V33+ЮРИКИ!V32</f>
        <v>60565.231782876639</v>
      </c>
      <c r="W32" s="51">
        <f>'ДОМА '!W33+ЮРИКИ!W32</f>
        <v>98492.73</v>
      </c>
      <c r="X32" s="51">
        <f>'ДОМА '!X33+ЮРИКИ!X32</f>
        <v>0</v>
      </c>
      <c r="Y32" s="41">
        <f>'ДОМА '!Y33+ЮРИКИ!Y32</f>
        <v>0</v>
      </c>
      <c r="Z32" s="40">
        <f t="shared" si="6"/>
        <v>1505728.3199999998</v>
      </c>
      <c r="AA32" s="123">
        <f t="shared" si="9"/>
        <v>283884.43445448816</v>
      </c>
      <c r="AB32" s="54">
        <f t="shared" si="10"/>
        <v>770097.69621181954</v>
      </c>
      <c r="AC32" s="54">
        <f t="shared" si="11"/>
        <v>292840.49133369216</v>
      </c>
      <c r="AD32" s="54">
        <f t="shared" si="7"/>
        <v>60412.968000000015</v>
      </c>
      <c r="AE32" s="54">
        <f t="shared" si="12"/>
        <v>98492.73</v>
      </c>
      <c r="AF32" s="54">
        <f t="shared" si="13"/>
        <v>0</v>
      </c>
      <c r="AG32" s="54"/>
      <c r="AH32" s="42">
        <f t="shared" si="14"/>
        <v>1505728.3199999998</v>
      </c>
      <c r="AI32" s="56">
        <f t="shared" si="15"/>
        <v>-3376.9799999995157</v>
      </c>
    </row>
    <row r="33" spans="1:35" x14ac:dyDescent="0.25">
      <c r="A33" s="31">
        <v>11</v>
      </c>
      <c r="B33" s="52">
        <f>'ДОМА '!B34+ЮРИКИ!B33</f>
        <v>495</v>
      </c>
      <c r="C33" s="33">
        <v>2.5</v>
      </c>
      <c r="D33" s="33">
        <v>9.9</v>
      </c>
      <c r="E33" s="33">
        <v>2.97</v>
      </c>
      <c r="F33" s="35">
        <v>0.71</v>
      </c>
      <c r="G33" s="35">
        <v>1.31</v>
      </c>
      <c r="H33" s="35"/>
      <c r="I33" s="51">
        <f>'ДОМА '!I34+ЮРИКИ!I33</f>
        <v>1428170.4499999997</v>
      </c>
      <c r="J33" s="41">
        <f>'ДОМА '!J34+ЮРИКИ!J33</f>
        <v>272277.50799999997</v>
      </c>
      <c r="K33" s="41">
        <f>'ДОМА '!K34+ЮРИКИ!K33</f>
        <v>739054.32</v>
      </c>
      <c r="L33" s="41">
        <f>'ДОМА '!L34+ЮРИКИ!L33</f>
        <v>260549.41799999995</v>
      </c>
      <c r="M33" s="41">
        <f>'ДОМА '!M34+ЮРИКИ!M33</f>
        <v>60202.604000000014</v>
      </c>
      <c r="N33" s="41">
        <f>'ДОМА '!N34+ЮРИКИ!N33</f>
        <v>96086.599999999977</v>
      </c>
      <c r="O33" s="41">
        <f>'ДОМА '!O34+ЮРИКИ!O34</f>
        <v>0</v>
      </c>
      <c r="P33" s="41">
        <f t="shared" si="4"/>
        <v>99.110566249287686</v>
      </c>
      <c r="Q33" s="40">
        <f t="shared" si="5"/>
        <v>1428170.4499999997</v>
      </c>
      <c r="R33" s="51">
        <f>'ДОМА '!R34+ЮРИКИ!R33</f>
        <v>1415467.8199999998</v>
      </c>
      <c r="S33" s="41">
        <f>'ДОМА '!S34+ЮРИКИ!S33</f>
        <v>269045.50676277291</v>
      </c>
      <c r="T33" s="41">
        <f>'ДОМА '!T34+ЮРИКИ!T33</f>
        <v>732421.47960291023</v>
      </c>
      <c r="U33" s="41">
        <f>'ДОМА '!U34+ЮРИКИ!U33</f>
        <v>258350.58127034726</v>
      </c>
      <c r="V33" s="41">
        <f>'ДОМА '!V34+ЮРИКИ!V33</f>
        <v>59711.142363969549</v>
      </c>
      <c r="W33" s="51">
        <f>'ДОМА '!W34+ЮРИКИ!W33</f>
        <v>94978.63</v>
      </c>
      <c r="X33" s="51">
        <f>'ДОМА '!X34+ЮРИКИ!X33</f>
        <v>0</v>
      </c>
      <c r="Y33" s="41">
        <f>'ДОМА '!Y34+ЮРИКИ!Y33</f>
        <v>0</v>
      </c>
      <c r="Z33" s="40">
        <f t="shared" si="6"/>
        <v>1414507.3399999999</v>
      </c>
      <c r="AA33" s="123">
        <f t="shared" si="9"/>
        <v>268554.04512674239</v>
      </c>
      <c r="AB33" s="54">
        <f t="shared" si="10"/>
        <v>732421.47960291023</v>
      </c>
      <c r="AC33" s="54">
        <f t="shared" si="11"/>
        <v>258350.58127034726</v>
      </c>
      <c r="AD33" s="54">
        <f t="shared" si="7"/>
        <v>60202.604000000014</v>
      </c>
      <c r="AE33" s="54">
        <f t="shared" si="12"/>
        <v>94978.63</v>
      </c>
      <c r="AF33" s="54">
        <f t="shared" si="13"/>
        <v>0</v>
      </c>
      <c r="AG33" s="54"/>
      <c r="AH33" s="42">
        <f t="shared" si="14"/>
        <v>1414507.3399999999</v>
      </c>
      <c r="AI33" s="56">
        <f t="shared" si="15"/>
        <v>13663.10999999987</v>
      </c>
    </row>
    <row r="34" spans="1:35" x14ac:dyDescent="0.25">
      <c r="A34" s="31">
        <v>12</v>
      </c>
      <c r="B34" s="52">
        <f>'ДОМА '!B35+ЮРИКИ!B34</f>
        <v>70.3</v>
      </c>
      <c r="C34" s="33">
        <v>2.5</v>
      </c>
      <c r="D34" s="33">
        <v>10.28</v>
      </c>
      <c r="E34" s="33">
        <v>2.4700000000000002</v>
      </c>
      <c r="F34" s="35">
        <v>0.71</v>
      </c>
      <c r="G34" s="35">
        <v>1.31</v>
      </c>
      <c r="H34" s="35"/>
      <c r="I34" s="51">
        <f>'ДОМА '!I35+ЮРИКИ!I34</f>
        <v>636438.1</v>
      </c>
      <c r="J34" s="41">
        <f>'ДОМА '!J35+ЮРИКИ!J34</f>
        <v>128918.90800000002</v>
      </c>
      <c r="K34" s="41">
        <f>'ДОМА '!K35+ЮРИКИ!K34</f>
        <v>344097.70799999987</v>
      </c>
      <c r="L34" s="41">
        <f>'ДОМА '!L35+ЮРИКИ!L34</f>
        <v>91715.484000000011</v>
      </c>
      <c r="M34" s="41">
        <f>'ДОМА '!M35+ЮРИКИ!M34</f>
        <v>26703.600000000006</v>
      </c>
      <c r="N34" s="41">
        <f>'ДОМА '!N35+ЮРИКИ!N34</f>
        <v>45002.399999999994</v>
      </c>
      <c r="O34" s="41">
        <f>'ДОМА '!O35+ЮРИКИ!O35</f>
        <v>0</v>
      </c>
      <c r="P34" s="41">
        <f t="shared" si="4"/>
        <v>101.2979502641341</v>
      </c>
      <c r="Q34" s="40">
        <f t="shared" si="5"/>
        <v>636438.1</v>
      </c>
      <c r="R34" s="51">
        <f>'ДОМА '!R35+ЮРИКИ!R34</f>
        <v>644698.75</v>
      </c>
      <c r="S34" s="41">
        <f>'ДОМА '!S35+ЮРИКИ!S34</f>
        <v>130706.74825754757</v>
      </c>
      <c r="T34" s="41">
        <f>'ДОМА '!T35+ЮРИКИ!T34</f>
        <v>348495.68649300782</v>
      </c>
      <c r="U34" s="41">
        <f>'ДОМА '!U35+ЮРИКИ!U34</f>
        <v>92962.183129051627</v>
      </c>
      <c r="V34" s="41">
        <f>'ДОМА '!V35+ЮРИКИ!V34</f>
        <v>27066.632120392977</v>
      </c>
      <c r="W34" s="51">
        <f>'ДОМА '!W35+ЮРИКИ!W34</f>
        <v>45467.5</v>
      </c>
      <c r="X34" s="51">
        <f>'ДОМА '!X35+ЮРИКИ!X34</f>
        <v>0</v>
      </c>
      <c r="Y34" s="41">
        <f>'ДОМА '!Y35+ЮРИКИ!Y34</f>
        <v>0</v>
      </c>
      <c r="Z34" s="40">
        <f t="shared" si="6"/>
        <v>644698.75</v>
      </c>
      <c r="AA34" s="123">
        <f t="shared" si="9"/>
        <v>131069.78037794054</v>
      </c>
      <c r="AB34" s="54">
        <f t="shared" si="10"/>
        <v>348495.68649300782</v>
      </c>
      <c r="AC34" s="54">
        <f t="shared" si="11"/>
        <v>92962.183129051627</v>
      </c>
      <c r="AD34" s="54">
        <f t="shared" si="7"/>
        <v>26703.600000000006</v>
      </c>
      <c r="AE34" s="54">
        <f t="shared" si="12"/>
        <v>45467.5</v>
      </c>
      <c r="AF34" s="54">
        <f t="shared" si="13"/>
        <v>0</v>
      </c>
      <c r="AG34" s="54"/>
      <c r="AH34" s="42">
        <f t="shared" si="14"/>
        <v>644698.74999999988</v>
      </c>
      <c r="AI34" s="56">
        <f t="shared" si="15"/>
        <v>-8260.6500000000233</v>
      </c>
    </row>
    <row r="35" spans="1:35" x14ac:dyDescent="0.25">
      <c r="A35" s="31">
        <v>13</v>
      </c>
      <c r="B35" s="52">
        <f>'ДОМА '!B36+ЮРИКИ!B35</f>
        <v>121.2</v>
      </c>
      <c r="C35" s="33">
        <v>2.5</v>
      </c>
      <c r="D35" s="33">
        <v>9.6300000000000008</v>
      </c>
      <c r="E35" s="33">
        <v>3.01</v>
      </c>
      <c r="F35" s="35">
        <v>0.71</v>
      </c>
      <c r="G35" s="35">
        <v>1.31</v>
      </c>
      <c r="H35" s="35"/>
      <c r="I35" s="51">
        <f>'ДОМА '!I36+ЮРИКИ!I35</f>
        <v>1773553.1000000003</v>
      </c>
      <c r="J35" s="41">
        <f>'ДОМА '!J36+ЮРИКИ!J35</f>
        <v>331998.83999999979</v>
      </c>
      <c r="K35" s="41">
        <f>'ДОМА '!K36+ЮРИКИ!K35</f>
        <v>955480.39199999988</v>
      </c>
      <c r="L35" s="41">
        <f>'ДОМА '!L36+ЮРИКИ!L35</f>
        <v>264825.65999999997</v>
      </c>
      <c r="M35" s="41">
        <f>'ДОМА '!M36+ЮРИКИ!M35</f>
        <v>73884.887999999992</v>
      </c>
      <c r="N35" s="41">
        <f>'ДОМА '!N36+ЮРИКИ!N35</f>
        <v>127458.60000000002</v>
      </c>
      <c r="O35" s="41">
        <f>'ДОМА '!O36+ЮРИКИ!O36</f>
        <v>0</v>
      </c>
      <c r="P35" s="41">
        <f t="shared" si="4"/>
        <v>97.959836669113514</v>
      </c>
      <c r="Q35" s="40">
        <f t="shared" si="5"/>
        <v>1753648.3799999997</v>
      </c>
      <c r="R35" s="51">
        <f>'ДОМА '!R36+ЮРИКИ!R35</f>
        <v>1737369.7199999997</v>
      </c>
      <c r="S35" s="41">
        <f>'ДОМА '!S36+ЮРИКИ!S35</f>
        <v>328625.21270867204</v>
      </c>
      <c r="T35" s="41">
        <f>'ДОМА '!T36+ЮРИКИ!T35</f>
        <v>946591.24819142255</v>
      </c>
      <c r="U35" s="41">
        <f>'ДОМА '!U36+ЮРИКИ!U35</f>
        <v>262293.84200076951</v>
      </c>
      <c r="V35" s="41">
        <f>'ДОМА '!V36+ЮРИКИ!V35</f>
        <v>73180.247099136061</v>
      </c>
      <c r="W35" s="51">
        <f>'ДОМА '!W36+ЮРИКИ!W35</f>
        <v>126679.17</v>
      </c>
      <c r="X35" s="51">
        <f>'ДОМА '!X36+ЮРИКИ!X35</f>
        <v>0</v>
      </c>
      <c r="Y35" s="41">
        <f>'ДОМА '!Y36+ЮРИКИ!Y35</f>
        <v>0</v>
      </c>
      <c r="Z35" s="40">
        <f t="shared" si="6"/>
        <v>1737369.72</v>
      </c>
      <c r="AA35" s="123">
        <f t="shared" si="9"/>
        <v>327920.57180780801</v>
      </c>
      <c r="AB35" s="54">
        <f t="shared" si="10"/>
        <v>946591.24819142255</v>
      </c>
      <c r="AC35" s="54">
        <f t="shared" si="11"/>
        <v>262293.84200076951</v>
      </c>
      <c r="AD35" s="54">
        <f t="shared" si="7"/>
        <v>73884.887999999992</v>
      </c>
      <c r="AE35" s="54">
        <f t="shared" si="12"/>
        <v>126679.17</v>
      </c>
      <c r="AF35" s="54">
        <f t="shared" si="13"/>
        <v>0</v>
      </c>
      <c r="AG35" s="54"/>
      <c r="AH35" s="42">
        <f t="shared" si="14"/>
        <v>1737369.72</v>
      </c>
      <c r="AI35" s="56">
        <f t="shared" si="15"/>
        <v>36183.380000000354</v>
      </c>
    </row>
    <row r="36" spans="1:35" x14ac:dyDescent="0.25">
      <c r="A36" s="31">
        <v>14</v>
      </c>
      <c r="B36" s="52">
        <f>'ДОМА '!B37+ЮРИКИ!B36</f>
        <v>369.4</v>
      </c>
      <c r="C36" s="33">
        <v>2.5</v>
      </c>
      <c r="D36" s="33">
        <v>10.1</v>
      </c>
      <c r="E36" s="33">
        <v>2.85</v>
      </c>
      <c r="F36" s="35">
        <v>0.71</v>
      </c>
      <c r="G36" s="35">
        <v>1.31</v>
      </c>
      <c r="H36" s="35"/>
      <c r="I36" s="51">
        <f>'ДОМА '!I37+ЮРИКИ!I36</f>
        <v>1523508.1800000002</v>
      </c>
      <c r="J36" s="41">
        <f>'ДОМА '!J37+ЮРИКИ!J36</f>
        <v>299971.80200000014</v>
      </c>
      <c r="K36" s="41">
        <f>'ДОМА '!K37+ЮРИКИ!K36</f>
        <v>849924.28799999994</v>
      </c>
      <c r="L36" s="41">
        <f>'ДОМА '!L37+ЮРИКИ!L36</f>
        <v>205224.12000000005</v>
      </c>
      <c r="M36" s="41">
        <f>'ДОМА '!M37+ЮРИКИ!M36</f>
        <v>63903.839999999982</v>
      </c>
      <c r="N36" s="41">
        <f>'ДОМА '!N37+ЮРИКИ!N36</f>
        <v>104484.12999999999</v>
      </c>
      <c r="O36" s="41">
        <f>'ДОМА '!O37+ЮРИКИ!O37</f>
        <v>0</v>
      </c>
      <c r="P36" s="41">
        <f t="shared" si="4"/>
        <v>98.491517781020363</v>
      </c>
      <c r="Q36" s="40">
        <f t="shared" si="5"/>
        <v>1523508.1800000002</v>
      </c>
      <c r="R36" s="51">
        <f>'ДОМА '!R37+ЮРИКИ!R36</f>
        <v>1500526.3299999998</v>
      </c>
      <c r="S36" s="41">
        <f>'ДОМА '!S37+ЮРИКИ!S36</f>
        <v>294140.75859451474</v>
      </c>
      <c r="T36" s="41">
        <f>'ДОМА '!T37+ЮРИКИ!T36</f>
        <v>837406.48336536402</v>
      </c>
      <c r="U36" s="41">
        <f>'ДОМА '!U37+ЮРИКИ!U36</f>
        <v>199681.9203354631</v>
      </c>
      <c r="V36" s="41">
        <f>'ДОМА '!V37+ЮРИКИ!V36</f>
        <v>62452.197704658196</v>
      </c>
      <c r="W36" s="51">
        <f>'ДОМА '!W37+ЮРИКИ!W36</f>
        <v>106844.97</v>
      </c>
      <c r="X36" s="51">
        <f>'ДОМА '!X37+ЮРИКИ!X36</f>
        <v>0</v>
      </c>
      <c r="Y36" s="41">
        <f>'ДОМА '!Y37+ЮРИКИ!Y36</f>
        <v>0</v>
      </c>
      <c r="Z36" s="40">
        <f t="shared" si="6"/>
        <v>1500526.3299999998</v>
      </c>
      <c r="AA36" s="123">
        <f t="shared" si="9"/>
        <v>292689.11629917275</v>
      </c>
      <c r="AB36" s="54">
        <f t="shared" si="10"/>
        <v>837406.48336536402</v>
      </c>
      <c r="AC36" s="54">
        <f t="shared" si="11"/>
        <v>199681.9203354631</v>
      </c>
      <c r="AD36" s="54">
        <f t="shared" si="7"/>
        <v>63903.839999999982</v>
      </c>
      <c r="AE36" s="54">
        <f t="shared" si="12"/>
        <v>106844.97</v>
      </c>
      <c r="AF36" s="54">
        <f t="shared" si="13"/>
        <v>0</v>
      </c>
      <c r="AG36" s="54"/>
      <c r="AH36" s="42">
        <f t="shared" si="14"/>
        <v>1500526.3299999998</v>
      </c>
      <c r="AI36" s="56">
        <f t="shared" si="15"/>
        <v>22981.850000000326</v>
      </c>
    </row>
    <row r="37" spans="1:35" x14ac:dyDescent="0.25">
      <c r="A37" s="31">
        <v>31</v>
      </c>
      <c r="B37" s="52">
        <f>'ДОМА '!B38+ЮРИКИ!B37</f>
        <v>0</v>
      </c>
      <c r="C37" s="33">
        <v>2.5</v>
      </c>
      <c r="D37" s="33">
        <v>10.01</v>
      </c>
      <c r="E37" s="33">
        <v>3.8</v>
      </c>
      <c r="F37" s="35">
        <v>0.71</v>
      </c>
      <c r="G37" s="35">
        <v>1.31</v>
      </c>
      <c r="H37" s="35"/>
      <c r="I37" s="51">
        <f>'ДОМА '!I38+ЮРИКИ!I37</f>
        <v>640617.31000000006</v>
      </c>
      <c r="J37" s="41">
        <f>'ДОМА '!J38+ЮРИКИ!J37</f>
        <v>102279.30999999998</v>
      </c>
      <c r="K37" s="41">
        <f>'ДОМА '!K38+ЮРИКИ!K37</f>
        <v>350396.51600000012</v>
      </c>
      <c r="L37" s="41">
        <f>'ДОМА '!L38+ЮРИКИ!L37</f>
        <v>117023.636</v>
      </c>
      <c r="M37" s="41">
        <f>'ДОМА '!M38+ЮРИКИ!M37</f>
        <v>25967.788</v>
      </c>
      <c r="N37" s="41">
        <f>'ДОМА '!N38+ЮРИКИ!N37</f>
        <v>44950.06</v>
      </c>
      <c r="O37" s="41">
        <f>'ДОМА '!O38+ЮРИКИ!O38</f>
        <v>0</v>
      </c>
      <c r="P37" s="41">
        <f t="shared" si="4"/>
        <v>98.950211008191459</v>
      </c>
      <c r="Q37" s="40">
        <f t="shared" si="5"/>
        <v>640617.31000000006</v>
      </c>
      <c r="R37" s="51">
        <f>'ДОМА '!R38+ЮРИКИ!R37</f>
        <v>633892.18000000005</v>
      </c>
      <c r="S37" s="41">
        <f>'ДОМА '!S38+ЮРИКИ!S37</f>
        <v>101610.89262318664</v>
      </c>
      <c r="T37" s="41">
        <f>'ДОМА '!T38+ЮРИКИ!T37</f>
        <v>346409.46512804477</v>
      </c>
      <c r="U37" s="41">
        <f>'ДОМА '!U38+ЮРИКИ!U37</f>
        <v>115679.51347604541</v>
      </c>
      <c r="V37" s="41">
        <f>'ДОМА '!V38+ЮРИКИ!V37</f>
        <v>25672.308772723234</v>
      </c>
      <c r="W37" s="51">
        <f>'ДОМА '!W38+ЮРИКИ!W37</f>
        <v>44520.000000000007</v>
      </c>
      <c r="X37" s="51">
        <f>'ДОМА '!X38+ЮРИКИ!X37</f>
        <v>0</v>
      </c>
      <c r="Y37" s="41">
        <f>'ДОМА '!Y38+ЮРИКИ!Y37</f>
        <v>0</v>
      </c>
      <c r="Z37" s="40">
        <f t="shared" si="6"/>
        <v>633892.18000000005</v>
      </c>
      <c r="AA37" s="123">
        <f t="shared" si="9"/>
        <v>101315.41339590988</v>
      </c>
      <c r="AB37" s="54">
        <f t="shared" si="10"/>
        <v>346409.46512804477</v>
      </c>
      <c r="AC37" s="54">
        <f t="shared" si="11"/>
        <v>115679.51347604541</v>
      </c>
      <c r="AD37" s="54">
        <f t="shared" si="7"/>
        <v>25967.788</v>
      </c>
      <c r="AE37" s="54">
        <f t="shared" si="12"/>
        <v>44520.000000000007</v>
      </c>
      <c r="AF37" s="54">
        <f t="shared" si="13"/>
        <v>0</v>
      </c>
      <c r="AG37" s="54"/>
      <c r="AH37" s="42">
        <f t="shared" si="14"/>
        <v>633892.18000000017</v>
      </c>
      <c r="AI37" s="56">
        <f t="shared" si="15"/>
        <v>6725.1300000000047</v>
      </c>
    </row>
    <row r="38" spans="1:35" x14ac:dyDescent="0.25">
      <c r="A38" s="31">
        <v>32</v>
      </c>
      <c r="B38" s="52">
        <f>'ДОМА '!B39+ЮРИКИ!B38</f>
        <v>54.9</v>
      </c>
      <c r="C38" s="33">
        <v>2.5</v>
      </c>
      <c r="D38" s="33">
        <v>9.49</v>
      </c>
      <c r="E38" s="33">
        <v>1.96</v>
      </c>
      <c r="F38" s="35">
        <v>0.71</v>
      </c>
      <c r="G38" s="35">
        <v>1.31</v>
      </c>
      <c r="H38" s="35"/>
      <c r="I38" s="51">
        <f>'ДОМА '!I39+ЮРИКИ!I38</f>
        <v>1073978.4599999997</v>
      </c>
      <c r="J38" s="41">
        <f>'ДОМА '!J39+ЮРИКИ!J38</f>
        <v>202976.31599999999</v>
      </c>
      <c r="K38" s="41">
        <f>'ДОМА '!K39+ЮРИКИ!K38</f>
        <v>617701.84800000011</v>
      </c>
      <c r="L38" s="41">
        <f>'ДОМА '!L39+ЮРИКИ!L38</f>
        <v>118552.26</v>
      </c>
      <c r="M38" s="41">
        <f>'ДОМА '!M39+ЮРИКИ!M38</f>
        <v>49728.756000000001</v>
      </c>
      <c r="N38" s="41">
        <f>'ДОМА '!N39+ЮРИКИ!N38</f>
        <v>85019.280000000013</v>
      </c>
      <c r="O38" s="41">
        <f>'ДОМА '!O39+ЮРИКИ!O39</f>
        <v>0</v>
      </c>
      <c r="P38" s="41">
        <f t="shared" si="4"/>
        <v>98.59905942620118</v>
      </c>
      <c r="Q38" s="40">
        <f t="shared" si="5"/>
        <v>1073978.4600000002</v>
      </c>
      <c r="R38" s="51">
        <f>'ДОМА '!R39+ЮРИКИ!R38</f>
        <v>1058932.6599999999</v>
      </c>
      <c r="S38" s="41">
        <f>'ДОМА '!S39+ЮРИКИ!S38</f>
        <v>200387.47553611078</v>
      </c>
      <c r="T38" s="41">
        <f>'ДОМА '!T39+ЮРИКИ!T38</f>
        <v>608995.22319718264</v>
      </c>
      <c r="U38" s="41">
        <f>'ДОМА '!U39+ЮРИКИ!U38</f>
        <v>116803.25804951289</v>
      </c>
      <c r="V38" s="41">
        <f>'ДОМА '!V39+ЮРИКИ!V38</f>
        <v>49015.543217193721</v>
      </c>
      <c r="W38" s="51">
        <f>'ДОМА '!W39+ЮРИКИ!W38</f>
        <v>83731.16</v>
      </c>
      <c r="X38" s="51">
        <f>'ДОМА '!X39+ЮРИКИ!X38</f>
        <v>0</v>
      </c>
      <c r="Y38" s="41">
        <f>'ДОМА '!Y39+ЮРИКИ!Y38</f>
        <v>0</v>
      </c>
      <c r="Z38" s="40">
        <f t="shared" si="6"/>
        <v>1058932.6599999999</v>
      </c>
      <c r="AA38" s="123">
        <f t="shared" si="9"/>
        <v>199674.26275330441</v>
      </c>
      <c r="AB38" s="54">
        <f t="shared" si="10"/>
        <v>608995.22319718264</v>
      </c>
      <c r="AC38" s="54">
        <f t="shared" si="11"/>
        <v>116803.25804951289</v>
      </c>
      <c r="AD38" s="54">
        <f t="shared" si="7"/>
        <v>49728.756000000001</v>
      </c>
      <c r="AE38" s="54">
        <f t="shared" si="12"/>
        <v>83731.16</v>
      </c>
      <c r="AF38" s="54">
        <f t="shared" si="13"/>
        <v>0</v>
      </c>
      <c r="AG38" s="54"/>
      <c r="AH38" s="42">
        <f t="shared" si="14"/>
        <v>1058932.6599999999</v>
      </c>
      <c r="AI38" s="56">
        <f t="shared" si="15"/>
        <v>15045.799999999814</v>
      </c>
    </row>
    <row r="39" spans="1:35" x14ac:dyDescent="0.25">
      <c r="A39" s="32" t="s">
        <v>37</v>
      </c>
      <c r="B39" s="52">
        <f>'ДОМА '!B40+ЮРИКИ!B39</f>
        <v>2998.3</v>
      </c>
      <c r="C39" s="33"/>
      <c r="D39" s="34"/>
      <c r="E39" s="34"/>
      <c r="F39" s="35"/>
      <c r="G39" s="35"/>
      <c r="H39" s="35"/>
      <c r="I39" s="51">
        <f>'ДОМА '!I40+ЮРИКИ!I39</f>
        <v>18818381.279999997</v>
      </c>
      <c r="J39" s="41">
        <f>'ДОМА '!J40+ЮРИКИ!J39</f>
        <v>3429696.2779999999</v>
      </c>
      <c r="K39" s="41">
        <f>'ДОМА '!K40+ЮРИКИ!K39</f>
        <v>10083809.271999998</v>
      </c>
      <c r="L39" s="41">
        <f>'ДОМА '!L40+ЮРИКИ!L39</f>
        <v>3242024.9579999996</v>
      </c>
      <c r="M39" s="41">
        <f>'ДОМА '!M40+ЮРИКИ!M39</f>
        <v>766878.2420000002</v>
      </c>
      <c r="N39" s="41">
        <f>'ДОМА '!N40+ЮРИКИ!N39</f>
        <v>1276067.81</v>
      </c>
      <c r="O39" s="41">
        <f>'ДОМА '!O40+ЮРИКИ!O40</f>
        <v>0</v>
      </c>
      <c r="P39" s="41">
        <f t="shared" si="4"/>
        <v>98.648048861299301</v>
      </c>
      <c r="Q39" s="40">
        <f t="shared" si="5"/>
        <v>18798476.559999995</v>
      </c>
      <c r="R39" s="51">
        <f>'ДОМА '!R40+ЮРИКИ!R39</f>
        <v>18563965.959999997</v>
      </c>
      <c r="S39" s="41">
        <f>'ДОМА '!S40+ЮРИКИ!S39</f>
        <v>3374780.0962978164</v>
      </c>
      <c r="T39" s="41">
        <f>'ДОМА '!T40+ЮРИКИ!T39</f>
        <v>9957870.4890548177</v>
      </c>
      <c r="U39" s="41">
        <f>'ДОМА '!U40+ЮРИКИ!U39</f>
        <v>3201076.3130488233</v>
      </c>
      <c r="V39" s="41">
        <f>'ДОМА '!V40+ЮРИКИ!V39</f>
        <v>755732.7103754495</v>
      </c>
      <c r="W39" s="51">
        <f>'ДОМА '!W40+ЮРИКИ!W39</f>
        <v>1273397.3900000001</v>
      </c>
      <c r="X39" s="51">
        <f>'ДОМА '!X40+ЮРИКИ!X39</f>
        <v>0</v>
      </c>
      <c r="Y39" s="41">
        <f>'ДОМА '!Y40+ЮРИКИ!Y39</f>
        <v>0</v>
      </c>
      <c r="Z39" s="40">
        <f t="shared" si="6"/>
        <v>18562856.998776905</v>
      </c>
      <c r="AA39" s="55">
        <f>SUM(AA23:AA38)</f>
        <v>3363634.5646732654</v>
      </c>
      <c r="AB39" s="55">
        <f>SUM(AB23:AB38)</f>
        <v>9957870.4890548177</v>
      </c>
      <c r="AC39" s="55">
        <f>SUM(AC23:AC38)</f>
        <v>3201076.3130488237</v>
      </c>
      <c r="AD39" s="55">
        <f t="shared" si="7"/>
        <v>766878.2420000002</v>
      </c>
      <c r="AE39" s="55">
        <f>SUM(AE23:AE38)</f>
        <v>1273397.3900000001</v>
      </c>
      <c r="AF39" s="55">
        <f>SUM(AF28:AF38)</f>
        <v>0</v>
      </c>
      <c r="AG39" s="54"/>
      <c r="AH39" s="42">
        <f>SUM(AH23:AH38)</f>
        <v>18562856.998776909</v>
      </c>
      <c r="AI39" s="56">
        <f>SUM(AI23:AI38)</f>
        <v>255524.28122309275</v>
      </c>
    </row>
    <row r="40" spans="1:35" x14ac:dyDescent="0.25">
      <c r="A40" s="6" t="s">
        <v>45</v>
      </c>
      <c r="B40" s="75"/>
      <c r="C40" s="65"/>
      <c r="D40" s="65"/>
      <c r="E40" s="65"/>
      <c r="F40" s="65"/>
      <c r="G40" s="65"/>
      <c r="H40" s="65"/>
      <c r="I40" s="51"/>
      <c r="J40" s="51"/>
      <c r="K40" s="51"/>
      <c r="L40" s="51"/>
      <c r="M40" s="51"/>
      <c r="N40" s="51"/>
      <c r="O40" s="51"/>
      <c r="P40" s="51"/>
      <c r="Q40" s="87"/>
      <c r="R40" s="51"/>
      <c r="S40" s="51"/>
      <c r="T40" s="51"/>
      <c r="U40" s="51"/>
      <c r="V40" s="130"/>
      <c r="W40" s="51"/>
      <c r="X40" s="51"/>
      <c r="Y40" s="51"/>
      <c r="Z40" s="87"/>
      <c r="AA40" s="87"/>
      <c r="AB40" s="87"/>
      <c r="AC40" s="87"/>
      <c r="AD40" s="124"/>
      <c r="AE40" s="88"/>
      <c r="AF40" s="65"/>
      <c r="AG40" s="65"/>
      <c r="AH40" s="65"/>
      <c r="AI40" s="65"/>
    </row>
    <row r="41" spans="1:35" x14ac:dyDescent="0.25">
      <c r="A41" s="31">
        <v>5</v>
      </c>
      <c r="B41" s="52">
        <f>'ДОМА '!B42+ЮРИКИ!B41</f>
        <v>212.7</v>
      </c>
      <c r="C41" s="33">
        <v>2.68</v>
      </c>
      <c r="D41" s="33">
        <v>9.81</v>
      </c>
      <c r="E41" s="33">
        <v>2.35</v>
      </c>
      <c r="F41" s="35">
        <v>0.71</v>
      </c>
      <c r="G41" s="35">
        <v>1.31</v>
      </c>
      <c r="H41" s="35">
        <v>5.51</v>
      </c>
      <c r="I41" s="51">
        <f>'ДОМА '!I42+ЮРИКИ!I41</f>
        <v>3980881.3900000011</v>
      </c>
      <c r="J41" s="41">
        <f>'ДОМА '!J42+ЮРИКИ!J41</f>
        <v>596707.96899999992</v>
      </c>
      <c r="K41" s="41">
        <f>'ДОМА '!K42+ЮРИКИ!K41</f>
        <v>1526134.4760000007</v>
      </c>
      <c r="L41" s="41">
        <f>'ДОМА '!L42+ЮРИКИ!L41</f>
        <v>631483.29600000021</v>
      </c>
      <c r="M41" s="41">
        <f>'ДОМА '!M42+ЮРИКИ!M41</f>
        <v>121360.00799999997</v>
      </c>
      <c r="N41" s="41">
        <f>'ДОМА '!N42+ЮРИКИ!N41</f>
        <v>220847.52100000001</v>
      </c>
      <c r="O41" s="41">
        <f>'ДОМА '!O42+ЮРИКИ!O42</f>
        <v>884348.11999999988</v>
      </c>
      <c r="P41" s="41">
        <f t="shared" ref="P41:P47" si="16">R41/I41*100</f>
        <v>100.64914669562658</v>
      </c>
      <c r="Q41" s="40">
        <f t="shared" ref="Q41:Q47" si="17">I41</f>
        <v>3980881.3900000011</v>
      </c>
      <c r="R41" s="51">
        <f>'ДОМА '!R42+ЮРИКИ!R41</f>
        <v>4006723.1500000004</v>
      </c>
      <c r="S41" s="41">
        <f>'ДОМА '!S42+ЮРИКИ!S41</f>
        <v>603128.78495067172</v>
      </c>
      <c r="T41" s="41">
        <f>'ДОМА '!T42+ЮРИКИ!T41</f>
        <v>1536288.7875631403</v>
      </c>
      <c r="U41" s="41">
        <f>'ДОМА '!U42+ЮРИКИ!U41</f>
        <v>634853.14177611715</v>
      </c>
      <c r="V41" s="41">
        <f>'ДОМА '!V42+ЮРИКИ!V41</f>
        <v>122081.50571007066</v>
      </c>
      <c r="W41" s="51">
        <f>'ДОМА '!W42+ЮРИКИ!W41</f>
        <v>208802.09</v>
      </c>
      <c r="X41" s="51">
        <f>'ДОМА '!X42+ЮРИКИ!X41</f>
        <v>901568.8400000002</v>
      </c>
      <c r="Y41" s="41">
        <f>'ДОМА '!Y42+ЮРИКИ!Y41</f>
        <v>0</v>
      </c>
      <c r="Z41" s="40">
        <f t="shared" si="6"/>
        <v>4006723.15</v>
      </c>
      <c r="AA41" s="123">
        <f t="shared" ref="AA41:AA46" si="18">Z41-AB41-AC41-AD41-AE41-AF41</f>
        <v>603850.28266074264</v>
      </c>
      <c r="AB41" s="54">
        <f t="shared" ref="AB41:AB46" si="19">T41</f>
        <v>1536288.7875631403</v>
      </c>
      <c r="AC41" s="54">
        <f t="shared" ref="AC41:AC46" si="20">U41</f>
        <v>634853.14177611715</v>
      </c>
      <c r="AD41" s="54">
        <f t="shared" si="7"/>
        <v>121360.00799999997</v>
      </c>
      <c r="AE41" s="54">
        <f t="shared" ref="AE41:AE46" si="21">W41</f>
        <v>208802.09</v>
      </c>
      <c r="AF41" s="54">
        <f t="shared" ref="AF41:AF46" si="22">X41</f>
        <v>901568.8400000002</v>
      </c>
      <c r="AG41" s="54"/>
      <c r="AH41" s="42">
        <f t="shared" ref="AH41:AH46" si="23">SUM(AA41:AG41)</f>
        <v>4006723.15</v>
      </c>
      <c r="AI41" s="56">
        <f t="shared" ref="AI41:AI46" si="24">I41-Z41</f>
        <v>-25841.759999998845</v>
      </c>
    </row>
    <row r="42" spans="1:35" x14ac:dyDescent="0.25">
      <c r="A42" s="31">
        <v>13</v>
      </c>
      <c r="B42" s="52">
        <f>'ДОМА '!B43+ЮРИКИ!B42</f>
        <v>0</v>
      </c>
      <c r="C42" s="33">
        <v>2.5</v>
      </c>
      <c r="D42" s="33">
        <v>10.07</v>
      </c>
      <c r="E42" s="33">
        <v>3</v>
      </c>
      <c r="F42" s="35">
        <v>0.71</v>
      </c>
      <c r="G42" s="35">
        <v>1.31</v>
      </c>
      <c r="H42" s="35"/>
      <c r="I42" s="51">
        <f>'ДОМА '!I43+ЮРИКИ!I42</f>
        <v>1446759.3299999996</v>
      </c>
      <c r="J42" s="41">
        <f>'ДОМА '!J43+ЮРИКИ!J42</f>
        <v>281453.85399999999</v>
      </c>
      <c r="K42" s="41">
        <f>'ДОМА '!K43+ЮРИКИ!K42</f>
        <v>785305.60000000009</v>
      </c>
      <c r="L42" s="41">
        <f>'ДОМА '!L43+ЮРИКИ!L42</f>
        <v>218949.95600000001</v>
      </c>
      <c r="M42" s="41">
        <f>'ДОМА '!M43+ЮРИКИ!M42</f>
        <v>59051.299999999988</v>
      </c>
      <c r="N42" s="41">
        <f>'ДОМА '!N43+ЮРИКИ!N42</f>
        <v>101998.62000000002</v>
      </c>
      <c r="O42" s="41">
        <f>'ДОМА '!O43+ЮРИКИ!O43</f>
        <v>0</v>
      </c>
      <c r="P42" s="41">
        <f t="shared" si="16"/>
        <v>98.610181418356589</v>
      </c>
      <c r="Q42" s="40">
        <f t="shared" si="17"/>
        <v>1446759.3299999996</v>
      </c>
      <c r="R42" s="51">
        <f>'ДОМА '!R43+ЮРИКИ!R42</f>
        <v>1426652</v>
      </c>
      <c r="S42" s="41">
        <f>'ДОМА '!S43+ЮРИКИ!S42</f>
        <v>288783.46654918557</v>
      </c>
      <c r="T42" s="41">
        <f>'ДОМА '!T43+ЮРИКИ!T42</f>
        <v>766805.06049833214</v>
      </c>
      <c r="U42" s="41">
        <f>'ДОМА '!U43+ЮРИКИ!U42</f>
        <v>213732.65680172897</v>
      </c>
      <c r="V42" s="41">
        <f>'ДОМА '!V43+ЮРИКИ!V42</f>
        <v>57660.146150753484</v>
      </c>
      <c r="W42" s="51">
        <f>'ДОМА '!W43+ЮРИКИ!W42</f>
        <v>99670.669999999984</v>
      </c>
      <c r="X42" s="51">
        <f>'ДОМА '!X43+ЮРИКИ!X42</f>
        <v>0</v>
      </c>
      <c r="Y42" s="41">
        <f>'ДОМА '!Y43+ЮРИКИ!Y42</f>
        <v>0</v>
      </c>
      <c r="Z42" s="40">
        <f t="shared" si="6"/>
        <v>1426652</v>
      </c>
      <c r="AA42" s="123">
        <f t="shared" si="18"/>
        <v>287392.31269993889</v>
      </c>
      <c r="AB42" s="54">
        <f t="shared" si="19"/>
        <v>766805.06049833214</v>
      </c>
      <c r="AC42" s="54">
        <f t="shared" si="20"/>
        <v>213732.65680172897</v>
      </c>
      <c r="AD42" s="54">
        <f t="shared" si="7"/>
        <v>59051.299999999988</v>
      </c>
      <c r="AE42" s="54">
        <f t="shared" si="21"/>
        <v>99670.669999999984</v>
      </c>
      <c r="AF42" s="54">
        <f t="shared" si="22"/>
        <v>0</v>
      </c>
      <c r="AG42" s="54"/>
      <c r="AH42" s="42">
        <f t="shared" si="23"/>
        <v>1426652</v>
      </c>
      <c r="AI42" s="56">
        <f t="shared" si="24"/>
        <v>20107.329999999609</v>
      </c>
    </row>
    <row r="43" spans="1:35" x14ac:dyDescent="0.25">
      <c r="A43" s="31">
        <v>15</v>
      </c>
      <c r="B43" s="52">
        <f>'ДОМА '!B44+ЮРИКИ!B43</f>
        <v>603.4</v>
      </c>
      <c r="C43" s="33"/>
      <c r="D43" s="33"/>
      <c r="E43" s="33"/>
      <c r="F43" s="35"/>
      <c r="G43" s="35"/>
      <c r="H43" s="35"/>
      <c r="I43" s="51">
        <f>'ДОМА '!I44+ЮРИКИ!I43</f>
        <v>3229757.6599999992</v>
      </c>
      <c r="J43" s="41">
        <f>'ДОМА '!J44+ЮРИКИ!J43</f>
        <v>614541.36800000025</v>
      </c>
      <c r="K43" s="41">
        <f>'ДОМА '!K44+ЮРИКИ!K43</f>
        <v>1699192.7519999994</v>
      </c>
      <c r="L43" s="41">
        <f>'ДОМА '!L44+ЮРИКИ!L43</f>
        <v>566606.30400000012</v>
      </c>
      <c r="M43" s="41">
        <f>'ДОМА '!M44+ЮРИКИ!M43</f>
        <v>131650.59599999999</v>
      </c>
      <c r="N43" s="41">
        <f>'ДОМА '!N44+ЮРИКИ!N43</f>
        <v>217766.64</v>
      </c>
      <c r="O43" s="41">
        <f>'ДОМА '!O44+ЮРИКИ!O44</f>
        <v>0</v>
      </c>
      <c r="P43" s="41">
        <f t="shared" si="16"/>
        <v>97.474369950097142</v>
      </c>
      <c r="Q43" s="40">
        <f t="shared" si="17"/>
        <v>3229757.6599999992</v>
      </c>
      <c r="R43" s="51">
        <f>'ДОМА '!R44+ЮРИКИ!R43</f>
        <v>3148185.9299999997</v>
      </c>
      <c r="S43" s="41">
        <f>'ДОМА '!S44+ЮРИКИ!S43</f>
        <v>604791.13508637575</v>
      </c>
      <c r="T43" s="41">
        <f>'ДОМА '!T44+ЮРИКИ!T43</f>
        <v>1652514.1178943519</v>
      </c>
      <c r="U43" s="41">
        <f>'ДОМА '!U44+ЮРИКИ!U43</f>
        <v>550680.15616957098</v>
      </c>
      <c r="V43" s="41">
        <f>'ДОМА '!V44+ЮРИКИ!V43</f>
        <v>128332.51084970175</v>
      </c>
      <c r="W43" s="51">
        <f>'ДОМА '!W44+ЮРИКИ!W43</f>
        <v>211868.01</v>
      </c>
      <c r="X43" s="51">
        <f>'ДОМА '!X44+ЮРИКИ!X43</f>
        <v>0</v>
      </c>
      <c r="Y43" s="41">
        <f>'ДОМА '!Y44+ЮРИКИ!Y43</f>
        <v>0</v>
      </c>
      <c r="Z43" s="40">
        <f t="shared" si="6"/>
        <v>3148185.9300000006</v>
      </c>
      <c r="AA43" s="123">
        <f t="shared" si="18"/>
        <v>601473.04993607767</v>
      </c>
      <c r="AB43" s="54">
        <f t="shared" si="19"/>
        <v>1652514.1178943519</v>
      </c>
      <c r="AC43" s="54">
        <f t="shared" si="20"/>
        <v>550680.15616957098</v>
      </c>
      <c r="AD43" s="54">
        <f t="shared" si="7"/>
        <v>131650.59599999999</v>
      </c>
      <c r="AE43" s="54">
        <f t="shared" si="21"/>
        <v>211868.01</v>
      </c>
      <c r="AF43" s="54">
        <f t="shared" si="22"/>
        <v>0</v>
      </c>
      <c r="AG43" s="54"/>
      <c r="AH43" s="42">
        <f t="shared" si="23"/>
        <v>3148185.9300000006</v>
      </c>
      <c r="AI43" s="56">
        <f t="shared" si="24"/>
        <v>81571.729999998584</v>
      </c>
    </row>
    <row r="44" spans="1:35" x14ac:dyDescent="0.25">
      <c r="A44" s="31">
        <v>16</v>
      </c>
      <c r="B44" s="52">
        <f>'ДОМА '!B45+ЮРИКИ!B44</f>
        <v>127.5</v>
      </c>
      <c r="C44" s="33">
        <v>2.5</v>
      </c>
      <c r="D44" s="33">
        <v>10.24</v>
      </c>
      <c r="E44" s="33">
        <v>3</v>
      </c>
      <c r="F44" s="35">
        <v>0.71</v>
      </c>
      <c r="G44" s="35">
        <v>1.31</v>
      </c>
      <c r="H44" s="35"/>
      <c r="I44" s="51">
        <f>'ДОМА '!I45+ЮРИКИ!I44</f>
        <v>2316047.79</v>
      </c>
      <c r="J44" s="41">
        <f>'ДОМА '!J45+ЮРИКИ!J44</f>
        <v>471368.20799999981</v>
      </c>
      <c r="K44" s="41">
        <f>'ДОМА '!K45+ЮРИКИ!K44</f>
        <v>1260366.7440000002</v>
      </c>
      <c r="L44" s="41">
        <f>'ДОМА '!L45+ЮРИКИ!L44</f>
        <v>334274.19000000012</v>
      </c>
      <c r="M44" s="41">
        <f>'ДОМА '!M45+ЮРИКИ!M44</f>
        <v>94388.448000000004</v>
      </c>
      <c r="N44" s="41">
        <f>'ДОМА '!N45+ЮРИКИ!N44</f>
        <v>155650.19999999998</v>
      </c>
      <c r="O44" s="41">
        <f>'ДОМА '!O45+ЮРИКИ!O45</f>
        <v>0</v>
      </c>
      <c r="P44" s="41">
        <f t="shared" si="16"/>
        <v>99.600317401049836</v>
      </c>
      <c r="Q44" s="40">
        <f t="shared" si="17"/>
        <v>2316047.79</v>
      </c>
      <c r="R44" s="51">
        <f>'ДОМА '!R45+ЮРИКИ!R44</f>
        <v>2306790.9500000002</v>
      </c>
      <c r="S44" s="41">
        <f>'ДОМА '!S45+ЮРИКИ!S44</f>
        <v>470355.53293515998</v>
      </c>
      <c r="T44" s="41">
        <f>'ДОМА '!T45+ЮРИКИ!T44</f>
        <v>1254729.4137097734</v>
      </c>
      <c r="U44" s="41">
        <f>'ДОМА '!U45+ЮРИКИ!U44</f>
        <v>332706.52161997708</v>
      </c>
      <c r="V44" s="41">
        <f>'ДОМА '!V45+ЮРИКИ!V44</f>
        <v>93997.241735089599</v>
      </c>
      <c r="W44" s="51">
        <f>'ДОМА '!W45+ЮРИКИ!W44</f>
        <v>155002.23999999999</v>
      </c>
      <c r="X44" s="51">
        <f>'ДОМА '!X45+ЮРИКИ!X44</f>
        <v>0</v>
      </c>
      <c r="Y44" s="41">
        <f>'ДОМА '!Y45+ЮРИКИ!Y44</f>
        <v>0</v>
      </c>
      <c r="Z44" s="40">
        <f t="shared" si="6"/>
        <v>2306790.9500000002</v>
      </c>
      <c r="AA44" s="123">
        <f t="shared" si="18"/>
        <v>469964.32667024969</v>
      </c>
      <c r="AB44" s="54">
        <f t="shared" si="19"/>
        <v>1254729.4137097734</v>
      </c>
      <c r="AC44" s="54">
        <f t="shared" si="20"/>
        <v>332706.52161997708</v>
      </c>
      <c r="AD44" s="54">
        <f t="shared" si="7"/>
        <v>94388.448000000004</v>
      </c>
      <c r="AE44" s="54">
        <f t="shared" si="21"/>
        <v>155002.23999999999</v>
      </c>
      <c r="AF44" s="54">
        <f t="shared" si="22"/>
        <v>0</v>
      </c>
      <c r="AG44" s="54"/>
      <c r="AH44" s="42">
        <f t="shared" si="23"/>
        <v>2306790.9500000002</v>
      </c>
      <c r="AI44" s="56">
        <f t="shared" si="24"/>
        <v>9256.839999999851</v>
      </c>
    </row>
    <row r="45" spans="1:35" x14ac:dyDescent="0.25">
      <c r="A45" s="31">
        <v>17</v>
      </c>
      <c r="B45" s="52">
        <f>'ДОМА '!B46+ЮРИКИ!B45</f>
        <v>130</v>
      </c>
      <c r="C45" s="33">
        <v>2.5</v>
      </c>
      <c r="D45" s="33">
        <v>10.41</v>
      </c>
      <c r="E45" s="33">
        <v>3</v>
      </c>
      <c r="F45" s="35">
        <v>0.71</v>
      </c>
      <c r="G45" s="35">
        <v>1.31</v>
      </c>
      <c r="H45" s="35"/>
      <c r="I45" s="51">
        <f>'ДОМА '!I46+ЮРИКИ!I45</f>
        <v>1491961.5899999999</v>
      </c>
      <c r="J45" s="41">
        <f>'ДОМА '!J46+ЮРИКИ!J45</f>
        <v>285167.65200000012</v>
      </c>
      <c r="K45" s="41">
        <f>'ДОМА '!K46+ЮРИКИ!K45</f>
        <v>817774.51999999979</v>
      </c>
      <c r="L45" s="41">
        <f>'ДОМА '!L46+ЮРИКИ!L45</f>
        <v>224867.41800000003</v>
      </c>
      <c r="M45" s="41">
        <f>'ДОМА '!M46+ЮРИКИ!M45</f>
        <v>60950.119999999995</v>
      </c>
      <c r="N45" s="41">
        <f>'ДОМА '!N46+ЮРИКИ!N45</f>
        <v>103201.88000000002</v>
      </c>
      <c r="O45" s="41">
        <f>'ДОМА '!O46+ЮРИКИ!O46</f>
        <v>0</v>
      </c>
      <c r="P45" s="41">
        <f t="shared" si="16"/>
        <v>102.75026383219424</v>
      </c>
      <c r="Q45" s="40">
        <f t="shared" si="17"/>
        <v>1491961.5899999999</v>
      </c>
      <c r="R45" s="51">
        <f>'ДОМА '!R46+ЮРИКИ!R45</f>
        <v>1532994.4699999997</v>
      </c>
      <c r="S45" s="41">
        <f>'ДОМА '!S46+ЮРИКИ!S45</f>
        <v>292756.17004842253</v>
      </c>
      <c r="T45" s="41">
        <f>'ДОМА '!T46+ЮРИКИ!T45</f>
        <v>840241.63159169629</v>
      </c>
      <c r="U45" s="41">
        <f>'ДОМА '!U46+ЮРИКИ!U45</f>
        <v>231018.4503320962</v>
      </c>
      <c r="V45" s="41">
        <f>'ДОМА '!V46+ЮРИКИ!V45</f>
        <v>62624.738027784857</v>
      </c>
      <c r="W45" s="51">
        <f>'ДОМА '!W46+ЮРИКИ!W45</f>
        <v>106353.48000000001</v>
      </c>
      <c r="X45" s="51">
        <f>'ДОМА '!X46+ЮРИКИ!X45</f>
        <v>0</v>
      </c>
      <c r="Y45" s="41">
        <f>'ДОМА '!Y46+ЮРИКИ!Y45</f>
        <v>0</v>
      </c>
      <c r="Z45" s="40">
        <f t="shared" si="6"/>
        <v>1532994.4700000002</v>
      </c>
      <c r="AA45" s="123">
        <f t="shared" si="18"/>
        <v>294430.78807620774</v>
      </c>
      <c r="AB45" s="54">
        <f t="shared" si="19"/>
        <v>840241.63159169629</v>
      </c>
      <c r="AC45" s="54">
        <f t="shared" si="20"/>
        <v>231018.4503320962</v>
      </c>
      <c r="AD45" s="54">
        <f>M45</f>
        <v>60950.119999999995</v>
      </c>
      <c r="AE45" s="54">
        <f t="shared" si="21"/>
        <v>106353.48000000001</v>
      </c>
      <c r="AF45" s="54">
        <f t="shared" si="22"/>
        <v>0</v>
      </c>
      <c r="AG45" s="54"/>
      <c r="AH45" s="42">
        <f t="shared" si="23"/>
        <v>1532994.4700000002</v>
      </c>
      <c r="AI45" s="56">
        <f t="shared" si="24"/>
        <v>-41032.880000000354</v>
      </c>
    </row>
    <row r="46" spans="1:35" x14ac:dyDescent="0.25">
      <c r="A46" s="31" t="s">
        <v>38</v>
      </c>
      <c r="B46" s="52">
        <f>'ДОМА '!B47+ЮРИКИ!B46</f>
        <v>160.30000000000001</v>
      </c>
      <c r="C46" s="33">
        <v>2.5</v>
      </c>
      <c r="D46" s="33">
        <v>10.34</v>
      </c>
      <c r="E46" s="33">
        <v>1.91</v>
      </c>
      <c r="F46" s="35">
        <v>0.71</v>
      </c>
      <c r="G46" s="35">
        <v>1.31</v>
      </c>
      <c r="H46" s="35"/>
      <c r="I46" s="51">
        <f>'ДОМА '!I47+ЮРИКИ!I46</f>
        <v>1165247.8400000003</v>
      </c>
      <c r="J46" s="41">
        <f>'ДОМА '!J47+ЮРИКИ!J46</f>
        <v>209891.25199999989</v>
      </c>
      <c r="K46" s="41">
        <f>'ДОМА '!K47+ЮРИКИ!K46</f>
        <v>728854.17599999974</v>
      </c>
      <c r="L46" s="41">
        <f>'ДОМА '!L47+ЮРИКИ!L46</f>
        <v>89285.508000000016</v>
      </c>
      <c r="M46" s="41">
        <f>'ДОМА '!M47+ЮРИКИ!M46</f>
        <v>51250.584000000003</v>
      </c>
      <c r="N46" s="41">
        <f>'ДОМА '!N47+ЮРИКИ!N46</f>
        <v>85966.319999999992</v>
      </c>
      <c r="O46" s="41">
        <f>'ДОМА '!O47+ЮРИКИ!O47</f>
        <v>0</v>
      </c>
      <c r="P46" s="41">
        <f t="shared" si="16"/>
        <v>98.369041387796074</v>
      </c>
      <c r="Q46" s="40">
        <f t="shared" si="17"/>
        <v>1165247.8400000003</v>
      </c>
      <c r="R46" s="51">
        <f>'ДОМА '!R47+ЮРИКИ!R46</f>
        <v>1146243.1300000001</v>
      </c>
      <c r="S46" s="41">
        <f>'ДОМА '!S47+ЮРИКИ!S46</f>
        <v>206207.72912739805</v>
      </c>
      <c r="T46" s="41">
        <f>'ДОМА '!T47+ЮРИКИ!T46</f>
        <v>716951.92466686934</v>
      </c>
      <c r="U46" s="41">
        <f>'ДОМА '!U47+ЮРИКИ!U46</f>
        <v>87820.911399133329</v>
      </c>
      <c r="V46" s="41">
        <f>'ДОМА '!V47+ЮРИКИ!V46</f>
        <v>50419.424806599156</v>
      </c>
      <c r="W46" s="51">
        <f>'ДОМА '!W47+ЮРИКИ!W46</f>
        <v>84843.14</v>
      </c>
      <c r="X46" s="51">
        <f>'ДОМА '!X47+ЮРИКИ!X46</f>
        <v>0</v>
      </c>
      <c r="Y46" s="41">
        <f>'ДОМА '!Y47+ЮРИКИ!Y46</f>
        <v>0</v>
      </c>
      <c r="Z46" s="40">
        <f t="shared" si="6"/>
        <v>1146243.1299999997</v>
      </c>
      <c r="AA46" s="123">
        <f t="shared" si="18"/>
        <v>205376.569933997</v>
      </c>
      <c r="AB46" s="54">
        <f t="shared" si="19"/>
        <v>716951.92466686934</v>
      </c>
      <c r="AC46" s="54">
        <f t="shared" si="20"/>
        <v>87820.911399133329</v>
      </c>
      <c r="AD46" s="54">
        <f t="shared" si="7"/>
        <v>51250.584000000003</v>
      </c>
      <c r="AE46" s="54">
        <f t="shared" si="21"/>
        <v>84843.14</v>
      </c>
      <c r="AF46" s="54">
        <f t="shared" si="22"/>
        <v>0</v>
      </c>
      <c r="AG46" s="54"/>
      <c r="AH46" s="42">
        <f t="shared" si="23"/>
        <v>1146243.1299999997</v>
      </c>
      <c r="AI46" s="56">
        <f t="shared" si="24"/>
        <v>19004.710000000661</v>
      </c>
    </row>
    <row r="47" spans="1:35" x14ac:dyDescent="0.25">
      <c r="A47" s="32" t="s">
        <v>37</v>
      </c>
      <c r="B47" s="52">
        <f>'ДОМА '!B48+ЮРИКИ!B47</f>
        <v>1233.8999999999999</v>
      </c>
      <c r="C47" s="33"/>
      <c r="D47" s="34"/>
      <c r="E47" s="34"/>
      <c r="F47" s="35"/>
      <c r="G47" s="35"/>
      <c r="H47" s="35"/>
      <c r="I47" s="51">
        <f>'ДОМА '!I48+ЮРИКИ!I47</f>
        <v>13630655.600000001</v>
      </c>
      <c r="J47" s="41">
        <f>'ДОМА '!J48+ЮРИКИ!J47</f>
        <v>2459130.3030000003</v>
      </c>
      <c r="K47" s="41">
        <f>'ДОМА '!K48+ЮРИКИ!K47</f>
        <v>6817628.2679999992</v>
      </c>
      <c r="L47" s="41">
        <f>'ДОМА '!L48+ЮРИКИ!L47</f>
        <v>2065466.6720000003</v>
      </c>
      <c r="M47" s="41">
        <f>'ДОМА '!M48+ЮРИКИ!M47</f>
        <v>518651.05600000004</v>
      </c>
      <c r="N47" s="41">
        <f>'ДОМА '!N48+ЮРИКИ!N47</f>
        <v>885431.1810000001</v>
      </c>
      <c r="O47" s="41">
        <f>'ДОМА '!O48+ЮРИКИ!O48</f>
        <v>884348.11999999988</v>
      </c>
      <c r="P47" s="41">
        <f t="shared" si="16"/>
        <v>99.537322548153867</v>
      </c>
      <c r="Q47" s="40">
        <f t="shared" si="17"/>
        <v>13630655.600000001</v>
      </c>
      <c r="R47" s="51">
        <f>'ДОМА '!R48+ЮРИКИ!R47</f>
        <v>13567589.629999999</v>
      </c>
      <c r="S47" s="41">
        <f>'ДОМА '!S48+ЮРИКИ!S47</f>
        <v>2466022.8186972141</v>
      </c>
      <c r="T47" s="41">
        <f>'ДОМА '!T48+ЮРИКИ!T47</f>
        <v>6767530.9359241631</v>
      </c>
      <c r="U47" s="41">
        <f>'ДОМА '!U48+ЮРИКИ!U47</f>
        <v>2050811.8380986236</v>
      </c>
      <c r="V47" s="41">
        <f>'ДОМА '!V48+ЮРИКИ!V47</f>
        <v>515115.56727999949</v>
      </c>
      <c r="W47" s="51">
        <f>'ДОМА '!W48+ЮРИКИ!W47</f>
        <v>866539.63</v>
      </c>
      <c r="X47" s="51">
        <f>'ДОМА '!X48+ЮРИКИ!X47</f>
        <v>901568.8400000002</v>
      </c>
      <c r="Y47" s="41">
        <f>'ДОМА '!Y48+ЮРИКИ!Y47</f>
        <v>0</v>
      </c>
      <c r="Z47" s="40">
        <f t="shared" si="6"/>
        <v>13567589.630000001</v>
      </c>
      <c r="AA47" s="55">
        <f t="shared" ref="AA47:AF47" si="25">SUM(AA41:AA46)</f>
        <v>2462487.3299772139</v>
      </c>
      <c r="AB47" s="55">
        <f t="shared" si="25"/>
        <v>6767530.9359241631</v>
      </c>
      <c r="AC47" s="55">
        <f t="shared" si="25"/>
        <v>2050811.8380986236</v>
      </c>
      <c r="AD47" s="55">
        <f t="shared" si="7"/>
        <v>518651.05600000004</v>
      </c>
      <c r="AE47" s="55">
        <f t="shared" si="25"/>
        <v>866539.63</v>
      </c>
      <c r="AF47" s="55">
        <f t="shared" si="25"/>
        <v>901568.8400000002</v>
      </c>
      <c r="AG47" s="54"/>
      <c r="AH47" s="42">
        <f>SUM(AH41:AH46)</f>
        <v>13567589.630000001</v>
      </c>
      <c r="AI47" s="56">
        <f>SUM(AI41:AI46)</f>
        <v>63065.969999999506</v>
      </c>
    </row>
    <row r="48" spans="1:35" x14ac:dyDescent="0.25">
      <c r="A48" s="91" t="s">
        <v>40</v>
      </c>
      <c r="B48" s="75"/>
      <c r="C48" s="65"/>
      <c r="D48" s="65"/>
      <c r="E48" s="65"/>
      <c r="F48" s="65"/>
      <c r="G48" s="65"/>
      <c r="H48" s="65"/>
      <c r="I48" s="51"/>
      <c r="J48" s="51"/>
      <c r="K48" s="51"/>
      <c r="L48" s="51"/>
      <c r="M48" s="51"/>
      <c r="N48" s="51"/>
      <c r="O48" s="51"/>
      <c r="P48" s="51"/>
      <c r="Q48" s="87"/>
      <c r="R48" s="51"/>
      <c r="S48" s="51"/>
      <c r="T48" s="51"/>
      <c r="U48" s="51"/>
      <c r="V48" s="130"/>
      <c r="W48" s="51"/>
      <c r="X48" s="51"/>
      <c r="Y48" s="41">
        <f>'ДОМА '!Y49+ЮРИКИ!Y48</f>
        <v>0</v>
      </c>
      <c r="Z48" s="88"/>
      <c r="AA48" s="88"/>
      <c r="AB48" s="88"/>
      <c r="AC48" s="88"/>
      <c r="AD48" s="124"/>
      <c r="AE48" s="88"/>
      <c r="AF48" s="88"/>
      <c r="AG48" s="88"/>
      <c r="AH48" s="88"/>
      <c r="AI48" s="88"/>
    </row>
    <row r="49" spans="1:35" x14ac:dyDescent="0.25">
      <c r="A49" s="31">
        <v>2</v>
      </c>
      <c r="B49" s="52">
        <f>'ДОМА '!B50+ЮРИКИ!B49</f>
        <v>418.2</v>
      </c>
      <c r="C49" s="33">
        <v>2.5</v>
      </c>
      <c r="D49" s="33">
        <v>10.16</v>
      </c>
      <c r="E49" s="33">
        <v>3</v>
      </c>
      <c r="F49" s="35">
        <v>0.71</v>
      </c>
      <c r="G49" s="35">
        <v>1.31</v>
      </c>
      <c r="H49" s="35"/>
      <c r="I49" s="51">
        <f>'ДОМА '!I50+ЮРИКИ!I49</f>
        <v>3402052.33</v>
      </c>
      <c r="J49" s="41">
        <f>'ДОМА '!J50+ЮРИКИ!J49</f>
        <v>653931.04</v>
      </c>
      <c r="K49" s="41">
        <f>'ДОМА '!K50+ЮРИКИ!K49</f>
        <v>1846140.0390000001</v>
      </c>
      <c r="L49" s="41">
        <f>'ДОМА '!L50+ЮРИКИ!L49</f>
        <v>524678.598</v>
      </c>
      <c r="M49" s="41">
        <f>'ДОМА '!M50+ЮРИКИ!M49</f>
        <v>140790.573</v>
      </c>
      <c r="N49" s="41">
        <f>'ДОМА '!N50+ЮРИКИ!N49</f>
        <v>236512.08</v>
      </c>
      <c r="O49" s="41">
        <f>'ДОМА '!O50+ЮРИКИ!O50</f>
        <v>0</v>
      </c>
      <c r="P49" s="41">
        <f>R49/I49*100</f>
        <v>101.67606093231379</v>
      </c>
      <c r="Q49" s="40">
        <f>I49</f>
        <v>3402052.33</v>
      </c>
      <c r="R49" s="51">
        <f>'ДОМА '!R50+ЮРИКИ!R49</f>
        <v>3459072.8000000007</v>
      </c>
      <c r="S49" s="41">
        <f>'ДОМА '!S50+ЮРИКИ!S49</f>
        <v>664744.02180652588</v>
      </c>
      <c r="T49" s="41">
        <f>'ДОМА '!T50+ЮРИКИ!T49</f>
        <v>1876968.7390055966</v>
      </c>
      <c r="U49" s="41">
        <f>'ДОМА '!U50+ЮРИКИ!U49</f>
        <v>533627.32072138065</v>
      </c>
      <c r="V49" s="41">
        <f>'ДОМА '!V50+ЮРИКИ!V49</f>
        <v>143196.04846649672</v>
      </c>
      <c r="W49" s="51">
        <f>'ДОМА '!W50+ЮРИКИ!W49</f>
        <v>240536.66999999998</v>
      </c>
      <c r="X49" s="51">
        <f>'ДОМА '!X50+ЮРИКИ!X49</f>
        <v>0</v>
      </c>
      <c r="Y49" s="41">
        <f>'ДОМА '!Y50+ЮРИКИ!Y49</f>
        <v>0</v>
      </c>
      <c r="Z49" s="40">
        <f>SUM(S49:Y49)</f>
        <v>3459072.7999999993</v>
      </c>
      <c r="AA49" s="123">
        <f>Z49-AB49-AC49-AD49-AE49-AF49</f>
        <v>667149.49727302208</v>
      </c>
      <c r="AB49" s="54">
        <f t="shared" ref="AB49:AF52" si="26">T49</f>
        <v>1876968.7390055966</v>
      </c>
      <c r="AC49" s="54">
        <f t="shared" si="26"/>
        <v>533627.32072138065</v>
      </c>
      <c r="AD49" s="54">
        <f t="shared" si="7"/>
        <v>140790.573</v>
      </c>
      <c r="AE49" s="54">
        <f t="shared" si="26"/>
        <v>240536.66999999998</v>
      </c>
      <c r="AF49" s="54">
        <f t="shared" si="26"/>
        <v>0</v>
      </c>
      <c r="AG49" s="54"/>
      <c r="AH49" s="42">
        <f>SUM(AA49:AG49)</f>
        <v>3459072.7999999989</v>
      </c>
      <c r="AI49" s="56">
        <f>I49-Z49</f>
        <v>-57020.469999999274</v>
      </c>
    </row>
    <row r="50" spans="1:35" x14ac:dyDescent="0.25">
      <c r="A50" s="31">
        <v>6</v>
      </c>
      <c r="B50" s="52">
        <f>'ДОМА '!B51+ЮРИКИ!B50</f>
        <v>124</v>
      </c>
      <c r="C50" s="33">
        <v>2.5</v>
      </c>
      <c r="D50" s="33">
        <v>10.35</v>
      </c>
      <c r="E50" s="33">
        <v>3</v>
      </c>
      <c r="F50" s="35">
        <v>0.71</v>
      </c>
      <c r="G50" s="35">
        <v>1.31</v>
      </c>
      <c r="H50" s="35"/>
      <c r="I50" s="51">
        <f>'ДОМА '!I51+ЮРИКИ!I50</f>
        <v>1757728.2400000005</v>
      </c>
      <c r="J50" s="41">
        <f>'ДОМА '!J51+ЮРИКИ!J50</f>
        <v>308625.93799999991</v>
      </c>
      <c r="K50" s="41">
        <f>'ДОМА '!K51+ЮРИКИ!K50</f>
        <v>979511.24700000044</v>
      </c>
      <c r="L50" s="41">
        <f>'ДОМА '!L51+ЮРИКИ!L50</f>
        <v>269893.42200000002</v>
      </c>
      <c r="M50" s="41">
        <f>'ДОМА '!M51+ЮРИКИ!M50</f>
        <v>73948.413</v>
      </c>
      <c r="N50" s="41">
        <f>'ДОМА '!N51+ЮРИКИ!N50</f>
        <v>125749.22000000003</v>
      </c>
      <c r="O50" s="41">
        <f>'ДОМА '!O51+ЮРИКИ!O51</f>
        <v>0</v>
      </c>
      <c r="P50" s="41">
        <f>R50/I50*100</f>
        <v>97.003061178558511</v>
      </c>
      <c r="Q50" s="40">
        <f>I50</f>
        <v>1757728.2400000005</v>
      </c>
      <c r="R50" s="51">
        <f>'ДОМА '!R51+ЮРИКИ!R50</f>
        <v>1705050.2000000002</v>
      </c>
      <c r="S50" s="41">
        <f>'ДОМА '!S51+ЮРИКИ!S50</f>
        <v>299278.76327566057</v>
      </c>
      <c r="T50" s="41">
        <f>'ДОМА '!T51+ЮРИКИ!T50</f>
        <v>950124.78339698049</v>
      </c>
      <c r="U50" s="41">
        <f>'ДОМА '!U51+ЮРИКИ!U50</f>
        <v>261655.83468457562</v>
      </c>
      <c r="V50" s="41">
        <f>'ДОМА '!V51+ЮРИКИ!V50</f>
        <v>71699.568642783473</v>
      </c>
      <c r="W50" s="51">
        <f>'ДОМА '!W51+ЮРИКИ!W50</f>
        <v>122291.25000000003</v>
      </c>
      <c r="X50" s="51">
        <f>'ДОМА '!X51+ЮРИКИ!X50</f>
        <v>0</v>
      </c>
      <c r="Y50" s="41">
        <f>'ДОМА '!Y51+ЮРИКИ!Y50</f>
        <v>0</v>
      </c>
      <c r="Z50" s="40">
        <f>SUM(S50:Y50)</f>
        <v>1705050.2000000002</v>
      </c>
      <c r="AA50" s="123">
        <f>Z50-AB50-AC50-AD50-AE50-AF50</f>
        <v>297029.91891844408</v>
      </c>
      <c r="AB50" s="54">
        <f t="shared" si="26"/>
        <v>950124.78339698049</v>
      </c>
      <c r="AC50" s="54">
        <f t="shared" si="26"/>
        <v>261655.83468457562</v>
      </c>
      <c r="AD50" s="54">
        <f t="shared" si="7"/>
        <v>73948.413</v>
      </c>
      <c r="AE50" s="54">
        <f t="shared" si="26"/>
        <v>122291.25000000003</v>
      </c>
      <c r="AF50" s="54">
        <f t="shared" si="26"/>
        <v>0</v>
      </c>
      <c r="AG50" s="54"/>
      <c r="AH50" s="42">
        <f>SUM(AA50:AG50)</f>
        <v>1705050.2000000002</v>
      </c>
      <c r="AI50" s="56">
        <f>I50-Z50</f>
        <v>52678.04000000027</v>
      </c>
    </row>
    <row r="51" spans="1:35" x14ac:dyDescent="0.25">
      <c r="A51" s="31">
        <v>14</v>
      </c>
      <c r="B51" s="52">
        <f>'ДОМА '!B52+ЮРИКИ!B51</f>
        <v>277.60000000000002</v>
      </c>
      <c r="C51" s="33">
        <v>2.5</v>
      </c>
      <c r="D51" s="33">
        <v>9.9600000000000009</v>
      </c>
      <c r="E51" s="33">
        <v>3</v>
      </c>
      <c r="F51" s="35">
        <v>0.71</v>
      </c>
      <c r="G51" s="35">
        <v>1.31</v>
      </c>
      <c r="H51" s="35"/>
      <c r="I51" s="51">
        <f>'ДОМА '!I52+ЮРИКИ!I51</f>
        <v>2126419.3600000003</v>
      </c>
      <c r="J51" s="41">
        <f>'ДОМА '!J52+ЮРИКИ!J51</f>
        <v>360548.68800000002</v>
      </c>
      <c r="K51" s="41">
        <f>'ДОМА '!K52+ЮРИКИ!K51</f>
        <v>1205284.5800000003</v>
      </c>
      <c r="L51" s="41">
        <f>'ДОМА '!L52+ЮРИКИ!L51</f>
        <v>324438.52800000005</v>
      </c>
      <c r="M51" s="41">
        <f>'ДОМА '!M52+ЮРИКИ!M51</f>
        <v>88211.353999999992</v>
      </c>
      <c r="N51" s="41">
        <f>'ДОМА '!N52+ЮРИКИ!N51</f>
        <v>147936.21</v>
      </c>
      <c r="O51" s="41">
        <f>'ДОМА '!O52+ЮРИКИ!O52</f>
        <v>0</v>
      </c>
      <c r="P51" s="41">
        <f>R51/I51*100</f>
        <v>98.139436145840946</v>
      </c>
      <c r="Q51" s="40">
        <f>I51</f>
        <v>2126419.3600000003</v>
      </c>
      <c r="R51" s="51">
        <f>'ДОМА '!R52+ЮРИКИ!R51</f>
        <v>2086855.9700000002</v>
      </c>
      <c r="S51" s="41">
        <f>'ДОМА '!S52+ЮРИКИ!S51</f>
        <v>353551.13059209607</v>
      </c>
      <c r="T51" s="41">
        <f>'ДОМА '!T52+ЮРИКИ!T51</f>
        <v>1182840.1519162105</v>
      </c>
      <c r="U51" s="41">
        <f>'ДОМА '!U52+ЮРИКИ!U51</f>
        <v>318185.00631506467</v>
      </c>
      <c r="V51" s="41">
        <f>'ДОМА '!V52+ЮРИКИ!V51</f>
        <v>86519.601176628596</v>
      </c>
      <c r="W51" s="51">
        <f>'ДОМА '!W52+ЮРИКИ!W51</f>
        <v>145760.08000000002</v>
      </c>
      <c r="X51" s="51">
        <f>'ДОМА '!X52+ЮРИКИ!X51</f>
        <v>0</v>
      </c>
      <c r="Y51" s="41">
        <f>'ДОМА '!Y52+ЮРИКИ!Y51</f>
        <v>0</v>
      </c>
      <c r="Z51" s="40">
        <f>SUM(S51:Y51)</f>
        <v>2086855.97</v>
      </c>
      <c r="AA51" s="123">
        <f>Z51-AB51-AC51-AD51-AE51-AF51</f>
        <v>351859.37776872481</v>
      </c>
      <c r="AB51" s="54">
        <f t="shared" si="26"/>
        <v>1182840.1519162105</v>
      </c>
      <c r="AC51" s="54">
        <f t="shared" si="26"/>
        <v>318185.00631506467</v>
      </c>
      <c r="AD51" s="54">
        <f t="shared" si="7"/>
        <v>88211.353999999992</v>
      </c>
      <c r="AE51" s="54">
        <f t="shared" si="26"/>
        <v>145760.08000000002</v>
      </c>
      <c r="AF51" s="54">
        <f t="shared" si="26"/>
        <v>0</v>
      </c>
      <c r="AG51" s="54"/>
      <c r="AH51" s="42">
        <f>SUM(AA51:AG51)</f>
        <v>2086855.97</v>
      </c>
      <c r="AI51" s="56">
        <f>I51-Z51</f>
        <v>39563.390000000363</v>
      </c>
    </row>
    <row r="52" spans="1:35" x14ac:dyDescent="0.25">
      <c r="A52" s="31">
        <v>24</v>
      </c>
      <c r="B52" s="52">
        <f>'ДОМА '!B53+ЮРИКИ!B52</f>
        <v>0</v>
      </c>
      <c r="C52" s="33">
        <v>2.5</v>
      </c>
      <c r="D52" s="33">
        <v>11.05</v>
      </c>
      <c r="E52" s="33">
        <v>3</v>
      </c>
      <c r="F52" s="35">
        <v>0.71</v>
      </c>
      <c r="G52" s="35">
        <v>1.31</v>
      </c>
      <c r="H52" s="35"/>
      <c r="I52" s="51">
        <f>'ДОМА '!I53+ЮРИКИ!I52</f>
        <v>939086.93999999971</v>
      </c>
      <c r="J52" s="41">
        <f>'ДОМА '!J53+ЮРИКИ!J52</f>
        <v>163780.57199999993</v>
      </c>
      <c r="K52" s="41">
        <f>'ДОМА '!K53+ЮРИКИ!K52</f>
        <v>556400.13400000008</v>
      </c>
      <c r="L52" s="41">
        <f>'ДОМА '!L53+ЮРИКИ!L52</f>
        <v>118408.42800000001</v>
      </c>
      <c r="M52" s="41">
        <f>'ДОМА '!M53+ЮРИКИ!M52</f>
        <v>36838.186000000002</v>
      </c>
      <c r="N52" s="41">
        <f>'ДОМА '!N53+ЮРИКИ!N52</f>
        <v>63659.62</v>
      </c>
      <c r="O52" s="41">
        <f>'ДОМА '!O53+ЮРИКИ!O53</f>
        <v>0</v>
      </c>
      <c r="P52" s="41">
        <f>R52/I52*100</f>
        <v>109.70233171382408</v>
      </c>
      <c r="Q52" s="40">
        <f>I52</f>
        <v>939086.93999999971</v>
      </c>
      <c r="R52" s="51">
        <f>'ДОМА '!R53+ЮРИКИ!R52</f>
        <v>1030200.2699999998</v>
      </c>
      <c r="S52" s="41">
        <f>'ДОМА '!S53+ЮРИКИ!S52</f>
        <v>179537.584136513</v>
      </c>
      <c r="T52" s="41">
        <f>'ДОМА '!T53+ЮРИКИ!T52</f>
        <v>610259.25139828795</v>
      </c>
      <c r="U52" s="41">
        <f>'ДОМА '!U53+ЮРИКИ!U52</f>
        <v>129808.19957468458</v>
      </c>
      <c r="V52" s="41">
        <f>'ДОМА '!V53+ЮРИКИ!V52</f>
        <v>40404.094890514338</v>
      </c>
      <c r="W52" s="51">
        <f>'ДОМА '!W53+ЮРИКИ!W52</f>
        <v>70191.14</v>
      </c>
      <c r="X52" s="51">
        <f>'ДОМА '!X53+ЮРИКИ!X52</f>
        <v>0</v>
      </c>
      <c r="Y52" s="41">
        <f>'ДОМА '!Y53+ЮРИКИ!Y52</f>
        <v>0</v>
      </c>
      <c r="Z52" s="40">
        <f>SUM(S52:Y52)</f>
        <v>1030200.27</v>
      </c>
      <c r="AA52" s="123">
        <f>Z52-AB52-AC52-AD52-AE52-AF52</f>
        <v>183103.49302702746</v>
      </c>
      <c r="AB52" s="54">
        <f t="shared" si="26"/>
        <v>610259.25139828795</v>
      </c>
      <c r="AC52" s="54">
        <f t="shared" si="26"/>
        <v>129808.19957468458</v>
      </c>
      <c r="AD52" s="54">
        <f t="shared" si="7"/>
        <v>36838.186000000002</v>
      </c>
      <c r="AE52" s="54">
        <f t="shared" si="26"/>
        <v>70191.14</v>
      </c>
      <c r="AF52" s="54">
        <f t="shared" si="26"/>
        <v>0</v>
      </c>
      <c r="AG52" s="54"/>
      <c r="AH52" s="42">
        <f>SUM(AA52:AG52)</f>
        <v>1030200.27</v>
      </c>
      <c r="AI52" s="56">
        <f>I52-Z52</f>
        <v>-91113.330000000307</v>
      </c>
    </row>
    <row r="53" spans="1:35" x14ac:dyDescent="0.25">
      <c r="A53" s="32" t="s">
        <v>37</v>
      </c>
      <c r="B53" s="52">
        <f>'ДОМА '!B54+ЮРИКИ!B53</f>
        <v>819.80000000000007</v>
      </c>
      <c r="C53" s="33"/>
      <c r="D53" s="34"/>
      <c r="E53" s="34"/>
      <c r="F53" s="35"/>
      <c r="G53" s="35"/>
      <c r="H53" s="35"/>
      <c r="I53" s="51">
        <f>'ДОМА '!I54+ЮРИКИ!I53</f>
        <v>8225286.8700000001</v>
      </c>
      <c r="J53" s="41">
        <f>'ДОМА '!J54+ЮРИКИ!J53</f>
        <v>1486886.2379999999</v>
      </c>
      <c r="K53" s="41">
        <f>'ДОМА '!K54+ЮРИКИ!K53</f>
        <v>4587336.0000000009</v>
      </c>
      <c r="L53" s="41">
        <f>'ДОМА '!L54+ЮРИКИ!L53</f>
        <v>1237418.976</v>
      </c>
      <c r="M53" s="41">
        <f>'ДОМА '!M54+ЮРИКИ!M53</f>
        <v>339788.52600000001</v>
      </c>
      <c r="N53" s="41">
        <f>'ДОМА '!N54+ЮРИКИ!N53</f>
        <v>573857.13</v>
      </c>
      <c r="O53" s="41">
        <f>'ДОМА '!O54+ЮРИКИ!O54</f>
        <v>0</v>
      </c>
      <c r="P53" s="41">
        <f>R53/I53*100</f>
        <v>93.876302091819923</v>
      </c>
      <c r="Q53" s="40">
        <f>I53</f>
        <v>8225286.8700000001</v>
      </c>
      <c r="R53" s="51">
        <f>'ДОМА '!R54+ЮРИКИ!R53</f>
        <v>7721595.1500000004</v>
      </c>
      <c r="S53" s="41">
        <f>'ДОМА '!S54+ЮРИКИ!S53</f>
        <v>1497111.4998107953</v>
      </c>
      <c r="T53" s="41">
        <f>'ДОМА '!T54+ЮРИКИ!T53</f>
        <v>4620192.9257170754</v>
      </c>
      <c r="U53" s="41">
        <f>'ДОМА '!U54+ЮРИКИ!U53</f>
        <v>1243276.3612957054</v>
      </c>
      <c r="V53" s="41">
        <f>'ДОМА '!V54+ЮРИКИ!V53</f>
        <v>341819.31317642319</v>
      </c>
      <c r="W53" s="51">
        <f>'ДОМА '!W54+ЮРИКИ!W53</f>
        <v>578779.14</v>
      </c>
      <c r="X53" s="51">
        <f>'ДОМА '!X54+ЮРИКИ!X53</f>
        <v>0</v>
      </c>
      <c r="Y53" s="41">
        <f>'ДОМА '!Y54+ЮРИКИ!Y53</f>
        <v>0</v>
      </c>
      <c r="Z53" s="40">
        <f t="shared" ref="Z53:AF53" si="27">SUM(Z49:Z52)</f>
        <v>8281179.2400000002</v>
      </c>
      <c r="AA53" s="55">
        <f t="shared" si="27"/>
        <v>1499142.2869872183</v>
      </c>
      <c r="AB53" s="55">
        <f t="shared" si="27"/>
        <v>4620192.9257170754</v>
      </c>
      <c r="AC53" s="55">
        <f t="shared" si="27"/>
        <v>1243276.3612957054</v>
      </c>
      <c r="AD53" s="54">
        <f t="shared" si="7"/>
        <v>339788.52600000001</v>
      </c>
      <c r="AE53" s="55">
        <f t="shared" si="27"/>
        <v>578779.14</v>
      </c>
      <c r="AF53" s="55">
        <f t="shared" si="27"/>
        <v>0</v>
      </c>
      <c r="AG53" s="54"/>
      <c r="AH53" s="42">
        <f>SUM(AH49:AH52)</f>
        <v>8281179.2399999984</v>
      </c>
      <c r="AI53" s="56">
        <f>SUM(AI49:AI52)</f>
        <v>-55892.369999998948</v>
      </c>
    </row>
    <row r="54" spans="1:35" x14ac:dyDescent="0.25">
      <c r="A54" s="90" t="s">
        <v>41</v>
      </c>
      <c r="B54" s="75"/>
      <c r="C54" s="65"/>
      <c r="D54" s="65"/>
      <c r="E54" s="65"/>
      <c r="F54" s="65"/>
      <c r="G54" s="65"/>
      <c r="H54" s="65" t="s">
        <v>59</v>
      </c>
      <c r="I54" s="51"/>
      <c r="J54" s="51"/>
      <c r="K54" s="51"/>
      <c r="L54" s="51"/>
      <c r="M54" s="51"/>
      <c r="N54" s="51"/>
      <c r="O54" s="51"/>
      <c r="P54" s="51"/>
      <c r="Q54" s="87"/>
      <c r="R54" s="51"/>
      <c r="S54" s="51"/>
      <c r="T54" s="51"/>
      <c r="U54" s="51">
        <f>'ДОМА '!U55+ЮРИКИ!U54</f>
        <v>0</v>
      </c>
      <c r="V54" s="130"/>
      <c r="W54" s="51"/>
      <c r="X54" s="51"/>
      <c r="Y54" s="41">
        <f>'ДОМА '!Y55+ЮРИКИ!Y54</f>
        <v>0</v>
      </c>
      <c r="Z54" s="88"/>
      <c r="AA54" s="88"/>
      <c r="AB54" s="88"/>
      <c r="AC54" s="88"/>
      <c r="AD54" s="124"/>
      <c r="AE54" s="88"/>
      <c r="AF54" s="88"/>
      <c r="AG54" s="88"/>
      <c r="AH54" s="88"/>
      <c r="AI54" s="88"/>
    </row>
    <row r="55" spans="1:35" x14ac:dyDescent="0.25">
      <c r="A55" s="31">
        <v>15</v>
      </c>
      <c r="B55" s="52">
        <f>'ДОМА '!B56+ЮРИКИ!B55</f>
        <v>61.8</v>
      </c>
      <c r="C55" s="33">
        <v>2.5</v>
      </c>
      <c r="D55" s="33">
        <v>12.31</v>
      </c>
      <c r="E55" s="33">
        <v>3</v>
      </c>
      <c r="F55" s="35">
        <v>0.71</v>
      </c>
      <c r="G55" s="35">
        <v>1.31</v>
      </c>
      <c r="H55" s="35">
        <v>0</v>
      </c>
      <c r="I55" s="51">
        <f>'ДОМА '!I56+ЮРИКИ!I55</f>
        <v>1165570.32</v>
      </c>
      <c r="J55" s="41">
        <f>'ДОМА '!J56+ЮРИКИ!J55</f>
        <v>174138.45400000003</v>
      </c>
      <c r="K55" s="41">
        <f>'ДОМА '!K56+ЮРИКИ!K55</f>
        <v>518742.66800000001</v>
      </c>
      <c r="L55" s="41">
        <f>'ДОМА '!L56+ЮРИКИ!L55</f>
        <v>388563.44</v>
      </c>
      <c r="M55" s="41">
        <f>'ДОМА '!M56+ЮРИКИ!M55</f>
        <v>31229.197999999997</v>
      </c>
      <c r="N55" s="41">
        <f>'ДОМА '!N56+ЮРИКИ!N55</f>
        <v>52896.560000000005</v>
      </c>
      <c r="O55" s="41">
        <f>'ДОМА '!O56+ЮРИКИ!O56</f>
        <v>0</v>
      </c>
      <c r="P55" s="41">
        <f t="shared" ref="P55:P67" si="28">R55/I55*100</f>
        <v>90.816771140843727</v>
      </c>
      <c r="Q55" s="40">
        <f t="shared" ref="Q55:Q67" si="29">I55</f>
        <v>1165570.32</v>
      </c>
      <c r="R55" s="51">
        <f>'ДОМА '!R56+ЮРИКИ!R55</f>
        <v>1058533.3299999998</v>
      </c>
      <c r="S55" s="41">
        <f>'ДОМА '!S56+ЮРИКИ!S55</f>
        <v>157410.06213824969</v>
      </c>
      <c r="T55" s="41">
        <f>'ДОМА '!T56+ЮРИКИ!T55</f>
        <v>471090.15789331286</v>
      </c>
      <c r="U55" s="41">
        <f>'ДОМА '!U56+ЮРИКИ!U55</f>
        <v>353104.33291025669</v>
      </c>
      <c r="V55" s="41">
        <f>'ДОМА '!V56+ЮРИКИ!V55</f>
        <v>28376.817058180826</v>
      </c>
      <c r="W55" s="51">
        <f>'ДОМА '!W56+ЮРИКИ!W55</f>
        <v>48551.959999999992</v>
      </c>
      <c r="X55" s="51">
        <f>'ДОМА '!X56+ЮРИКИ!X55</f>
        <v>0</v>
      </c>
      <c r="Y55" s="41">
        <f>'ДОМА '!Y56+ЮРИКИ!Y55</f>
        <v>0</v>
      </c>
      <c r="Z55" s="40">
        <f>SUM(S55:Y55)</f>
        <v>1058533.33</v>
      </c>
      <c r="AA55" s="123">
        <f t="shared" ref="AA55:AA66" si="30">Z55-AB55-AC55-AD55-AE55-AF55</f>
        <v>154557.68119643052</v>
      </c>
      <c r="AB55" s="54">
        <f t="shared" ref="AB55:AB66" si="31">T55</f>
        <v>471090.15789331286</v>
      </c>
      <c r="AC55" s="54">
        <f t="shared" ref="AC55:AC66" si="32">U55</f>
        <v>353104.33291025669</v>
      </c>
      <c r="AD55" s="54">
        <f t="shared" si="7"/>
        <v>31229.197999999997</v>
      </c>
      <c r="AE55" s="54">
        <f t="shared" ref="AE55:AE66" si="33">W55</f>
        <v>48551.959999999992</v>
      </c>
      <c r="AF55" s="54">
        <f t="shared" ref="AF55:AF66" si="34">X55</f>
        <v>0</v>
      </c>
      <c r="AG55" s="54"/>
      <c r="AH55" s="42">
        <f t="shared" ref="AH55:AH66" si="35">SUM(AA55:AG55)</f>
        <v>1058533.33</v>
      </c>
      <c r="AI55" s="56">
        <f t="shared" ref="AI55:AI66" si="36">I55-Z55</f>
        <v>107036.98999999999</v>
      </c>
    </row>
    <row r="56" spans="1:35" x14ac:dyDescent="0.25">
      <c r="A56" s="31">
        <v>17</v>
      </c>
      <c r="B56" s="52">
        <f>'ДОМА '!B57+ЮРИКИ!B56</f>
        <v>806</v>
      </c>
      <c r="C56" s="33">
        <v>2.5</v>
      </c>
      <c r="D56" s="33">
        <v>12.32</v>
      </c>
      <c r="E56" s="33">
        <v>6.95</v>
      </c>
      <c r="F56" s="35">
        <v>0.71</v>
      </c>
      <c r="G56" s="35">
        <v>1.31</v>
      </c>
      <c r="H56" s="35">
        <v>0</v>
      </c>
      <c r="I56" s="51">
        <f>'ДОМА '!I57+ЮРИКИ!I56</f>
        <v>1027092.75</v>
      </c>
      <c r="J56" s="41">
        <f>'ДОМА '!J57+ЮРИКИ!J56</f>
        <v>157875.86900000001</v>
      </c>
      <c r="K56" s="41">
        <f>'ДОМА '!K57+ЮРИКИ!K56</f>
        <v>523330.20799999998</v>
      </c>
      <c r="L56" s="41">
        <f>'ДОМА '!L57+ЮРИКИ!L56</f>
        <v>267518.78600000002</v>
      </c>
      <c r="M56" s="41">
        <f>'ДОМА '!M57+ЮРИКИ!M56</f>
        <v>33998.916999999994</v>
      </c>
      <c r="N56" s="41">
        <f>'ДОМА '!N57+ЮРИКИ!N56</f>
        <v>44368.97</v>
      </c>
      <c r="O56" s="41">
        <f>'ДОМА '!O57+ЮРИКИ!O57</f>
        <v>0</v>
      </c>
      <c r="P56" s="41">
        <f t="shared" si="28"/>
        <v>97.684524596245083</v>
      </c>
      <c r="Q56" s="40">
        <f t="shared" si="29"/>
        <v>1027092.75</v>
      </c>
      <c r="R56" s="51">
        <f>'ДОМА '!R57+ЮРИКИ!R56</f>
        <v>1003310.67</v>
      </c>
      <c r="S56" s="41">
        <f>'ДОМА '!S57+ЮРИКИ!S56</f>
        <v>155999.83125242288</v>
      </c>
      <c r="T56" s="41">
        <f>'ДОМА '!T57+ЮРИКИ!T56</f>
        <v>513599.17256356514</v>
      </c>
      <c r="U56" s="41">
        <f>'ДОМА '!U57+ЮРИКИ!U56</f>
        <v>257124.85157645092</v>
      </c>
      <c r="V56" s="41">
        <f>'ДОМА '!V57+ЮРИКИ!V56</f>
        <v>33624.434607561096</v>
      </c>
      <c r="W56" s="51">
        <f>'ДОМА '!W57+ЮРИКИ!W56</f>
        <v>42962.380000000005</v>
      </c>
      <c r="X56" s="51">
        <f>'ДОМА '!X57+ЮРИКИ!X56</f>
        <v>0</v>
      </c>
      <c r="Y56" s="41">
        <f>'ДОМА '!Y57+ЮРИКИ!Y56</f>
        <v>0</v>
      </c>
      <c r="Z56" s="40">
        <f t="shared" ref="Z56:Z66" si="37">SUM(S56:Y56)</f>
        <v>1003310.6700000002</v>
      </c>
      <c r="AA56" s="123">
        <f t="shared" si="30"/>
        <v>155625.34885998411</v>
      </c>
      <c r="AB56" s="54">
        <f t="shared" si="31"/>
        <v>513599.17256356514</v>
      </c>
      <c r="AC56" s="54">
        <f t="shared" si="32"/>
        <v>257124.85157645092</v>
      </c>
      <c r="AD56" s="54">
        <f t="shared" si="7"/>
        <v>33998.916999999994</v>
      </c>
      <c r="AE56" s="54">
        <f t="shared" si="33"/>
        <v>42962.380000000005</v>
      </c>
      <c r="AF56" s="54">
        <f t="shared" si="34"/>
        <v>0</v>
      </c>
      <c r="AG56" s="54"/>
      <c r="AH56" s="42">
        <f t="shared" si="35"/>
        <v>1003310.6700000002</v>
      </c>
      <c r="AI56" s="56">
        <f t="shared" si="36"/>
        <v>23782.079999999842</v>
      </c>
    </row>
    <row r="57" spans="1:35" x14ac:dyDescent="0.25">
      <c r="A57" s="31">
        <v>18</v>
      </c>
      <c r="B57" s="52">
        <f>'ДОМА '!B58+ЮРИКИ!B57</f>
        <v>512.5</v>
      </c>
      <c r="C57" s="33">
        <v>2.68</v>
      </c>
      <c r="D57" s="33">
        <v>10.199999999999999</v>
      </c>
      <c r="E57" s="33">
        <v>3</v>
      </c>
      <c r="F57" s="35">
        <v>0.71</v>
      </c>
      <c r="G57" s="35">
        <v>1.31</v>
      </c>
      <c r="H57" s="35">
        <v>5.51</v>
      </c>
      <c r="I57" s="51">
        <f>'ДОМА '!I58+ЮРИКИ!I57</f>
        <v>1849056.5799999996</v>
      </c>
      <c r="J57" s="41">
        <f>'ДОМА '!J58+ЮРИКИ!J57</f>
        <v>302870.68299999996</v>
      </c>
      <c r="K57" s="41">
        <f>'ДОМА '!K58+ЮРИКИ!K57</f>
        <v>728075.05199999979</v>
      </c>
      <c r="L57" s="41">
        <f>'ДОМА '!L58+ЮРИКИ!L57</f>
        <v>248549.71199999997</v>
      </c>
      <c r="M57" s="41">
        <f>'ДОМА '!M58+ЮРИКИ!M57</f>
        <v>56994.168000000012</v>
      </c>
      <c r="N57" s="41">
        <f>'ДОМА '!N58+ЮРИКИ!N57</f>
        <v>125490.16499999999</v>
      </c>
      <c r="O57" s="41">
        <f>'ДОМА '!O58+ЮРИКИ!O58</f>
        <v>387076.8</v>
      </c>
      <c r="P57" s="41">
        <f t="shared" si="28"/>
        <v>101.50058144786462</v>
      </c>
      <c r="Q57" s="40">
        <f t="shared" si="29"/>
        <v>1849056.5799999996</v>
      </c>
      <c r="R57" s="51">
        <f>'ДОМА '!R58+ЮРИКИ!R57</f>
        <v>1876803.1799999997</v>
      </c>
      <c r="S57" s="41">
        <f>'ДОМА '!S58+ЮРИКИ!S57</f>
        <v>308965.62822149158</v>
      </c>
      <c r="T57" s="41">
        <f>'ДОМА '!T58+ЮРИКИ!T57</f>
        <v>739025.62458896695</v>
      </c>
      <c r="U57" s="41">
        <f>'ДОМА '!U58+ЮРИКИ!U57</f>
        <v>252390.76351607378</v>
      </c>
      <c r="V57" s="41">
        <f>'ДОМА '!V58+ЮРИКИ!V57</f>
        <v>57841.013673467714</v>
      </c>
      <c r="W57" s="51">
        <f>'ДОМА '!W58+ЮРИКИ!W57</f>
        <v>91763.09</v>
      </c>
      <c r="X57" s="51">
        <f>'ДОМА '!X58+ЮРИКИ!X57</f>
        <v>426817.06</v>
      </c>
      <c r="Y57" s="41">
        <f>'ДОМА '!Y58+ЮРИКИ!Y57</f>
        <v>0</v>
      </c>
      <c r="Z57" s="40">
        <f t="shared" si="37"/>
        <v>1876803.1800000002</v>
      </c>
      <c r="AA57" s="123">
        <f t="shared" si="30"/>
        <v>309812.47389495949</v>
      </c>
      <c r="AB57" s="54">
        <f t="shared" si="31"/>
        <v>739025.62458896695</v>
      </c>
      <c r="AC57" s="54">
        <f t="shared" si="32"/>
        <v>252390.76351607378</v>
      </c>
      <c r="AD57" s="54">
        <f t="shared" si="7"/>
        <v>56994.168000000012</v>
      </c>
      <c r="AE57" s="54">
        <f t="shared" si="33"/>
        <v>91763.09</v>
      </c>
      <c r="AF57" s="54">
        <f t="shared" si="34"/>
        <v>426817.06</v>
      </c>
      <c r="AG57" s="54"/>
      <c r="AH57" s="42">
        <f t="shared" si="35"/>
        <v>1876803.1800000004</v>
      </c>
      <c r="AI57" s="56">
        <f t="shared" si="36"/>
        <v>-27746.600000000559</v>
      </c>
    </row>
    <row r="58" spans="1:35" x14ac:dyDescent="0.25">
      <c r="A58" s="31">
        <v>19</v>
      </c>
      <c r="B58" s="52">
        <f>'ДОМА '!B59+ЮРИКИ!B58</f>
        <v>490.5</v>
      </c>
      <c r="C58" s="33">
        <v>2.68</v>
      </c>
      <c r="D58" s="33">
        <v>11.26</v>
      </c>
      <c r="E58" s="33">
        <v>3.5</v>
      </c>
      <c r="F58" s="35">
        <v>0.71</v>
      </c>
      <c r="G58" s="35">
        <v>1.31</v>
      </c>
      <c r="H58" s="35">
        <v>5.51</v>
      </c>
      <c r="I58" s="51">
        <f>'ДОМА '!I59+ЮРИКИ!I58</f>
        <v>1332672.46</v>
      </c>
      <c r="J58" s="41">
        <f>'ДОМА '!J59+ЮРИКИ!J58</f>
        <v>207834.53</v>
      </c>
      <c r="K58" s="41">
        <f>'ДОМА '!K59+ЮРИКИ!K58</f>
        <v>542621.21999999986</v>
      </c>
      <c r="L58" s="41">
        <f>'ДОМА '!L59+ЮРИКИ!L58</f>
        <v>196768.73699999999</v>
      </c>
      <c r="M58" s="41">
        <f>'ДОМА '!M59+ЮРИКИ!M58</f>
        <v>38795.98799999999</v>
      </c>
      <c r="N58" s="41">
        <f>'ДОМА '!N59+ЮРИКИ!N58</f>
        <v>92893.785000000003</v>
      </c>
      <c r="O58" s="41">
        <f>'ДОМА '!O59+ЮРИКИ!O59</f>
        <v>253758.19999999998</v>
      </c>
      <c r="P58" s="41">
        <f t="shared" si="28"/>
        <v>100.22682017455362</v>
      </c>
      <c r="Q58" s="40">
        <f t="shared" si="29"/>
        <v>1332672.46</v>
      </c>
      <c r="R58" s="51">
        <f>'ДОМА '!R59+ЮРИКИ!R58</f>
        <v>1335695.23</v>
      </c>
      <c r="S58" s="41">
        <f>'ДОМА '!S59+ЮРИКИ!S58</f>
        <v>209856.12229533106</v>
      </c>
      <c r="T58" s="41">
        <f>'ДОМА '!T59+ЮРИКИ!T58</f>
        <v>544246.30036311818</v>
      </c>
      <c r="U58" s="41">
        <f>'ДОМА '!U59+ЮРИКИ!U58</f>
        <v>196656.23935461289</v>
      </c>
      <c r="V58" s="41">
        <f>'ДОМА '!V59+ЮРИКИ!V58</f>
        <v>38826.757986937853</v>
      </c>
      <c r="W58" s="51">
        <f>'ДОМА '!W59+ЮРИКИ!W58</f>
        <v>60146.3</v>
      </c>
      <c r="X58" s="51">
        <f>'ДОМА '!X59+ЮРИКИ!X58</f>
        <v>285963.51</v>
      </c>
      <c r="Y58" s="41">
        <f>'ДОМА '!Y59+ЮРИКИ!Y58</f>
        <v>0</v>
      </c>
      <c r="Z58" s="40">
        <f t="shared" si="37"/>
        <v>1335695.23</v>
      </c>
      <c r="AA58" s="123">
        <f t="shared" si="30"/>
        <v>209886.89228226891</v>
      </c>
      <c r="AB58" s="54">
        <f t="shared" si="31"/>
        <v>544246.30036311818</v>
      </c>
      <c r="AC58" s="54">
        <f t="shared" si="32"/>
        <v>196656.23935461289</v>
      </c>
      <c r="AD58" s="54">
        <f t="shared" si="7"/>
        <v>38795.98799999999</v>
      </c>
      <c r="AE58" s="54">
        <f t="shared" si="33"/>
        <v>60146.3</v>
      </c>
      <c r="AF58" s="54">
        <f t="shared" si="34"/>
        <v>285963.51</v>
      </c>
      <c r="AG58" s="54"/>
      <c r="AH58" s="42">
        <f t="shared" si="35"/>
        <v>1335695.23</v>
      </c>
      <c r="AI58" s="56">
        <f t="shared" si="36"/>
        <v>-3022.7700000000186</v>
      </c>
    </row>
    <row r="59" spans="1:35" x14ac:dyDescent="0.25">
      <c r="A59" s="31">
        <v>20</v>
      </c>
      <c r="B59" s="52">
        <f>'ДОМА '!B60+ЮРИКИ!B59</f>
        <v>714.5</v>
      </c>
      <c r="C59" s="33">
        <v>2.68</v>
      </c>
      <c r="D59" s="33">
        <v>10.26</v>
      </c>
      <c r="E59" s="33">
        <v>3</v>
      </c>
      <c r="F59" s="35">
        <v>0.71</v>
      </c>
      <c r="G59" s="35">
        <v>1.31</v>
      </c>
      <c r="H59" s="35">
        <v>5.51</v>
      </c>
      <c r="I59" s="51">
        <f>'ДОМА '!I60+ЮРИКИ!I59</f>
        <v>1876332.3700000006</v>
      </c>
      <c r="J59" s="41">
        <f>'ДОМА '!J60+ЮРИКИ!J59</f>
        <v>288355.64799999993</v>
      </c>
      <c r="K59" s="41">
        <f>'ДОМА '!K60+ЮРИКИ!K59</f>
        <v>768938.88000000035</v>
      </c>
      <c r="L59" s="41">
        <f>'ДОМА '!L60+ЮРИКИ!L59</f>
        <v>244080.93</v>
      </c>
      <c r="M59" s="41">
        <f>'ДОМА '!M60+ЮРИКИ!M59</f>
        <v>58893.911999999997</v>
      </c>
      <c r="N59" s="41">
        <f>'ДОМА '!N60+ЮРИКИ!N59</f>
        <v>134961.96000000005</v>
      </c>
      <c r="O59" s="41">
        <f>'ДОМА '!O60+ЮРИКИ!O60</f>
        <v>381101.03999999992</v>
      </c>
      <c r="P59" s="41">
        <f t="shared" si="28"/>
        <v>100.26466899358557</v>
      </c>
      <c r="Q59" s="40">
        <f t="shared" si="29"/>
        <v>1876332.3700000006</v>
      </c>
      <c r="R59" s="51">
        <f>'ДОМА '!R60+ЮРИКИ!R59</f>
        <v>1881298.44</v>
      </c>
      <c r="S59" s="41">
        <f>'ДОМА '!S60+ЮРИКИ!S59</f>
        <v>292435.60996897897</v>
      </c>
      <c r="T59" s="41">
        <f>'ДОМА '!T60+ЮРИКИ!T59</f>
        <v>771111.66666544182</v>
      </c>
      <c r="U59" s="41">
        <f>'ДОМА '!U60+ЮРИКИ!U59</f>
        <v>244236.27471652091</v>
      </c>
      <c r="V59" s="41">
        <f>'ДОМА '!V60+ЮРИКИ!V59</f>
        <v>59023.218649058465</v>
      </c>
      <c r="W59" s="51">
        <f>'ДОМА '!W60+ЮРИКИ!W59</f>
        <v>89728.530000000013</v>
      </c>
      <c r="X59" s="51">
        <f>'ДОМА '!X60+ЮРИКИ!X59</f>
        <v>424763.13999999996</v>
      </c>
      <c r="Y59" s="41">
        <f>'ДОМА '!Y60+ЮРИКИ!Y59</f>
        <v>0</v>
      </c>
      <c r="Z59" s="40">
        <f t="shared" si="37"/>
        <v>1881298.44</v>
      </c>
      <c r="AA59" s="123">
        <f t="shared" si="30"/>
        <v>292564.91661803721</v>
      </c>
      <c r="AB59" s="54">
        <f t="shared" si="31"/>
        <v>771111.66666544182</v>
      </c>
      <c r="AC59" s="54">
        <f t="shared" si="32"/>
        <v>244236.27471652091</v>
      </c>
      <c r="AD59" s="54">
        <f t="shared" si="7"/>
        <v>58893.911999999997</v>
      </c>
      <c r="AE59" s="54">
        <f t="shared" si="33"/>
        <v>89728.530000000013</v>
      </c>
      <c r="AF59" s="54">
        <f t="shared" si="34"/>
        <v>424763.13999999996</v>
      </c>
      <c r="AG59" s="54"/>
      <c r="AH59" s="42">
        <f t="shared" si="35"/>
        <v>1881298.44</v>
      </c>
      <c r="AI59" s="56">
        <f t="shared" si="36"/>
        <v>-4966.0699999993667</v>
      </c>
    </row>
    <row r="60" spans="1:35" x14ac:dyDescent="0.25">
      <c r="A60" s="31">
        <v>42</v>
      </c>
      <c r="B60" s="52">
        <f>'ДОМА '!B61+ЮРИКИ!B60</f>
        <v>86.3</v>
      </c>
      <c r="C60" s="33">
        <v>2.68</v>
      </c>
      <c r="D60" s="33">
        <v>10.69</v>
      </c>
      <c r="E60" s="33">
        <v>3</v>
      </c>
      <c r="F60" s="35">
        <v>0.71</v>
      </c>
      <c r="G60" s="35">
        <v>1.31</v>
      </c>
      <c r="H60" s="35">
        <v>5.51</v>
      </c>
      <c r="I60" s="51">
        <f>'ДОМА '!I61+ЮРИКИ!I60</f>
        <v>1285835.4600000002</v>
      </c>
      <c r="J60" s="41">
        <f>'ДОМА '!J61+ЮРИКИ!J60</f>
        <v>209155.93099999995</v>
      </c>
      <c r="K60" s="41">
        <f>'ДОМА '!K61+ЮРИКИ!K60</f>
        <v>508726.22400000005</v>
      </c>
      <c r="L60" s="41">
        <f>'ДОМА '!L61+ЮРИКИ!L60</f>
        <v>183320.46599999999</v>
      </c>
      <c r="M60" s="41">
        <f>'ДОМА '!M61+ЮРИКИ!M60</f>
        <v>38087.280000000006</v>
      </c>
      <c r="N60" s="41">
        <f>'ДОМА '!N61+ЮРИКИ!N60</f>
        <v>70342.359000000011</v>
      </c>
      <c r="O60" s="41">
        <f>'ДОМА '!O61+ЮРИКИ!O61</f>
        <v>276203.2</v>
      </c>
      <c r="P60" s="41">
        <f t="shared" si="28"/>
        <v>103.07433580965328</v>
      </c>
      <c r="Q60" s="40">
        <f t="shared" si="29"/>
        <v>1285835.4600000002</v>
      </c>
      <c r="R60" s="51">
        <f>'ДОМА '!R61+ЮРИКИ!R60</f>
        <v>1325366.3600000001</v>
      </c>
      <c r="S60" s="41">
        <f>'ДОМА '!S61+ЮРИКИ!S60</f>
        <v>216104.3143028254</v>
      </c>
      <c r="T60" s="41">
        <f>'ДОМА '!T61+ЮРИКИ!T60</f>
        <v>524384.02258850948</v>
      </c>
      <c r="U60" s="41">
        <f>'ДОМА '!U61+ЮРИКИ!U60</f>
        <v>188882.23668227991</v>
      </c>
      <c r="V60" s="41">
        <f>'ДОМА '!V61+ЮРИКИ!V60</f>
        <v>39254.976426385067</v>
      </c>
      <c r="W60" s="51">
        <f>'ДОМА '!W61+ЮРИКИ!W60</f>
        <v>66604.179999999993</v>
      </c>
      <c r="X60" s="51">
        <f>'ДОМА '!X61+ЮРИКИ!X60</f>
        <v>290136.63</v>
      </c>
      <c r="Y60" s="41">
        <f>'ДОМА '!Y61+ЮРИКИ!Y60</f>
        <v>0</v>
      </c>
      <c r="Z60" s="40">
        <f t="shared" si="37"/>
        <v>1325366.3599999999</v>
      </c>
      <c r="AA60" s="123">
        <f t="shared" si="30"/>
        <v>217272.01072921051</v>
      </c>
      <c r="AB60" s="54">
        <f t="shared" si="31"/>
        <v>524384.02258850948</v>
      </c>
      <c r="AC60" s="54">
        <f t="shared" si="32"/>
        <v>188882.23668227991</v>
      </c>
      <c r="AD60" s="54">
        <f t="shared" si="7"/>
        <v>38087.280000000006</v>
      </c>
      <c r="AE60" s="54">
        <f t="shared" si="33"/>
        <v>66604.179999999993</v>
      </c>
      <c r="AF60" s="54">
        <f t="shared" si="34"/>
        <v>290136.63</v>
      </c>
      <c r="AG60" s="54"/>
      <c r="AH60" s="42">
        <f t="shared" si="35"/>
        <v>1325366.3599999999</v>
      </c>
      <c r="AI60" s="56">
        <f t="shared" si="36"/>
        <v>-39530.899999999674</v>
      </c>
    </row>
    <row r="61" spans="1:35" x14ac:dyDescent="0.25">
      <c r="A61" s="31">
        <v>43</v>
      </c>
      <c r="B61" s="52">
        <f>'ДОМА '!B62+ЮРИКИ!B61</f>
        <v>0</v>
      </c>
      <c r="C61" s="33">
        <v>2.68</v>
      </c>
      <c r="D61" s="33">
        <v>11.12</v>
      </c>
      <c r="E61" s="33">
        <v>3</v>
      </c>
      <c r="F61" s="35">
        <v>0.71</v>
      </c>
      <c r="G61" s="35">
        <v>1.31</v>
      </c>
      <c r="H61" s="35">
        <v>5.51</v>
      </c>
      <c r="I61" s="51">
        <f>'ДОМА '!I62+ЮРИКИ!I61</f>
        <v>1341073.3400000001</v>
      </c>
      <c r="J61" s="41">
        <f>'ДОМА '!J62+ЮРИКИ!J61</f>
        <v>233998.8490000001</v>
      </c>
      <c r="K61" s="41">
        <f>'ДОМА '!K62+ЮРИКИ!K61</f>
        <v>532536.31200000003</v>
      </c>
      <c r="L61" s="41">
        <f>'ДОМА '!L62+ЮРИКИ!L61</f>
        <v>189080.03100000005</v>
      </c>
      <c r="M61" s="41">
        <f>'ДОМА '!M62+ЮРИКИ!M61</f>
        <v>38038.307999999997</v>
      </c>
      <c r="N61" s="41">
        <f>'ДОМА '!N62+ЮРИКИ!N61</f>
        <v>65702.75999999998</v>
      </c>
      <c r="O61" s="41">
        <f>'ДОМА '!O62+ЮРИКИ!O62</f>
        <v>281717.07999999996</v>
      </c>
      <c r="P61" s="41">
        <f t="shared" si="28"/>
        <v>98.407242216894701</v>
      </c>
      <c r="Q61" s="40">
        <f t="shared" si="29"/>
        <v>1341073.3400000001</v>
      </c>
      <c r="R61" s="51">
        <f>'ДОМА '!R62+ЮРИКИ!R61</f>
        <v>1319713.29</v>
      </c>
      <c r="S61" s="41">
        <f>'ДОМА '!S62+ЮРИКИ!S61</f>
        <v>239902.73947468327</v>
      </c>
      <c r="T61" s="41">
        <f>'ДОМА '!T62+ЮРИКИ!T61</f>
        <v>524027.84898149967</v>
      </c>
      <c r="U61" s="41">
        <f>'ДОМА '!U62+ЮРИКИ!U61</f>
        <v>186299.48090228136</v>
      </c>
      <c r="V61" s="41">
        <f>'ДОМА '!V62+ЮРИКИ!V61</f>
        <v>37430.560641535689</v>
      </c>
      <c r="W61" s="51">
        <f>'ДОМА '!W62+ЮРИКИ!W61</f>
        <v>63033.990000000005</v>
      </c>
      <c r="X61" s="51">
        <f>'ДОМА '!X62+ЮРИКИ!X61</f>
        <v>269018.67</v>
      </c>
      <c r="Y61" s="41">
        <f>'ДОМА '!Y62+ЮРИКИ!Y61</f>
        <v>0</v>
      </c>
      <c r="Z61" s="40">
        <f t="shared" si="37"/>
        <v>1319713.29</v>
      </c>
      <c r="AA61" s="123">
        <f t="shared" si="30"/>
        <v>239294.99211621907</v>
      </c>
      <c r="AB61" s="54">
        <f t="shared" si="31"/>
        <v>524027.84898149967</v>
      </c>
      <c r="AC61" s="54">
        <f t="shared" si="32"/>
        <v>186299.48090228136</v>
      </c>
      <c r="AD61" s="54">
        <f t="shared" si="7"/>
        <v>38038.307999999997</v>
      </c>
      <c r="AE61" s="54">
        <f t="shared" si="33"/>
        <v>63033.990000000005</v>
      </c>
      <c r="AF61" s="54">
        <f t="shared" si="34"/>
        <v>269018.67</v>
      </c>
      <c r="AG61" s="54"/>
      <c r="AH61" s="42">
        <f t="shared" si="35"/>
        <v>1319713.29</v>
      </c>
      <c r="AI61" s="56">
        <f t="shared" si="36"/>
        <v>21360.050000000047</v>
      </c>
    </row>
    <row r="62" spans="1:35" x14ac:dyDescent="0.25">
      <c r="A62" s="31">
        <v>44</v>
      </c>
      <c r="B62" s="52">
        <f>'ДОМА '!B63+ЮРИКИ!B62</f>
        <v>0</v>
      </c>
      <c r="C62" s="33">
        <v>2.68</v>
      </c>
      <c r="D62" s="33">
        <v>11.05</v>
      </c>
      <c r="E62" s="33">
        <v>3</v>
      </c>
      <c r="F62" s="35">
        <v>0.71</v>
      </c>
      <c r="G62" s="35">
        <v>1.31</v>
      </c>
      <c r="H62" s="35">
        <v>5.51</v>
      </c>
      <c r="I62" s="51">
        <f>'ДОМА '!I63+ЮРИКИ!I62</f>
        <v>1306935.1199999999</v>
      </c>
      <c r="J62" s="41">
        <f>'ДОМА '!J63+ЮРИКИ!J62</f>
        <v>220683.80100000012</v>
      </c>
      <c r="K62" s="41">
        <f>'ДОМА '!K63+ЮРИКИ!K62</f>
        <v>513155.66400000005</v>
      </c>
      <c r="L62" s="41">
        <f>'ДОМА '!L63+ЮРИКИ!L62</f>
        <v>186613.31700000001</v>
      </c>
      <c r="M62" s="41">
        <f>'ДОМА '!M63+ЮРИКИ!M62</f>
        <v>38139.947999999989</v>
      </c>
      <c r="N62" s="41">
        <f>'ДОМА '!N63+ЮРИКИ!N62</f>
        <v>65878.8</v>
      </c>
      <c r="O62" s="41">
        <f>'ДОМА '!O63+ЮРИКИ!O63</f>
        <v>282463.59000000003</v>
      </c>
      <c r="P62" s="41">
        <f t="shared" si="28"/>
        <v>95.948551753663196</v>
      </c>
      <c r="Q62" s="40">
        <f t="shared" si="29"/>
        <v>1306935.1199999999</v>
      </c>
      <c r="R62" s="51">
        <f>'ДОМА '!R63+ЮРИКИ!R62</f>
        <v>1253985.32</v>
      </c>
      <c r="S62" s="41">
        <f>'ДОМА '!S63+ЮРИКИ!S62</f>
        <v>212566.27365988138</v>
      </c>
      <c r="T62" s="41">
        <f>'ДОМА '!T63+ЮРИКИ!T62</f>
        <v>492340.22038468061</v>
      </c>
      <c r="U62" s="41">
        <f>'ДОМА '!U63+ЮРИКИ!U62</f>
        <v>178714.87173765758</v>
      </c>
      <c r="V62" s="41">
        <f>'ДОМА '!V63+ЮРИКИ!V62</f>
        <v>36592.854217780325</v>
      </c>
      <c r="W62" s="51">
        <f>'ДОМА '!W63+ЮРИКИ!W62</f>
        <v>63359.38</v>
      </c>
      <c r="X62" s="51">
        <f>'ДОМА '!X63+ЮРИКИ!X62</f>
        <v>270411.72000000003</v>
      </c>
      <c r="Y62" s="41">
        <f>'ДОМА '!Y63+ЮРИКИ!Y62</f>
        <v>0</v>
      </c>
      <c r="Z62" s="40">
        <f t="shared" si="37"/>
        <v>1253985.3199999998</v>
      </c>
      <c r="AA62" s="123">
        <f t="shared" si="30"/>
        <v>211019.17987766158</v>
      </c>
      <c r="AB62" s="54">
        <f t="shared" si="31"/>
        <v>492340.22038468061</v>
      </c>
      <c r="AC62" s="54">
        <f t="shared" si="32"/>
        <v>178714.87173765758</v>
      </c>
      <c r="AD62" s="54">
        <f>M62</f>
        <v>38139.947999999989</v>
      </c>
      <c r="AE62" s="54">
        <f t="shared" si="33"/>
        <v>63359.38</v>
      </c>
      <c r="AF62" s="54">
        <f t="shared" si="34"/>
        <v>270411.72000000003</v>
      </c>
      <c r="AG62" s="54"/>
      <c r="AH62" s="42">
        <f t="shared" si="35"/>
        <v>1253985.3199999998</v>
      </c>
      <c r="AI62" s="56">
        <f t="shared" si="36"/>
        <v>52949.800000000047</v>
      </c>
    </row>
    <row r="63" spans="1:35" x14ac:dyDescent="0.25">
      <c r="A63" s="31">
        <v>65</v>
      </c>
      <c r="B63" s="52">
        <f>'ДОМА '!B64+ЮРИКИ!B63</f>
        <v>1044.7</v>
      </c>
      <c r="C63" s="33">
        <v>2.5</v>
      </c>
      <c r="D63" s="33">
        <v>10.34</v>
      </c>
      <c r="E63" s="33">
        <v>3</v>
      </c>
      <c r="F63" s="35">
        <v>0.71</v>
      </c>
      <c r="G63" s="35">
        <v>1.31</v>
      </c>
      <c r="H63" s="35">
        <v>0</v>
      </c>
      <c r="I63" s="51">
        <f>'ДОМА '!I64+ЮРИКИ!I63</f>
        <v>2746095.37</v>
      </c>
      <c r="J63" s="41">
        <f>'ДОМА '!J64+ЮРИКИ!J63</f>
        <v>468093.95199999993</v>
      </c>
      <c r="K63" s="41">
        <f>'ДОМА '!K64+ЮРИКИ!K63</f>
        <v>1392258.7019999998</v>
      </c>
      <c r="L63" s="41">
        <f>'ДОМА '!L64+ЮРИКИ!L63</f>
        <v>606602.67300000007</v>
      </c>
      <c r="M63" s="41">
        <f>'ДОМА '!M64+ЮРИКИ!M63</f>
        <v>108464.433</v>
      </c>
      <c r="N63" s="41">
        <f>'ДОМА '!N64+ЮРИКИ!N63</f>
        <v>170675.61000000004</v>
      </c>
      <c r="O63" s="41">
        <f>'ДОМА '!O64+ЮРИКИ!O64</f>
        <v>0</v>
      </c>
      <c r="P63" s="41">
        <f t="shared" si="28"/>
        <v>96.290869897938038</v>
      </c>
      <c r="Q63" s="40">
        <f t="shared" si="29"/>
        <v>2746095.37</v>
      </c>
      <c r="R63" s="51">
        <f>'ДОМА '!R64+ЮРИКИ!R63</f>
        <v>2644239.12</v>
      </c>
      <c r="S63" s="41">
        <f>'ДОМА '!S64+ЮРИКИ!S63</f>
        <v>449831.14499301492</v>
      </c>
      <c r="T63" s="41">
        <f>'ДОМА '!T64+ЮРИКИ!T63</f>
        <v>1340530.40175841</v>
      </c>
      <c r="U63" s="41">
        <f>'ДОМА '!U64+ЮРИКИ!U63</f>
        <v>584158.47381419654</v>
      </c>
      <c r="V63" s="41">
        <f>'ДОМА '!V64+ЮРИКИ!V63</f>
        <v>104462.44943437833</v>
      </c>
      <c r="W63" s="51">
        <f>'ДОМА '!W64+ЮРИКИ!W63</f>
        <v>165256.65000000002</v>
      </c>
      <c r="X63" s="51">
        <f>'ДОМА '!X64+ЮРИКИ!X63</f>
        <v>0</v>
      </c>
      <c r="Y63" s="41">
        <f>'ДОМА '!Y64+ЮРИКИ!Y63</f>
        <v>0</v>
      </c>
      <c r="Z63" s="40">
        <f t="shared" si="37"/>
        <v>2644239.1199999996</v>
      </c>
      <c r="AA63" s="123">
        <f t="shared" si="30"/>
        <v>445829.16142739309</v>
      </c>
      <c r="AB63" s="54">
        <f t="shared" si="31"/>
        <v>1340530.40175841</v>
      </c>
      <c r="AC63" s="54">
        <f t="shared" si="32"/>
        <v>584158.47381419654</v>
      </c>
      <c r="AD63" s="54">
        <f t="shared" si="7"/>
        <v>108464.433</v>
      </c>
      <c r="AE63" s="54">
        <f t="shared" si="33"/>
        <v>165256.65000000002</v>
      </c>
      <c r="AF63" s="54">
        <f t="shared" si="34"/>
        <v>0</v>
      </c>
      <c r="AG63" s="54"/>
      <c r="AH63" s="42">
        <f t="shared" si="35"/>
        <v>2644239.1199999996</v>
      </c>
      <c r="AI63" s="56">
        <f t="shared" si="36"/>
        <v>101856.25000000047</v>
      </c>
    </row>
    <row r="64" spans="1:35" x14ac:dyDescent="0.25">
      <c r="A64" s="31">
        <v>66</v>
      </c>
      <c r="B64" s="52">
        <f>'ДОМА '!B65+ЮРИКИ!B64</f>
        <v>0</v>
      </c>
      <c r="C64" s="33">
        <v>2.5</v>
      </c>
      <c r="D64" s="33">
        <v>14.97</v>
      </c>
      <c r="E64" s="33">
        <v>10.29</v>
      </c>
      <c r="F64" s="35">
        <v>0.71</v>
      </c>
      <c r="G64" s="35">
        <v>1.31</v>
      </c>
      <c r="H64" s="35"/>
      <c r="I64" s="51">
        <f>'ДОМА '!I65+ЮРИКИ!I64</f>
        <v>1348990.15</v>
      </c>
      <c r="J64" s="41">
        <f>'ДОМА '!J65+ЮРИКИ!J64</f>
        <v>181057.84800000003</v>
      </c>
      <c r="K64" s="41">
        <f>'ДОМА '!K65+ЮРИКИ!K64</f>
        <v>561271.76399999997</v>
      </c>
      <c r="L64" s="41">
        <f>'ДОМА '!L65+ЮРИКИ!L64</f>
        <v>516234.06</v>
      </c>
      <c r="M64" s="41">
        <f>'ДОМА '!M65+ЮРИКИ!M64</f>
        <v>33778.277999999998</v>
      </c>
      <c r="N64" s="41">
        <f>'ДОМА '!N65+ЮРИКИ!N64</f>
        <v>56648.19999999999</v>
      </c>
      <c r="O64" s="41">
        <f>'ДОМА '!O65+ЮРИКИ!O65</f>
        <v>0</v>
      </c>
      <c r="P64" s="41">
        <f t="shared" si="28"/>
        <v>82.295849973404202</v>
      </c>
      <c r="Q64" s="40">
        <f t="shared" si="29"/>
        <v>1348990.15</v>
      </c>
      <c r="R64" s="51">
        <f>'ДОМА '!R65+ЮРИКИ!R64</f>
        <v>1110162.9100000001</v>
      </c>
      <c r="S64" s="41">
        <f>'ДОМА '!S65+ЮРИКИ!S64</f>
        <v>148383.45599531662</v>
      </c>
      <c r="T64" s="41">
        <f>'ДОМА '!T65+ЮРИКИ!T64</f>
        <v>461762.69948380446</v>
      </c>
      <c r="U64" s="41">
        <f>'ДОМА '!U65+ЮРИКИ!U64</f>
        <v>425135.4128934326</v>
      </c>
      <c r="V64" s="41">
        <f>'ДОМА '!V65+ЮРИКИ!V64</f>
        <v>27795.141627446214</v>
      </c>
      <c r="W64" s="51">
        <f>'ДОМА '!W65+ЮРИКИ!W64</f>
        <v>47086.200000000004</v>
      </c>
      <c r="X64" s="51">
        <f>'ДОМА '!X65+ЮРИКИ!X64</f>
        <v>0</v>
      </c>
      <c r="Y64" s="41">
        <f>'ДОМА '!Y65+ЮРИКИ!Y64</f>
        <v>0</v>
      </c>
      <c r="Z64" s="40">
        <f t="shared" si="37"/>
        <v>1110162.9099999999</v>
      </c>
      <c r="AA64" s="123">
        <f t="shared" si="30"/>
        <v>142400.31962276291</v>
      </c>
      <c r="AB64" s="54">
        <f t="shared" si="31"/>
        <v>461762.69948380446</v>
      </c>
      <c r="AC64" s="54">
        <f t="shared" si="32"/>
        <v>425135.4128934326</v>
      </c>
      <c r="AD64" s="54">
        <f t="shared" si="7"/>
        <v>33778.277999999998</v>
      </c>
      <c r="AE64" s="54">
        <f t="shared" si="33"/>
        <v>47086.200000000004</v>
      </c>
      <c r="AF64" s="54">
        <f t="shared" si="34"/>
        <v>0</v>
      </c>
      <c r="AG64" s="54"/>
      <c r="AH64" s="42">
        <f t="shared" si="35"/>
        <v>1110162.9099999999</v>
      </c>
      <c r="AI64" s="56">
        <f t="shared" si="36"/>
        <v>238827.24</v>
      </c>
    </row>
    <row r="65" spans="1:35" x14ac:dyDescent="0.25">
      <c r="A65" s="31" t="s">
        <v>58</v>
      </c>
      <c r="B65" s="52">
        <f>'ДОМА '!B66+ЮРИКИ!B65</f>
        <v>0</v>
      </c>
      <c r="C65" s="33">
        <v>2.5</v>
      </c>
      <c r="D65" s="33">
        <v>14.89</v>
      </c>
      <c r="E65" s="33">
        <v>10.29</v>
      </c>
      <c r="F65" s="35">
        <v>0.71</v>
      </c>
      <c r="G65" s="35">
        <v>1.31</v>
      </c>
      <c r="H65" s="35"/>
      <c r="I65" s="51">
        <f>'ДОМА '!I66+ЮРИКИ!I65</f>
        <v>1339507.75</v>
      </c>
      <c r="J65" s="41">
        <f>'ДОМА '!J66+ЮРИКИ!J65</f>
        <v>176001.15199999997</v>
      </c>
      <c r="K65" s="41">
        <f>'ДОМА '!K66+ЮРИКИ!K65</f>
        <v>556491.45200000005</v>
      </c>
      <c r="L65" s="41">
        <f>'ДОМА '!L66+ЮРИКИ!L65</f>
        <v>516809.33800000005</v>
      </c>
      <c r="M65" s="41">
        <f>'ДОМА '!M66+ЮРИКИ!M65</f>
        <v>33746.137999999999</v>
      </c>
      <c r="N65" s="41">
        <f>'ДОМА '!N66+ЮРИКИ!N65</f>
        <v>56459.670000000013</v>
      </c>
      <c r="O65" s="41">
        <f>'ДОМА '!O66+ЮРИКИ!O66</f>
        <v>0</v>
      </c>
      <c r="P65" s="41">
        <f t="shared" si="28"/>
        <v>89.708243942597562</v>
      </c>
      <c r="Q65" s="40">
        <f t="shared" si="29"/>
        <v>1339507.75</v>
      </c>
      <c r="R65" s="51">
        <f>'ДОМА '!R66+ЮРИКИ!R65</f>
        <v>1201648.8799999999</v>
      </c>
      <c r="S65" s="41">
        <f>'ДОМА '!S66+ЮРИКИ!S65</f>
        <v>157209.68758197167</v>
      </c>
      <c r="T65" s="41">
        <f>'ДОМА '!T66+ЮРИКИ!T65</f>
        <v>499225.95369047002</v>
      </c>
      <c r="U65" s="41">
        <f>'ДОМА '!U66+ЮРИКИ!U65</f>
        <v>463616.54574848153</v>
      </c>
      <c r="V65" s="41">
        <f>'ДОМА '!V66+ЮРИКИ!V65</f>
        <v>30273.362979076825</v>
      </c>
      <c r="W65" s="51">
        <f>'ДОМА '!W66+ЮРИКИ!W65</f>
        <v>51323.33</v>
      </c>
      <c r="X65" s="51">
        <f>'ДОМА '!X66+ЮРИКИ!X65</f>
        <v>0</v>
      </c>
      <c r="Y65" s="41">
        <f>'ДОМА '!Y66+ЮРИКИ!Y65</f>
        <v>0</v>
      </c>
      <c r="Z65" s="40">
        <f t="shared" si="37"/>
        <v>1201648.8800000001</v>
      </c>
      <c r="AA65" s="123">
        <f t="shared" si="30"/>
        <v>153736.91256104864</v>
      </c>
      <c r="AB65" s="54">
        <f t="shared" si="31"/>
        <v>499225.95369047002</v>
      </c>
      <c r="AC65" s="54">
        <f t="shared" si="32"/>
        <v>463616.54574848153</v>
      </c>
      <c r="AD65" s="54">
        <f t="shared" si="7"/>
        <v>33746.137999999999</v>
      </c>
      <c r="AE65" s="54">
        <f t="shared" si="33"/>
        <v>51323.33</v>
      </c>
      <c r="AF65" s="54">
        <f t="shared" si="34"/>
        <v>0</v>
      </c>
      <c r="AG65" s="54"/>
      <c r="AH65" s="42">
        <f t="shared" si="35"/>
        <v>1201648.8800000004</v>
      </c>
      <c r="AI65" s="56">
        <f t="shared" si="36"/>
        <v>137858.86999999988</v>
      </c>
    </row>
    <row r="66" spans="1:35" x14ac:dyDescent="0.25">
      <c r="A66" s="31">
        <v>67</v>
      </c>
      <c r="B66" s="52">
        <f>'ДОМА '!B67+ЮРИКИ!B66</f>
        <v>422.6</v>
      </c>
      <c r="C66" s="33">
        <v>2.5</v>
      </c>
      <c r="D66" s="33">
        <v>10.11</v>
      </c>
      <c r="E66" s="33">
        <v>3</v>
      </c>
      <c r="F66" s="35">
        <v>0.71</v>
      </c>
      <c r="G66" s="35">
        <v>1.31</v>
      </c>
      <c r="H66" s="35"/>
      <c r="I66" s="51">
        <f>'ДОМА '!I67+ЮРИКИ!I66</f>
        <v>3196596.9799999995</v>
      </c>
      <c r="J66" s="41">
        <f>'ДОМА '!J67+ЮРИКИ!J66</f>
        <v>637553.38999999978</v>
      </c>
      <c r="K66" s="41">
        <f>'ДОМА '!K67+ЮРИКИ!K66</f>
        <v>1838779.7320000003</v>
      </c>
      <c r="L66" s="41">
        <f>'ДОМА '!L67+ЮРИКИ!L66</f>
        <v>365681.05199999991</v>
      </c>
      <c r="M66" s="41">
        <f>'ДОМА '!M67+ЮРИКИ!M66</f>
        <v>132485.27600000001</v>
      </c>
      <c r="N66" s="41">
        <f>'ДОМА '!N67+ЮРИКИ!N66</f>
        <v>222097.53</v>
      </c>
      <c r="O66" s="41">
        <f>'ДОМА '!O67+ЮРИКИ!O67</f>
        <v>0</v>
      </c>
      <c r="P66" s="41">
        <f t="shared" si="28"/>
        <v>100.22755511706703</v>
      </c>
      <c r="Q66" s="40">
        <f t="shared" si="29"/>
        <v>3196596.9799999995</v>
      </c>
      <c r="R66" s="51">
        <f>'ДОМА '!R67+ЮРИКИ!R66</f>
        <v>3203870.9999999995</v>
      </c>
      <c r="S66" s="41">
        <f>'ДОМА '!S67+ЮРИКИ!S66</f>
        <v>638154.72876777011</v>
      </c>
      <c r="T66" s="41">
        <f>'ДОМА '!T67+ЮРИКИ!T66</f>
        <v>1843167.3004680094</v>
      </c>
      <c r="U66" s="41">
        <f>'ДОМА '!U67+ЮРИКИ!U66</f>
        <v>365340.41509728273</v>
      </c>
      <c r="V66" s="41">
        <f>'ДОМА '!V67+ЮРИКИ!V66</f>
        <v>132612.20566693807</v>
      </c>
      <c r="W66" s="51">
        <f>'ДОМА '!W67+ЮРИКИ!W66</f>
        <v>224596.35</v>
      </c>
      <c r="X66" s="51">
        <f>'ДОМА '!X67+ЮРИКИ!X66</f>
        <v>0</v>
      </c>
      <c r="Y66" s="41">
        <f>'ДОМА '!Y67+ЮРИКИ!Y66</f>
        <v>0</v>
      </c>
      <c r="Z66" s="40">
        <f t="shared" si="37"/>
        <v>3203871</v>
      </c>
      <c r="AA66" s="123">
        <f t="shared" si="30"/>
        <v>638281.65843470779</v>
      </c>
      <c r="AB66" s="54">
        <f t="shared" si="31"/>
        <v>1843167.3004680094</v>
      </c>
      <c r="AC66" s="54">
        <f t="shared" si="32"/>
        <v>365340.41509728273</v>
      </c>
      <c r="AD66" s="54">
        <f t="shared" si="7"/>
        <v>132485.27600000001</v>
      </c>
      <c r="AE66" s="54">
        <f t="shared" si="33"/>
        <v>224596.35</v>
      </c>
      <c r="AF66" s="54">
        <f t="shared" si="34"/>
        <v>0</v>
      </c>
      <c r="AG66" s="54"/>
      <c r="AH66" s="42">
        <f t="shared" si="35"/>
        <v>3203871</v>
      </c>
      <c r="AI66" s="56">
        <f t="shared" si="36"/>
        <v>-7274.0200000004843</v>
      </c>
    </row>
    <row r="67" spans="1:35" x14ac:dyDescent="0.25">
      <c r="A67" s="32" t="s">
        <v>37</v>
      </c>
      <c r="B67" s="52">
        <f>'ДОМА '!B68+ЮРИКИ!B67</f>
        <v>4138.9000000000005</v>
      </c>
      <c r="C67" s="33"/>
      <c r="D67" s="34"/>
      <c r="E67" s="34"/>
      <c r="F67" s="35"/>
      <c r="G67" s="35"/>
      <c r="H67" s="35"/>
      <c r="I67" s="51">
        <f>'ДОМА '!I68+ЮРИКИ!I67</f>
        <v>19815758.649999995</v>
      </c>
      <c r="J67" s="41">
        <f>'ДОМА '!J68+ЮРИКИ!J67</f>
        <v>3257620.1069999998</v>
      </c>
      <c r="K67" s="41">
        <f>'ДОМА '!K68+ЮРИКИ!K67</f>
        <v>8984927.8780000005</v>
      </c>
      <c r="L67" s="41">
        <f>'ДОМА '!L68+ЮРИКИ!L67</f>
        <v>3909822.5419999994</v>
      </c>
      <c r="M67" s="41">
        <f>'ДОМА '!M68+ЮРИКИ!M67</f>
        <v>642651.84400000004</v>
      </c>
      <c r="N67" s="41">
        <f>'ДОМА '!N68+ЮРИКИ!N67</f>
        <v>1158416.4890000001</v>
      </c>
      <c r="O67" s="41">
        <f>'ДОМА '!O68+ЮРИКИ!O68</f>
        <v>1862319.9099999995</v>
      </c>
      <c r="P67" s="41">
        <f t="shared" si="28"/>
        <v>96.966399668982675</v>
      </c>
      <c r="Q67" s="40">
        <f t="shared" si="29"/>
        <v>19815758.649999995</v>
      </c>
      <c r="R67" s="51">
        <f>'ДОМА '!R68+ЮРИКИ!R67</f>
        <v>19214627.73</v>
      </c>
      <c r="S67" s="41">
        <f>'ДОМА '!S68+ЮРИКИ!S67</f>
        <v>3186819.5986519377</v>
      </c>
      <c r="T67" s="41">
        <f>'ДОМА '!T68+ЮРИКИ!T67</f>
        <v>8724511.3694297876</v>
      </c>
      <c r="U67" s="41">
        <f>'ДОМА '!U68+ЮРИКИ!U67</f>
        <v>3695659.8989495276</v>
      </c>
      <c r="V67" s="41">
        <f>'ДОМА '!V68+ЮРИКИ!V67</f>
        <v>626113.79296874639</v>
      </c>
      <c r="W67" s="51">
        <f>'ДОМА '!W68+ЮРИКИ!W67</f>
        <v>1014412.34</v>
      </c>
      <c r="X67" s="51">
        <f>'ДОМА '!X68+ЮРИКИ!X67</f>
        <v>1967110.7300000002</v>
      </c>
      <c r="Y67" s="41">
        <f>'ДОМА '!Y68+ЮРИКИ!Y67</f>
        <v>0</v>
      </c>
      <c r="Z67" s="40">
        <f>SUM(Z55:Z66)</f>
        <v>19214627.73</v>
      </c>
      <c r="AA67" s="55">
        <f t="shared" ref="AA67:AF67" si="38">SUM(AA55:AA66)</f>
        <v>3170281.5476206844</v>
      </c>
      <c r="AB67" s="55">
        <f t="shared" si="38"/>
        <v>8724511.3694297895</v>
      </c>
      <c r="AC67" s="55">
        <f t="shared" si="38"/>
        <v>3695659.8989495276</v>
      </c>
      <c r="AD67" s="55">
        <f t="shared" si="7"/>
        <v>642651.84400000004</v>
      </c>
      <c r="AE67" s="55">
        <f t="shared" si="38"/>
        <v>1014412.3399999999</v>
      </c>
      <c r="AF67" s="55">
        <f t="shared" si="38"/>
        <v>1967110.7299999997</v>
      </c>
      <c r="AG67" s="54"/>
      <c r="AH67" s="42">
        <f>SUM(AH55:AH66)</f>
        <v>19214627.73</v>
      </c>
      <c r="AI67" s="56">
        <f>SUM(AI55:AI66)</f>
        <v>601130.92000000016</v>
      </c>
    </row>
    <row r="68" spans="1:35" x14ac:dyDescent="0.25">
      <c r="A68" s="90" t="s">
        <v>60</v>
      </c>
      <c r="B68" s="75"/>
      <c r="C68" s="65"/>
      <c r="D68" s="65"/>
      <c r="E68" s="65"/>
      <c r="F68" s="65"/>
      <c r="G68" s="65"/>
      <c r="H68" s="65"/>
      <c r="I68" s="51"/>
      <c r="J68" s="51"/>
      <c r="K68" s="51"/>
      <c r="L68" s="51"/>
      <c r="M68" s="51"/>
      <c r="N68" s="51"/>
      <c r="O68" s="51"/>
      <c r="P68" s="51"/>
      <c r="Q68" s="87"/>
      <c r="R68" s="51"/>
      <c r="S68" s="51"/>
      <c r="T68" s="51"/>
      <c r="U68" s="51"/>
      <c r="V68" s="130"/>
      <c r="W68" s="51"/>
      <c r="X68" s="51">
        <f>'ДОМА '!X69+ЮРИКИ!X68</f>
        <v>0</v>
      </c>
      <c r="Y68" s="41">
        <f>'ДОМА '!Y69+ЮРИКИ!Y68</f>
        <v>0</v>
      </c>
      <c r="Z68" s="88"/>
      <c r="AA68" s="88"/>
      <c r="AB68" s="88"/>
      <c r="AC68" s="88"/>
      <c r="AD68" s="54"/>
      <c r="AE68" s="88"/>
      <c r="AF68" s="88"/>
      <c r="AG68" s="88"/>
      <c r="AH68" s="88"/>
      <c r="AI68" s="88"/>
    </row>
    <row r="69" spans="1:35" x14ac:dyDescent="0.25">
      <c r="A69" s="31">
        <v>1</v>
      </c>
      <c r="B69" s="52">
        <f>'ДОМА '!B70+ЮРИКИ!B69</f>
        <v>167.9</v>
      </c>
      <c r="C69" s="33">
        <v>2.5</v>
      </c>
      <c r="D69" s="33">
        <v>13.35</v>
      </c>
      <c r="E69" s="33">
        <v>6.6</v>
      </c>
      <c r="F69" s="35">
        <v>0.71</v>
      </c>
      <c r="G69" s="35">
        <v>1.31</v>
      </c>
      <c r="H69" s="35"/>
      <c r="I69" s="51">
        <f>'ДОМА '!I70+ЮРИКИ!I69</f>
        <v>1213001.1599999997</v>
      </c>
      <c r="J69" s="41">
        <f>'ДОМА '!J70+ЮРИКИ!J69</f>
        <v>172839.84</v>
      </c>
      <c r="K69" s="41">
        <f>'ДОМА '!K70+ЮРИКИ!K69</f>
        <v>553275.4800000001</v>
      </c>
      <c r="L69" s="41">
        <f>'ДОМА '!L70+ЮРИКИ!L69</f>
        <v>398812.79399999994</v>
      </c>
      <c r="M69" s="41">
        <f>'ДОМА '!M70+ЮРИКИ!M69</f>
        <v>33917.046000000002</v>
      </c>
      <c r="N69" s="41">
        <f>'ДОМА '!N70+ЮРИКИ!N69</f>
        <v>54156</v>
      </c>
      <c r="O69" s="41">
        <f>'ДОМА '!O70+ЮРИКИ!O70</f>
        <v>0</v>
      </c>
      <c r="P69" s="41">
        <f>R69/I69*100</f>
        <v>82.01845660230039</v>
      </c>
      <c r="Q69" s="40">
        <f>I69</f>
        <v>1213001.1599999997</v>
      </c>
      <c r="R69" s="51">
        <f>'ДОМА '!R70+ЮРИКИ!R69</f>
        <v>994884.83000000007</v>
      </c>
      <c r="S69" s="41">
        <f>'ДОМА '!S70+ЮРИКИ!S69</f>
        <v>141585.27291351129</v>
      </c>
      <c r="T69" s="41">
        <f>'ДОМА '!T70+ЮРИКИ!T69</f>
        <v>453917.9642911164</v>
      </c>
      <c r="U69" s="41">
        <f>'ДОМА '!U70+ЮРИКИ!U69</f>
        <v>326554.14246268588</v>
      </c>
      <c r="V69" s="41">
        <f>'ДОМА '!V70+ЮРИКИ!V69</f>
        <v>27892.560332686462</v>
      </c>
      <c r="W69" s="51">
        <f>'ДОМА '!W70+ЮРИКИ!W69</f>
        <v>44934.89</v>
      </c>
      <c r="X69" s="51">
        <f>'ДОМА '!X70+ЮРИКИ!X69</f>
        <v>0</v>
      </c>
      <c r="Y69" s="41">
        <f>'ДОМА '!Y70+ЮРИКИ!Y69</f>
        <v>0</v>
      </c>
      <c r="Z69" s="40">
        <f>SUM(S69:Y69)</f>
        <v>994884.83</v>
      </c>
      <c r="AA69" s="123">
        <f>Z69-AB69-AC69-AD69-AE69-AF69</f>
        <v>135560.78724619775</v>
      </c>
      <c r="AB69" s="54">
        <f t="shared" ref="AB69:AF71" si="39">T69</f>
        <v>453917.9642911164</v>
      </c>
      <c r="AC69" s="54">
        <f t="shared" si="39"/>
        <v>326554.14246268588</v>
      </c>
      <c r="AD69" s="54">
        <f t="shared" si="7"/>
        <v>33917.046000000002</v>
      </c>
      <c r="AE69" s="54">
        <f t="shared" si="39"/>
        <v>44934.89</v>
      </c>
      <c r="AF69" s="54">
        <f t="shared" si="39"/>
        <v>0</v>
      </c>
      <c r="AG69" s="54"/>
      <c r="AH69" s="42">
        <f>SUM(AA69:AG69)</f>
        <v>994884.83000000007</v>
      </c>
      <c r="AI69" s="56">
        <f>I69-Z69</f>
        <v>218116.32999999973</v>
      </c>
    </row>
    <row r="70" spans="1:35" x14ac:dyDescent="0.25">
      <c r="A70" s="31">
        <v>2</v>
      </c>
      <c r="B70" s="52">
        <f>'ДОМА '!B71+ЮРИКИ!B70</f>
        <v>162.80000000000001</v>
      </c>
      <c r="C70" s="33">
        <v>2.5</v>
      </c>
      <c r="D70" s="33">
        <v>13.99</v>
      </c>
      <c r="E70" s="33">
        <v>6.58</v>
      </c>
      <c r="F70" s="35">
        <v>0.71</v>
      </c>
      <c r="G70" s="35">
        <v>1.31</v>
      </c>
      <c r="H70" s="35"/>
      <c r="I70" s="51">
        <f>'ДОМА '!I71+ЮРИКИ!I70</f>
        <v>1203064.3399999999</v>
      </c>
      <c r="J70" s="41">
        <f>'ДОМА '!J71+ЮРИКИ!J70</f>
        <v>166365.47600000002</v>
      </c>
      <c r="K70" s="41">
        <f>'ДОМА '!K71+ЮРИКИ!K70</f>
        <v>539606.52000000014</v>
      </c>
      <c r="L70" s="41">
        <f>'ДОМА '!L71+ЮРИКИ!L70</f>
        <v>412935.98399999994</v>
      </c>
      <c r="M70" s="41">
        <f>'ДОМА '!M71+ЮРИКИ!M70</f>
        <v>32425.319999999996</v>
      </c>
      <c r="N70" s="41">
        <f>'ДОМА '!N71+ЮРИКИ!N70</f>
        <v>51731.039999999986</v>
      </c>
      <c r="O70" s="41">
        <f>'ДОМА '!O71+ЮРИКИ!O71</f>
        <v>0</v>
      </c>
      <c r="P70" s="41">
        <f>R70/I70*100</f>
        <v>89.921309611753614</v>
      </c>
      <c r="Q70" s="40">
        <f>I70</f>
        <v>1203064.3399999999</v>
      </c>
      <c r="R70" s="51">
        <f>'ДОМА '!R71+ЮРИКИ!R70</f>
        <v>1081811.21</v>
      </c>
      <c r="S70" s="41">
        <f>'ДОМА '!S71+ЮРИКИ!S70</f>
        <v>148249.51974118719</v>
      </c>
      <c r="T70" s="41">
        <f>'ДОМА '!T71+ЮРИКИ!T70</f>
        <v>485520.45385679504</v>
      </c>
      <c r="U70" s="41">
        <f>'ДОМА '!U71+ЮРИКИ!U70</f>
        <v>371459.15269808867</v>
      </c>
      <c r="V70" s="41">
        <f>'ДОМА '!V71+ЮРИКИ!V70</f>
        <v>29231.823703929171</v>
      </c>
      <c r="W70" s="51">
        <f>'ДОМА '!W71+ЮРИКИ!W70</f>
        <v>47350.260000000009</v>
      </c>
      <c r="X70" s="51">
        <f>'ДОМА '!X71+ЮРИКИ!X70</f>
        <v>0</v>
      </c>
      <c r="Y70" s="41">
        <f>'ДОМА '!Y71+ЮРИКИ!Y70</f>
        <v>0</v>
      </c>
      <c r="Z70" s="40">
        <f>SUM(S70:Y70)</f>
        <v>1081811.21</v>
      </c>
      <c r="AA70" s="123">
        <f>Z70-AB70-AC70-AD70-AE70-AF70</f>
        <v>145056.02344511618</v>
      </c>
      <c r="AB70" s="54">
        <f t="shared" si="39"/>
        <v>485520.45385679504</v>
      </c>
      <c r="AC70" s="54">
        <f t="shared" si="39"/>
        <v>371459.15269808867</v>
      </c>
      <c r="AD70" s="54">
        <f t="shared" si="7"/>
        <v>32425.319999999996</v>
      </c>
      <c r="AE70" s="54">
        <f t="shared" si="39"/>
        <v>47350.260000000009</v>
      </c>
      <c r="AF70" s="54">
        <f t="shared" si="39"/>
        <v>0</v>
      </c>
      <c r="AG70" s="54"/>
      <c r="AH70" s="42">
        <f>SUM(AA70:AG70)</f>
        <v>1081811.21</v>
      </c>
      <c r="AI70" s="56">
        <f>I70-Z70</f>
        <v>121253.12999999989</v>
      </c>
    </row>
    <row r="71" spans="1:35" x14ac:dyDescent="0.25">
      <c r="A71" s="31">
        <v>3</v>
      </c>
      <c r="B71" s="52">
        <f>'ДОМА '!B72+ЮРИКИ!B71</f>
        <v>197.8</v>
      </c>
      <c r="C71" s="33">
        <v>2.5</v>
      </c>
      <c r="D71" s="33">
        <v>13.66</v>
      </c>
      <c r="E71" s="33">
        <v>7.1</v>
      </c>
      <c r="F71" s="35">
        <v>0.71</v>
      </c>
      <c r="G71" s="35">
        <v>1.31</v>
      </c>
      <c r="H71" s="35"/>
      <c r="I71" s="51">
        <f>'ДОМА '!I72+ЮРИКИ!I71</f>
        <v>1251080.4099999999</v>
      </c>
      <c r="J71" s="41">
        <f>'ДОМА '!J72+ЮРИКИ!J71</f>
        <v>184415.81</v>
      </c>
      <c r="K71" s="41">
        <f>'ДОМА '!K72+ЮРИКИ!K71</f>
        <v>571901.00400000007</v>
      </c>
      <c r="L71" s="41">
        <f>'ДОМА '!L72+ЮРИКИ!L71</f>
        <v>405951.40199999994</v>
      </c>
      <c r="M71" s="41">
        <f>'ДОМА '!M72+ЮРИКИ!M71</f>
        <v>34369.434000000001</v>
      </c>
      <c r="N71" s="41">
        <f>'ДОМА '!N72+ЮРИКИ!N71</f>
        <v>54442.759999999995</v>
      </c>
      <c r="O71" s="41">
        <f>'ДОМА '!O72+ЮРИКИ!O72</f>
        <v>0</v>
      </c>
      <c r="P71" s="41">
        <f>R71/I71*100</f>
        <v>73.958904847690818</v>
      </c>
      <c r="Q71" s="40">
        <f>I71</f>
        <v>1251080.4099999999</v>
      </c>
      <c r="R71" s="51">
        <f>'ДОМА '!R72+ЮРИКИ!R71</f>
        <v>925285.37000000011</v>
      </c>
      <c r="S71" s="41">
        <f>'ДОМА '!S72+ЮРИКИ!S71</f>
        <v>136758.69858029959</v>
      </c>
      <c r="T71" s="41">
        <f>'ДОМА '!T72+ЮРИКИ!T71</f>
        <v>422107.14552767586</v>
      </c>
      <c r="U71" s="41">
        <f>'ДОМА '!U72+ЮРИКИ!U71</f>
        <v>294429.86601108935</v>
      </c>
      <c r="V71" s="41">
        <f>'ДОМА '!V72+ЮРИКИ!V71</f>
        <v>24966.461860502794</v>
      </c>
      <c r="W71" s="51">
        <f>'ДОМА '!W72+ЮРИКИ!W71</f>
        <v>40656.049999999996</v>
      </c>
      <c r="X71" s="51">
        <f>'ДОМА '!X72+ЮРИКИ!X71</f>
        <v>0</v>
      </c>
      <c r="Y71" s="41">
        <f>'ДОМА '!Y72+ЮРИКИ!Y71</f>
        <v>0</v>
      </c>
      <c r="Z71" s="40">
        <f>SUM(S71:Y71)</f>
        <v>918918.22197956778</v>
      </c>
      <c r="AA71" s="123">
        <f>Z71-AB71-AC71-AD71-AE71-AF71</f>
        <v>127355.72644080257</v>
      </c>
      <c r="AB71" s="54">
        <f t="shared" si="39"/>
        <v>422107.14552767586</v>
      </c>
      <c r="AC71" s="54">
        <f t="shared" si="39"/>
        <v>294429.86601108935</v>
      </c>
      <c r="AD71" s="54">
        <f t="shared" si="7"/>
        <v>34369.434000000001</v>
      </c>
      <c r="AE71" s="54">
        <f t="shared" si="39"/>
        <v>40656.049999999996</v>
      </c>
      <c r="AF71" s="54">
        <f t="shared" si="39"/>
        <v>0</v>
      </c>
      <c r="AG71" s="54"/>
      <c r="AH71" s="42">
        <f>SUM(AA71:AG71)</f>
        <v>918918.2219795679</v>
      </c>
      <c r="AI71" s="56">
        <f>I71-Z71</f>
        <v>332162.18802043214</v>
      </c>
    </row>
    <row r="72" spans="1:35" x14ac:dyDescent="0.25">
      <c r="A72" s="32" t="s">
        <v>37</v>
      </c>
      <c r="B72" s="52">
        <f>'ДОМА '!B73+ЮРИКИ!B72</f>
        <v>528.5</v>
      </c>
      <c r="C72" s="33"/>
      <c r="D72" s="34"/>
      <c r="E72" s="34"/>
      <c r="F72" s="35"/>
      <c r="G72" s="35"/>
      <c r="H72" s="35"/>
      <c r="I72" s="51">
        <f>'ДОМА '!I73+ЮРИКИ!I72</f>
        <v>3667145.9100000006</v>
      </c>
      <c r="J72" s="41">
        <f>'ДОМА '!J73+ЮРИКИ!J72</f>
        <v>523621.12600000011</v>
      </c>
      <c r="K72" s="41">
        <f>'ДОМА '!K73+ЮРИКИ!K72</f>
        <v>1664783.0039999997</v>
      </c>
      <c r="L72" s="41">
        <f>'ДОМА '!L73+ЮРИКИ!L72</f>
        <v>1217700.18</v>
      </c>
      <c r="M72" s="41">
        <f>'ДОМА '!M73+ЮРИКИ!M72</f>
        <v>100711.80000000002</v>
      </c>
      <c r="N72" s="41">
        <f>'ДОМА '!N73+ЮРИКИ!N72</f>
        <v>160329.80000000002</v>
      </c>
      <c r="O72" s="41">
        <f>'ДОМА '!O73+ЮРИКИ!O73</f>
        <v>0</v>
      </c>
      <c r="P72" s="41">
        <f>R72/I72*100</f>
        <v>81.861520748706681</v>
      </c>
      <c r="Q72" s="40">
        <f>I72</f>
        <v>3667145.9100000006</v>
      </c>
      <c r="R72" s="51">
        <f>'ДОМА '!R73+ЮРИКИ!R72</f>
        <v>3001981.4099999992</v>
      </c>
      <c r="S72" s="41">
        <f>'ДОМА '!S73+ЮРИКИ!S72</f>
        <v>426593.49123499804</v>
      </c>
      <c r="T72" s="41">
        <f>'ДОМА '!T73+ЮРИКИ!T72</f>
        <v>1361545.5636755873</v>
      </c>
      <c r="U72" s="41">
        <f>'ДОМА '!U73+ЮРИКИ!U72</f>
        <v>998353.39363071823</v>
      </c>
      <c r="V72" s="41">
        <f>'ДОМА '!V73+ЮРИКИ!V72</f>
        <v>82547.761458696536</v>
      </c>
      <c r="W72" s="51">
        <f>'ДОМА '!W73+ЮРИКИ!W72</f>
        <v>132941.20000000001</v>
      </c>
      <c r="X72" s="51">
        <f>'ДОМА '!X73+ЮРИКИ!X72</f>
        <v>0</v>
      </c>
      <c r="Y72" s="41">
        <f>'ДОМА '!Y73+ЮРИКИ!Y72</f>
        <v>0</v>
      </c>
      <c r="Z72" s="40">
        <f t="shared" ref="Z72:AF72" si="40">SUM(Z69:Z71)</f>
        <v>2995614.2619795678</v>
      </c>
      <c r="AA72" s="55">
        <f t="shared" si="40"/>
        <v>407972.5371321165</v>
      </c>
      <c r="AB72" s="55">
        <f t="shared" si="40"/>
        <v>1361545.5636755873</v>
      </c>
      <c r="AC72" s="55">
        <f t="shared" si="40"/>
        <v>992443.16117186402</v>
      </c>
      <c r="AD72" s="54">
        <f t="shared" si="7"/>
        <v>100711.80000000002</v>
      </c>
      <c r="AE72" s="55">
        <f t="shared" si="40"/>
        <v>132941.20000000001</v>
      </c>
      <c r="AF72" s="55">
        <f t="shared" si="40"/>
        <v>0</v>
      </c>
      <c r="AG72" s="54"/>
      <c r="AH72" s="42">
        <f>SUM(AH69:AH71)</f>
        <v>2995614.2619795678</v>
      </c>
      <c r="AI72" s="56">
        <f>SUM(AI69:AI71)</f>
        <v>671531.64802043175</v>
      </c>
    </row>
    <row r="73" spans="1:35" x14ac:dyDescent="0.25">
      <c r="A73" s="77" t="s">
        <v>61</v>
      </c>
      <c r="B73" s="52">
        <f>'ДОМА '!B74+ЮРИКИ!B73</f>
        <v>11874.2</v>
      </c>
      <c r="C73" s="77"/>
      <c r="D73" s="77"/>
      <c r="E73" s="77"/>
      <c r="F73" s="77"/>
      <c r="G73" s="77"/>
      <c r="H73" s="77"/>
      <c r="I73" s="51">
        <f>'ДОМА '!I74+ЮРИКИ!I73</f>
        <v>83194583.48999998</v>
      </c>
      <c r="J73" s="41">
        <f>'ДОМА '!J74+ЮРИКИ!J73</f>
        <v>14487381.403999999</v>
      </c>
      <c r="K73" s="41">
        <f>'ДОМА '!K74+ЮРИКИ!K73</f>
        <v>42028300.987999991</v>
      </c>
      <c r="L73" s="41">
        <f>'ДОМА '!L74+ЮРИКИ!L73</f>
        <v>14686662.16</v>
      </c>
      <c r="M73" s="41">
        <f>'ДОМА '!M74+ЮРИКИ!M73</f>
        <v>3105806.38</v>
      </c>
      <c r="N73" s="41">
        <f>'ДОМА '!N74+ЮРИКИ!N73</f>
        <v>5259334.068</v>
      </c>
      <c r="O73" s="41">
        <f>'ДОМА '!O74+ЮРИКИ!O74</f>
        <v>3607193.8899999997</v>
      </c>
      <c r="P73" s="43">
        <f>R73/I73*100</f>
        <v>96.882249923984816</v>
      </c>
      <c r="Q73" s="40">
        <f>Q21+Q39+Q47+Q53+Q67+Q72</f>
        <v>83174678.769999981</v>
      </c>
      <c r="R73" s="51">
        <f>'ДОМА '!R74+ЮРИКИ!R73</f>
        <v>80600784.299999997</v>
      </c>
      <c r="S73" s="41">
        <f>'ДОМА '!S74+ЮРИКИ!S73</f>
        <v>14203925.060439421</v>
      </c>
      <c r="T73" s="41">
        <f>'ДОМА '!T74+ЮРИКИ!T73</f>
        <v>41044089.504868053</v>
      </c>
      <c r="U73" s="41">
        <f>'ДОМА '!U74+ЮРИКИ!U73</f>
        <v>14122400.31936633</v>
      </c>
      <c r="V73" s="41">
        <f>'ДОМА '!V74+ЮРИКИ!V73</f>
        <v>3039213.884103104</v>
      </c>
      <c r="W73" s="51">
        <f>'ДОМА '!W74+ЮРИКИ!W73</f>
        <v>5053445.1100000003</v>
      </c>
      <c r="X73" s="51">
        <f>'ДОМА '!X74+ЮРИКИ!X73</f>
        <v>3696185.5500000003</v>
      </c>
      <c r="Y73" s="41">
        <f>'ДОМА '!Y74+ЮРИКИ!Y73</f>
        <v>0</v>
      </c>
      <c r="Z73" s="76">
        <f t="shared" ref="Z73:AI73" si="41">Z21+Z39+Z47+Z53+Z67+Z72</f>
        <v>81152892.280756474</v>
      </c>
      <c r="AA73" s="76">
        <f t="shared" si="41"/>
        <v>14098892.102272298</v>
      </c>
      <c r="AB73" s="76">
        <f t="shared" si="41"/>
        <v>40854903.997876473</v>
      </c>
      <c r="AC73" s="76">
        <f t="shared" si="41"/>
        <v>14076253.922607707</v>
      </c>
      <c r="AD73" s="76">
        <f t="shared" si="41"/>
        <v>3087813.3279999997</v>
      </c>
      <c r="AE73" s="76">
        <f t="shared" si="41"/>
        <v>5053445.1100000003</v>
      </c>
      <c r="AF73" s="76">
        <f t="shared" si="41"/>
        <v>3696185.55</v>
      </c>
      <c r="AG73" s="76">
        <f t="shared" si="41"/>
        <v>0</v>
      </c>
      <c r="AH73" s="76">
        <f t="shared" si="41"/>
        <v>80867494.010756478</v>
      </c>
      <c r="AI73" s="76">
        <f t="shared" si="41"/>
        <v>1870486.6192435245</v>
      </c>
    </row>
    <row r="75" spans="1:35" x14ac:dyDescent="0.25">
      <c r="Q75" s="78">
        <f>J73+K73+L73+M73+N73+O73</f>
        <v>83174678.889999986</v>
      </c>
      <c r="T75" s="78">
        <f>T73+U73</f>
        <v>55166489.824234381</v>
      </c>
      <c r="Z75" s="78">
        <f>S73+T73+U73+V73+W73+X73</f>
        <v>81159259.428776905</v>
      </c>
      <c r="AA75" s="78">
        <f t="shared" ref="AA75:AF75" si="42">AA21+AA39+AA47+AA53+AA67+AA72</f>
        <v>14098892.102272298</v>
      </c>
      <c r="AB75" s="78">
        <f t="shared" si="42"/>
        <v>40854903.997876473</v>
      </c>
      <c r="AC75" s="78">
        <f t="shared" si="42"/>
        <v>14076253.922607707</v>
      </c>
      <c r="AD75" s="78">
        <f t="shared" si="42"/>
        <v>3087813.3279999997</v>
      </c>
      <c r="AE75" s="78">
        <f t="shared" si="42"/>
        <v>5053445.1100000003</v>
      </c>
      <c r="AF75" s="78">
        <f t="shared" si="42"/>
        <v>3696185.55</v>
      </c>
      <c r="AH75" s="78">
        <f>AH21+AH39+AH47+AH53+AH67+AH72</f>
        <v>80867494.010756478</v>
      </c>
    </row>
    <row r="76" spans="1:35" x14ac:dyDescent="0.25">
      <c r="Q76" s="78">
        <f>Q75-Q73</f>
        <v>0.12000000476837158</v>
      </c>
      <c r="AF76" s="78"/>
    </row>
    <row r="77" spans="1:35" x14ac:dyDescent="0.25">
      <c r="Z77" s="78"/>
      <c r="AB77" s="78">
        <f>AB73+AC73</f>
        <v>54931157.920484178</v>
      </c>
      <c r="AD77" s="78">
        <f>AA73+AB73+AC73+AD73+AE73+AF73</f>
        <v>80867494.010756463</v>
      </c>
      <c r="AH77" s="78">
        <f>AA73+AB73+AC73+AD73+AE73+AF73</f>
        <v>80867494.010756463</v>
      </c>
    </row>
  </sheetData>
  <mergeCells count="40">
    <mergeCell ref="A4:A6"/>
    <mergeCell ref="B4:B6"/>
    <mergeCell ref="C4:H4"/>
    <mergeCell ref="K4:L4"/>
    <mergeCell ref="J5:J6"/>
    <mergeCell ref="C5:C6"/>
    <mergeCell ref="L5:L6"/>
    <mergeCell ref="D5:D6"/>
    <mergeCell ref="E5:E6"/>
    <mergeCell ref="K5:K6"/>
    <mergeCell ref="F5:F6"/>
    <mergeCell ref="G5:G6"/>
    <mergeCell ref="H5:H6"/>
    <mergeCell ref="I5:I6"/>
    <mergeCell ref="AA2:AG2"/>
    <mergeCell ref="AB4:AC4"/>
    <mergeCell ref="AA5:AA6"/>
    <mergeCell ref="AC5:AC6"/>
    <mergeCell ref="AD5:AD6"/>
    <mergeCell ref="AI4:AI7"/>
    <mergeCell ref="Y5:Y6"/>
    <mergeCell ref="AF5:AF6"/>
    <mergeCell ref="AG5:AG6"/>
    <mergeCell ref="AB5:AB6"/>
    <mergeCell ref="AH4:AH7"/>
    <mergeCell ref="AE5:AE6"/>
    <mergeCell ref="Z4:Z6"/>
    <mergeCell ref="T4:U4"/>
    <mergeCell ref="M5:M6"/>
    <mergeCell ref="N5:N6"/>
    <mergeCell ref="U5:U6"/>
    <mergeCell ref="X5:X6"/>
    <mergeCell ref="V5:V6"/>
    <mergeCell ref="Q4:Q6"/>
    <mergeCell ref="W5:W6"/>
    <mergeCell ref="T5:T6"/>
    <mergeCell ref="S5:S6"/>
    <mergeCell ref="O5:O6"/>
    <mergeCell ref="R5:R6"/>
    <mergeCell ref="P4:P6"/>
  </mergeCells>
  <phoneticPr fontId="18" type="noConversion"/>
  <pageMargins left="0.11811023622047245" right="0.11811023622047245" top="0.19685039370078741" bottom="0.19685039370078741" header="0" footer="0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workbookViewId="0">
      <selection activeCell="G20" sqref="G20"/>
    </sheetView>
  </sheetViews>
  <sheetFormatPr defaultRowHeight="15" x14ac:dyDescent="0.25"/>
  <cols>
    <col min="2" max="2" width="12" customWidth="1"/>
    <col min="3" max="4" width="10.7109375" customWidth="1"/>
  </cols>
  <sheetData>
    <row r="2" spans="1:4" x14ac:dyDescent="0.25">
      <c r="A2" s="206" t="s">
        <v>1</v>
      </c>
      <c r="B2" s="206" t="s">
        <v>39</v>
      </c>
      <c r="C2" s="206" t="s">
        <v>97</v>
      </c>
      <c r="D2" s="206" t="s">
        <v>98</v>
      </c>
    </row>
    <row r="3" spans="1:4" x14ac:dyDescent="0.25">
      <c r="A3" s="214"/>
      <c r="B3" s="214"/>
      <c r="C3" s="214"/>
      <c r="D3" s="214"/>
    </row>
    <row r="4" spans="1:4" x14ac:dyDescent="0.25">
      <c r="A4" s="207"/>
      <c r="B4" s="207"/>
      <c r="C4" s="207"/>
      <c r="D4" s="207"/>
    </row>
    <row r="5" spans="1:4" x14ac:dyDescent="0.25">
      <c r="A5" s="19" t="s">
        <v>11</v>
      </c>
      <c r="B5" s="234" t="s">
        <v>82</v>
      </c>
      <c r="C5" s="234"/>
      <c r="D5" s="234"/>
    </row>
    <row r="6" spans="1:4" x14ac:dyDescent="0.25">
      <c r="A6" s="6" t="s">
        <v>35</v>
      </c>
      <c r="B6" s="164"/>
    </row>
    <row r="7" spans="1:4" x14ac:dyDescent="0.25">
      <c r="A7" s="31">
        <v>1</v>
      </c>
      <c r="B7" s="161">
        <f>'ДОМА '!B84</f>
        <v>9597.4</v>
      </c>
      <c r="C7" s="165">
        <f>ЮРИКИ!B86</f>
        <v>562</v>
      </c>
      <c r="D7" s="165">
        <f>B7+C7</f>
        <v>10159.4</v>
      </c>
    </row>
    <row r="8" spans="1:4" x14ac:dyDescent="0.25">
      <c r="A8" s="31">
        <v>2</v>
      </c>
      <c r="B8" s="161">
        <f>'ДОМА '!B85</f>
        <v>7617.2</v>
      </c>
      <c r="C8" s="165">
        <f>ЮРИКИ!B87</f>
        <v>401.9</v>
      </c>
      <c r="D8" s="165">
        <f t="shared" ref="D8:D18" si="0">B8+C8</f>
        <v>8019.0999999999995</v>
      </c>
    </row>
    <row r="9" spans="1:4" x14ac:dyDescent="0.25">
      <c r="A9" s="31">
        <v>5</v>
      </c>
      <c r="B9" s="161">
        <f>'ДОМА '!B86</f>
        <v>7603.1</v>
      </c>
      <c r="C9" s="165">
        <f>ЮРИКИ!B88</f>
        <v>329.8</v>
      </c>
      <c r="D9" s="165">
        <f t="shared" si="0"/>
        <v>7932.9000000000005</v>
      </c>
    </row>
    <row r="10" spans="1:4" x14ac:dyDescent="0.25">
      <c r="A10" s="31">
        <v>7</v>
      </c>
      <c r="B10" s="161">
        <f>'ДОМА '!B87</f>
        <v>9017.7999999999993</v>
      </c>
      <c r="C10" s="165">
        <f>ЮРИКИ!B89</f>
        <v>264.10000000000002</v>
      </c>
      <c r="D10" s="165">
        <f t="shared" si="0"/>
        <v>9281.9</v>
      </c>
    </row>
    <row r="11" spans="1:4" x14ac:dyDescent="0.25">
      <c r="A11" s="31" t="s">
        <v>36</v>
      </c>
      <c r="B11" s="161">
        <f>'ДОМА '!B88</f>
        <v>2970.7</v>
      </c>
      <c r="C11" s="165">
        <f>ЮРИКИ!B90</f>
        <v>0</v>
      </c>
      <c r="D11" s="165">
        <f t="shared" si="0"/>
        <v>2970.7</v>
      </c>
    </row>
    <row r="12" spans="1:4" x14ac:dyDescent="0.25">
      <c r="A12" s="31">
        <v>8</v>
      </c>
      <c r="B12" s="161">
        <f>'ДОМА '!B89</f>
        <v>11006.5</v>
      </c>
      <c r="C12" s="165">
        <f>ЮРИКИ!B91</f>
        <v>320.39999999999998</v>
      </c>
      <c r="D12" s="165">
        <f t="shared" si="0"/>
        <v>11326.9</v>
      </c>
    </row>
    <row r="13" spans="1:4" x14ac:dyDescent="0.25">
      <c r="A13" s="166">
        <v>9</v>
      </c>
      <c r="B13" s="167">
        <f>'ДОМА '!B90</f>
        <v>4225.3999999999996</v>
      </c>
      <c r="C13" s="168">
        <f>ЮРИКИ!B92</f>
        <v>0</v>
      </c>
      <c r="D13" s="168">
        <f t="shared" si="0"/>
        <v>4225.3999999999996</v>
      </c>
    </row>
    <row r="14" spans="1:4" x14ac:dyDescent="0.25">
      <c r="A14" s="166">
        <v>10</v>
      </c>
      <c r="B14" s="167">
        <f>'ДОМА '!B91</f>
        <v>4147.5</v>
      </c>
      <c r="C14" s="168">
        <f>ЮРИКИ!B93</f>
        <v>0</v>
      </c>
      <c r="D14" s="168">
        <f t="shared" si="0"/>
        <v>4147.5</v>
      </c>
    </row>
    <row r="15" spans="1:4" x14ac:dyDescent="0.25">
      <c r="A15" s="166">
        <v>11</v>
      </c>
      <c r="B15" s="167">
        <f>'ДОМА '!B92</f>
        <v>4203.1000000000004</v>
      </c>
      <c r="C15" s="168">
        <f>ЮРИКИ!B94</f>
        <v>27.6</v>
      </c>
      <c r="D15" s="168">
        <f t="shared" si="0"/>
        <v>4230.7000000000007</v>
      </c>
    </row>
    <row r="16" spans="1:4" x14ac:dyDescent="0.25">
      <c r="A16" s="31">
        <v>12</v>
      </c>
      <c r="B16" s="161">
        <f>'ДОМА '!B93</f>
        <v>8010.6</v>
      </c>
      <c r="C16" s="165">
        <f>ЮРИКИ!B95</f>
        <v>132.1</v>
      </c>
      <c r="D16" s="165">
        <f t="shared" si="0"/>
        <v>8142.7000000000007</v>
      </c>
    </row>
    <row r="17" spans="1:4" x14ac:dyDescent="0.25">
      <c r="A17" s="31">
        <v>16</v>
      </c>
      <c r="B17" s="161">
        <f>'ДОМА '!B94</f>
        <v>7003.3</v>
      </c>
      <c r="C17" s="165">
        <f>ЮРИКИ!B96</f>
        <v>116.9</v>
      </c>
      <c r="D17" s="165">
        <f t="shared" si="0"/>
        <v>7120.2</v>
      </c>
    </row>
    <row r="18" spans="1:4" x14ac:dyDescent="0.25">
      <c r="A18" s="31">
        <v>17</v>
      </c>
      <c r="B18" s="161">
        <f>'ДОМА '!B95</f>
        <v>1947.3</v>
      </c>
      <c r="C18" s="165">
        <f>ЮРИКИ!B97</f>
        <v>0</v>
      </c>
      <c r="D18" s="165">
        <f t="shared" si="0"/>
        <v>1947.3</v>
      </c>
    </row>
    <row r="19" spans="1:4" x14ac:dyDescent="0.25">
      <c r="A19" s="32" t="s">
        <v>37</v>
      </c>
      <c r="B19" s="162">
        <f>SUM(B7:B18)</f>
        <v>77349.900000000009</v>
      </c>
      <c r="C19" s="162">
        <f t="shared" ref="C19:D19" si="1">SUM(C7:C18)</f>
        <v>2154.8000000000002</v>
      </c>
      <c r="D19" s="53">
        <f t="shared" si="1"/>
        <v>79504.7</v>
      </c>
    </row>
    <row r="20" spans="1:4" x14ac:dyDescent="0.25">
      <c r="A20" s="6" t="s">
        <v>56</v>
      </c>
      <c r="B20" s="37"/>
      <c r="C20" s="36"/>
      <c r="D20" s="36"/>
    </row>
    <row r="21" spans="1:4" x14ac:dyDescent="0.25">
      <c r="A21" s="31">
        <v>1</v>
      </c>
      <c r="B21" s="161">
        <f>'ДОМА '!B98</f>
        <v>3665.5</v>
      </c>
      <c r="C21" s="165">
        <f>ЮРИКИ!B100</f>
        <v>18.8</v>
      </c>
      <c r="D21" s="165">
        <f>B21+C21</f>
        <v>3684.3</v>
      </c>
    </row>
    <row r="22" spans="1:4" x14ac:dyDescent="0.25">
      <c r="A22" s="31">
        <v>2</v>
      </c>
      <c r="B22" s="161">
        <f>'ДОМА '!B99</f>
        <v>1470.6</v>
      </c>
      <c r="C22" s="165">
        <f>ЮРИКИ!B101</f>
        <v>0</v>
      </c>
      <c r="D22" s="165">
        <f t="shared" ref="D22:D36" si="2">B22+C22</f>
        <v>1470.6</v>
      </c>
    </row>
    <row r="23" spans="1:4" x14ac:dyDescent="0.25">
      <c r="A23" s="31">
        <v>3</v>
      </c>
      <c r="B23" s="161">
        <f>'ДОМА '!B100</f>
        <v>1474.6</v>
      </c>
      <c r="C23" s="165">
        <f>ЮРИКИ!B102</f>
        <v>0</v>
      </c>
      <c r="D23" s="165">
        <f t="shared" si="2"/>
        <v>1474.6</v>
      </c>
    </row>
    <row r="24" spans="1:4" x14ac:dyDescent="0.25">
      <c r="A24" s="31">
        <v>4</v>
      </c>
      <c r="B24" s="161">
        <f>'ДОМА '!B101</f>
        <v>1465.7</v>
      </c>
      <c r="C24" s="165">
        <f>ЮРИКИ!B103</f>
        <v>0</v>
      </c>
      <c r="D24" s="165">
        <f t="shared" si="2"/>
        <v>1465.7</v>
      </c>
    </row>
    <row r="25" spans="1:4" x14ac:dyDescent="0.25">
      <c r="A25" s="31">
        <v>5</v>
      </c>
      <c r="B25" s="161">
        <f>'ДОМА '!B102</f>
        <v>8489.5</v>
      </c>
      <c r="C25" s="165">
        <f>ЮРИКИ!B104</f>
        <v>288</v>
      </c>
      <c r="D25" s="165">
        <f t="shared" si="2"/>
        <v>8777.5</v>
      </c>
    </row>
    <row r="26" spans="1:4" x14ac:dyDescent="0.25">
      <c r="A26" s="31">
        <v>6</v>
      </c>
      <c r="B26" s="161">
        <f>'ДОМА '!B103</f>
        <v>10701.3</v>
      </c>
      <c r="C26" s="165">
        <f>ЮРИКИ!B105</f>
        <v>252.7</v>
      </c>
      <c r="D26" s="165">
        <f t="shared" si="2"/>
        <v>10954</v>
      </c>
    </row>
    <row r="27" spans="1:4" x14ac:dyDescent="0.25">
      <c r="A27" s="31">
        <v>7</v>
      </c>
      <c r="B27" s="161">
        <f>'ДОМА '!B104</f>
        <v>4988.2</v>
      </c>
      <c r="C27" s="165">
        <f>ЮРИКИ!B106</f>
        <v>121.7</v>
      </c>
      <c r="D27" s="165">
        <f t="shared" si="2"/>
        <v>5109.8999999999996</v>
      </c>
    </row>
    <row r="28" spans="1:4" x14ac:dyDescent="0.25">
      <c r="A28" s="31">
        <v>8</v>
      </c>
      <c r="B28" s="161">
        <f>'ДОМА '!B105</f>
        <v>2363.9</v>
      </c>
      <c r="C28" s="165">
        <f>ЮРИКИ!B107</f>
        <v>537</v>
      </c>
      <c r="D28" s="165">
        <f t="shared" si="2"/>
        <v>2900.9</v>
      </c>
    </row>
    <row r="29" spans="1:4" x14ac:dyDescent="0.25">
      <c r="A29" s="31">
        <v>9</v>
      </c>
      <c r="B29" s="161">
        <f>'ДОМА '!B106</f>
        <v>7667.4</v>
      </c>
      <c r="C29" s="165">
        <f>ЮРИКИ!B108</f>
        <v>281.60000000000002</v>
      </c>
      <c r="D29" s="165">
        <f t="shared" si="2"/>
        <v>7949</v>
      </c>
    </row>
    <row r="30" spans="1:4" x14ac:dyDescent="0.25">
      <c r="A30" s="31">
        <v>10</v>
      </c>
      <c r="B30" s="161">
        <f>'ДОМА '!B107</f>
        <v>6150.5</v>
      </c>
      <c r="C30" s="165">
        <f>ЮРИКИ!B109</f>
        <v>387.7</v>
      </c>
      <c r="D30" s="165">
        <f t="shared" si="2"/>
        <v>6538.2</v>
      </c>
    </row>
    <row r="31" spans="1:4" x14ac:dyDescent="0.25">
      <c r="A31" s="31">
        <v>11</v>
      </c>
      <c r="B31" s="161">
        <f>'ДОМА '!B108</f>
        <v>6020.7</v>
      </c>
      <c r="C31" s="165">
        <f>ЮРИКИ!B110</f>
        <v>495</v>
      </c>
      <c r="D31" s="165">
        <f t="shared" si="2"/>
        <v>6515.7</v>
      </c>
    </row>
    <row r="32" spans="1:4" x14ac:dyDescent="0.25">
      <c r="A32" s="31">
        <v>12</v>
      </c>
      <c r="B32" s="161">
        <f>'ДОМА '!B109</f>
        <v>2819.7</v>
      </c>
      <c r="C32" s="165">
        <f>ЮРИКИ!B111</f>
        <v>70.3</v>
      </c>
      <c r="D32" s="165">
        <f t="shared" si="2"/>
        <v>2890</v>
      </c>
    </row>
    <row r="33" spans="1:4" x14ac:dyDescent="0.25">
      <c r="A33" s="31">
        <v>13</v>
      </c>
      <c r="B33" s="161">
        <f>'ДОМА '!B110</f>
        <v>7986.1</v>
      </c>
      <c r="C33" s="165">
        <f>ЮРИКИ!B112</f>
        <v>121.2</v>
      </c>
      <c r="D33" s="165">
        <f t="shared" si="2"/>
        <v>8107.3</v>
      </c>
    </row>
    <row r="34" spans="1:4" x14ac:dyDescent="0.25">
      <c r="A34" s="31">
        <v>14</v>
      </c>
      <c r="B34" s="161">
        <f>'ДОМА '!B111</f>
        <v>6546</v>
      </c>
      <c r="C34" s="165">
        <f>ЮРИКИ!B113</f>
        <v>369.4</v>
      </c>
      <c r="D34" s="165">
        <f t="shared" si="2"/>
        <v>6915.4</v>
      </c>
    </row>
    <row r="35" spans="1:4" x14ac:dyDescent="0.25">
      <c r="A35" s="31">
        <v>31</v>
      </c>
      <c r="B35" s="161">
        <f>'ДОМА '!B112</f>
        <v>2810.1</v>
      </c>
      <c r="C35" s="165">
        <f>ЮРИКИ!B114</f>
        <v>0</v>
      </c>
      <c r="D35" s="165">
        <f t="shared" si="2"/>
        <v>2810.1</v>
      </c>
    </row>
    <row r="36" spans="1:4" x14ac:dyDescent="0.25">
      <c r="A36" s="31">
        <v>32</v>
      </c>
      <c r="B36" s="161">
        <f>'ДОМА '!B113</f>
        <v>5327</v>
      </c>
      <c r="C36" s="165">
        <f>ЮРИКИ!B115</f>
        <v>54.9</v>
      </c>
      <c r="D36" s="165">
        <f t="shared" si="2"/>
        <v>5381.9</v>
      </c>
    </row>
    <row r="37" spans="1:4" x14ac:dyDescent="0.25">
      <c r="A37" s="32" t="s">
        <v>37</v>
      </c>
      <c r="B37" s="162">
        <f>SUM(B21:B36)</f>
        <v>79946.8</v>
      </c>
      <c r="C37" s="162">
        <f t="shared" ref="C37:D37" si="3">SUM(C21:C36)</f>
        <v>2998.3</v>
      </c>
      <c r="D37" s="53">
        <f t="shared" si="3"/>
        <v>82945.099999999991</v>
      </c>
    </row>
    <row r="38" spans="1:4" x14ac:dyDescent="0.25">
      <c r="A38" s="6" t="s">
        <v>45</v>
      </c>
      <c r="B38" s="37"/>
      <c r="C38" s="36"/>
      <c r="D38" s="36"/>
    </row>
    <row r="39" spans="1:4" x14ac:dyDescent="0.25">
      <c r="A39" s="166">
        <v>5</v>
      </c>
      <c r="B39" s="167">
        <f>'ДОМА '!B116</f>
        <v>12921.5</v>
      </c>
      <c r="C39" s="168">
        <f>ЮРИКИ!B118</f>
        <v>212.7</v>
      </c>
      <c r="D39" s="168">
        <f>SUM(B39:C39)</f>
        <v>13134.2</v>
      </c>
    </row>
    <row r="40" spans="1:4" x14ac:dyDescent="0.25">
      <c r="A40" s="31">
        <v>13</v>
      </c>
      <c r="B40" s="161">
        <f>'ДОМА '!B117</f>
        <v>6390.9</v>
      </c>
      <c r="C40" s="165">
        <f>ЮРИКИ!B119</f>
        <v>0</v>
      </c>
      <c r="D40" s="165">
        <f t="shared" ref="D40:D44" si="4">SUM(B40:C40)</f>
        <v>6390.9</v>
      </c>
    </row>
    <row r="41" spans="1:4" x14ac:dyDescent="0.25">
      <c r="A41" s="31">
        <v>15</v>
      </c>
      <c r="B41" s="161">
        <f>'ДОМА '!B118</f>
        <v>13644.5</v>
      </c>
      <c r="C41" s="165">
        <f>ЮРИКИ!B120</f>
        <v>603.4</v>
      </c>
      <c r="D41" s="165">
        <f t="shared" si="4"/>
        <v>14247.9</v>
      </c>
    </row>
    <row r="42" spans="1:4" x14ac:dyDescent="0.25">
      <c r="A42" s="31">
        <v>16</v>
      </c>
      <c r="B42" s="161">
        <f>'ДОМА '!B119</f>
        <v>10087.700000000001</v>
      </c>
      <c r="C42" s="165">
        <f>ЮРИКИ!B121</f>
        <v>127.5</v>
      </c>
      <c r="D42" s="165">
        <f t="shared" si="4"/>
        <v>10215.200000000001</v>
      </c>
    </row>
    <row r="43" spans="1:4" x14ac:dyDescent="0.25">
      <c r="A43" s="31">
        <v>17</v>
      </c>
      <c r="B43" s="161">
        <f>'ДОМА '!B120</f>
        <v>6466.1</v>
      </c>
      <c r="C43" s="165">
        <f>ЮРИКИ!B122</f>
        <v>130</v>
      </c>
      <c r="D43" s="165">
        <f t="shared" si="4"/>
        <v>6596.1</v>
      </c>
    </row>
    <row r="44" spans="1:4" x14ac:dyDescent="0.25">
      <c r="A44" s="31" t="s">
        <v>38</v>
      </c>
      <c r="B44" s="161">
        <f>'ДОМА '!B121</f>
        <v>5386.3</v>
      </c>
      <c r="C44" s="165">
        <f>ЮРИКИ!B123</f>
        <v>160.30000000000001</v>
      </c>
      <c r="D44" s="165">
        <f t="shared" si="4"/>
        <v>5546.6</v>
      </c>
    </row>
    <row r="45" spans="1:4" x14ac:dyDescent="0.25">
      <c r="A45" s="32" t="s">
        <v>37</v>
      </c>
      <c r="B45" s="162">
        <f>SUM(B39:B44)</f>
        <v>54897.000000000007</v>
      </c>
      <c r="C45" s="162">
        <f t="shared" ref="C45:D45" si="5">SUM(C39:C44)</f>
        <v>1233.8999999999999</v>
      </c>
      <c r="D45" s="53">
        <f t="shared" si="5"/>
        <v>56130.899999999994</v>
      </c>
    </row>
    <row r="46" spans="1:4" x14ac:dyDescent="0.25">
      <c r="A46" t="s">
        <v>40</v>
      </c>
      <c r="C46" s="36"/>
      <c r="D46" s="36"/>
    </row>
    <row r="47" spans="1:4" x14ac:dyDescent="0.25">
      <c r="A47" s="31">
        <v>2</v>
      </c>
      <c r="B47" s="161">
        <f>'ДОМА '!B124</f>
        <v>14818.5</v>
      </c>
      <c r="C47" s="165">
        <f>ЮРИКИ!B126</f>
        <v>418.2</v>
      </c>
      <c r="D47" s="165">
        <f>SUM(B47:C47)</f>
        <v>15236.7</v>
      </c>
    </row>
    <row r="48" spans="1:4" x14ac:dyDescent="0.25">
      <c r="A48" s="31">
        <v>6</v>
      </c>
      <c r="B48" s="161">
        <f>'ДОМА '!B125</f>
        <v>7878.8</v>
      </c>
      <c r="C48" s="165">
        <f>ЮРИКИ!B127</f>
        <v>124</v>
      </c>
      <c r="D48" s="165">
        <f t="shared" ref="D48:D50" si="6">SUM(B48:C48)</f>
        <v>8002.8</v>
      </c>
    </row>
    <row r="49" spans="1:7" x14ac:dyDescent="0.25">
      <c r="A49" s="31">
        <v>14</v>
      </c>
      <c r="B49" s="161">
        <f>'ДОМА '!B126</f>
        <v>9268.9</v>
      </c>
      <c r="C49" s="165">
        <f>ЮРИКИ!B128</f>
        <v>277.60000000000002</v>
      </c>
      <c r="D49" s="165">
        <f t="shared" si="6"/>
        <v>9546.5</v>
      </c>
    </row>
    <row r="50" spans="1:7" x14ac:dyDescent="0.25">
      <c r="A50" s="31">
        <v>24</v>
      </c>
      <c r="B50" s="161">
        <f>'ДОМА '!B127</f>
        <v>3984.4</v>
      </c>
      <c r="C50" s="165">
        <f>ЮРИКИ!B129</f>
        <v>0</v>
      </c>
      <c r="D50" s="165">
        <f t="shared" si="6"/>
        <v>3984.4</v>
      </c>
    </row>
    <row r="51" spans="1:7" x14ac:dyDescent="0.25">
      <c r="A51" s="32" t="s">
        <v>37</v>
      </c>
      <c r="B51" s="162">
        <f>SUM(B47:B50)</f>
        <v>35950.6</v>
      </c>
      <c r="C51" s="162">
        <f>SUM(C47:C50)</f>
        <v>819.80000000000007</v>
      </c>
      <c r="D51" s="53">
        <f>SUM(D47:D50)</f>
        <v>36770.400000000001</v>
      </c>
    </row>
    <row r="52" spans="1:7" x14ac:dyDescent="0.25">
      <c r="A52" t="s">
        <v>41</v>
      </c>
      <c r="C52" s="36"/>
      <c r="D52" s="36"/>
    </row>
    <row r="53" spans="1:7" x14ac:dyDescent="0.25">
      <c r="A53" s="31">
        <v>15</v>
      </c>
      <c r="B53" s="161">
        <f>'ДОМА '!B130</f>
        <v>3319.7</v>
      </c>
      <c r="C53" s="165">
        <f>ЮРИКИ!B132</f>
        <v>61.8</v>
      </c>
      <c r="D53" s="165">
        <f>SUM(B53:C53)</f>
        <v>3381.5</v>
      </c>
    </row>
    <row r="54" spans="1:7" x14ac:dyDescent="0.25">
      <c r="A54" s="31">
        <v>17</v>
      </c>
      <c r="B54" s="161">
        <f>'ДОМА '!B131</f>
        <v>2780.9</v>
      </c>
      <c r="C54" s="165">
        <f>ЮРИКИ!B133</f>
        <v>806</v>
      </c>
      <c r="D54" s="165">
        <f t="shared" ref="D54:D64" si="7">SUM(B54:C54)</f>
        <v>3586.9</v>
      </c>
    </row>
    <row r="55" spans="1:7" x14ac:dyDescent="0.25">
      <c r="A55" s="166">
        <v>18</v>
      </c>
      <c r="B55" s="167">
        <f>'ДОМА '!B132</f>
        <v>5655.7</v>
      </c>
      <c r="C55" s="168">
        <f>ЮРИКИ!B134</f>
        <v>512.5</v>
      </c>
      <c r="D55" s="168">
        <f t="shared" si="7"/>
        <v>6168.2</v>
      </c>
    </row>
    <row r="56" spans="1:7" x14ac:dyDescent="0.25">
      <c r="A56" s="166">
        <v>19</v>
      </c>
      <c r="B56" s="167">
        <f>'ДОМА '!B133</f>
        <v>3708.2</v>
      </c>
      <c r="C56" s="168">
        <f>ЮРИКИ!B135</f>
        <v>490.5</v>
      </c>
      <c r="D56" s="168">
        <f t="shared" si="7"/>
        <v>4198.7</v>
      </c>
    </row>
    <row r="57" spans="1:7" x14ac:dyDescent="0.25">
      <c r="A57" s="166">
        <v>20</v>
      </c>
      <c r="B57" s="167">
        <f>'ДОМА '!B134</f>
        <v>5659.3</v>
      </c>
      <c r="C57" s="168">
        <f>ЮРИКИ!B136</f>
        <v>714.5</v>
      </c>
      <c r="D57" s="168">
        <f>SUM(B57:C57)-F57</f>
        <v>6121</v>
      </c>
      <c r="F57">
        <v>252.8</v>
      </c>
      <c r="G57" t="s">
        <v>99</v>
      </c>
    </row>
    <row r="58" spans="1:7" x14ac:dyDescent="0.25">
      <c r="A58" s="166">
        <v>42</v>
      </c>
      <c r="B58" s="167">
        <f>'ДОМА '!B135</f>
        <v>4035.7</v>
      </c>
      <c r="C58" s="168">
        <f>ЮРИКИ!B137</f>
        <v>86.3</v>
      </c>
      <c r="D58" s="168">
        <f t="shared" si="7"/>
        <v>4122</v>
      </c>
    </row>
    <row r="59" spans="1:7" x14ac:dyDescent="0.25">
      <c r="A59" s="166">
        <v>43</v>
      </c>
      <c r="B59" s="167">
        <f>'ДОМА '!B136</f>
        <v>4116.7</v>
      </c>
      <c r="C59" s="168">
        <f>ЮРИКИ!B138</f>
        <v>0</v>
      </c>
      <c r="D59" s="168">
        <f t="shared" si="7"/>
        <v>4116.7</v>
      </c>
    </row>
    <row r="60" spans="1:7" x14ac:dyDescent="0.25">
      <c r="A60" s="166">
        <v>44</v>
      </c>
      <c r="B60" s="167">
        <f>'ДОМА '!B137</f>
        <v>4127.7</v>
      </c>
      <c r="C60" s="168">
        <f>ЮРИКИ!B139</f>
        <v>0</v>
      </c>
      <c r="D60" s="168">
        <f t="shared" si="7"/>
        <v>4127.7</v>
      </c>
    </row>
    <row r="61" spans="1:7" x14ac:dyDescent="0.25">
      <c r="A61" s="31">
        <v>65</v>
      </c>
      <c r="B61" s="161">
        <f>'ДОМА '!B138</f>
        <v>10693</v>
      </c>
      <c r="C61" s="165">
        <f>ЮРИКИ!B140</f>
        <v>1044.7</v>
      </c>
      <c r="D61" s="165">
        <f t="shared" si="7"/>
        <v>11737.7</v>
      </c>
    </row>
    <row r="62" spans="1:7" x14ac:dyDescent="0.25">
      <c r="A62" s="31">
        <v>66</v>
      </c>
      <c r="B62" s="161">
        <f>'ДОМА '!B139</f>
        <v>3540.7</v>
      </c>
      <c r="C62" s="165">
        <f>ЮРИКИ!B141</f>
        <v>0</v>
      </c>
      <c r="D62" s="165">
        <f t="shared" si="7"/>
        <v>3540.7</v>
      </c>
    </row>
    <row r="63" spans="1:7" x14ac:dyDescent="0.25">
      <c r="A63" s="31" t="s">
        <v>58</v>
      </c>
      <c r="B63" s="161">
        <f>'ДОМА '!B140</f>
        <v>3538.5</v>
      </c>
      <c r="C63" s="165">
        <f>ЮРИКИ!B142</f>
        <v>0</v>
      </c>
      <c r="D63" s="165">
        <f t="shared" si="7"/>
        <v>3538.5</v>
      </c>
    </row>
    <row r="64" spans="1:7" x14ac:dyDescent="0.25">
      <c r="A64" s="31">
        <v>67</v>
      </c>
      <c r="B64" s="161">
        <f>'ДОМА '!B141</f>
        <v>13915.3</v>
      </c>
      <c r="C64" s="165">
        <f>ЮРИКИ!B143</f>
        <v>422.6</v>
      </c>
      <c r="D64" s="165">
        <f t="shared" si="7"/>
        <v>14337.9</v>
      </c>
    </row>
    <row r="65" spans="1:4" x14ac:dyDescent="0.25">
      <c r="A65" s="32" t="s">
        <v>37</v>
      </c>
      <c r="B65" s="162">
        <f>SUM(B53:B64)</f>
        <v>65091.399999999994</v>
      </c>
      <c r="C65" s="162">
        <f t="shared" ref="C65:D65" si="8">SUM(C53:C64)</f>
        <v>4138.9000000000005</v>
      </c>
      <c r="D65" s="53">
        <f t="shared" si="8"/>
        <v>68977.499999999985</v>
      </c>
    </row>
    <row r="66" spans="1:4" x14ac:dyDescent="0.25">
      <c r="A66" t="s">
        <v>60</v>
      </c>
      <c r="C66" s="36"/>
      <c r="D66" s="36"/>
    </row>
    <row r="67" spans="1:4" x14ac:dyDescent="0.25">
      <c r="A67" s="31">
        <v>1</v>
      </c>
      <c r="B67" s="161">
        <f>'ДОМА '!B144</f>
        <v>3380.5</v>
      </c>
      <c r="C67" s="165">
        <f>ЮРИКИ!B146</f>
        <v>167.9</v>
      </c>
      <c r="D67" s="165">
        <f>SUM(B67:C67)</f>
        <v>3548.4</v>
      </c>
    </row>
    <row r="68" spans="1:4" x14ac:dyDescent="0.25">
      <c r="A68" s="31">
        <v>2</v>
      </c>
      <c r="B68" s="161">
        <f>'ДОМА '!B145</f>
        <v>3241.2</v>
      </c>
      <c r="C68" s="165">
        <f>ЮРИКИ!B147</f>
        <v>162.80000000000001</v>
      </c>
      <c r="D68" s="165">
        <f t="shared" ref="D68:D69" si="9">SUM(B68:C68)</f>
        <v>3404</v>
      </c>
    </row>
    <row r="69" spans="1:4" x14ac:dyDescent="0.25">
      <c r="A69" s="31">
        <v>3</v>
      </c>
      <c r="B69" s="161">
        <f>'ДОМА '!B146</f>
        <v>3409.9</v>
      </c>
      <c r="C69" s="165">
        <f>ЮРИКИ!B148</f>
        <v>197.8</v>
      </c>
      <c r="D69" s="165">
        <f t="shared" si="9"/>
        <v>3607.7000000000003</v>
      </c>
    </row>
    <row r="70" spans="1:4" x14ac:dyDescent="0.25">
      <c r="A70" s="32" t="s">
        <v>37</v>
      </c>
      <c r="B70" s="162">
        <f>SUM(B67:B69)</f>
        <v>10031.6</v>
      </c>
      <c r="C70" s="162">
        <f t="shared" ref="C70:D70" si="10">SUM(C67:C69)</f>
        <v>528.5</v>
      </c>
      <c r="D70" s="53">
        <f t="shared" si="10"/>
        <v>10560.1</v>
      </c>
    </row>
    <row r="71" spans="1:4" x14ac:dyDescent="0.25">
      <c r="A71" s="67" t="s">
        <v>61</v>
      </c>
      <c r="B71" s="163">
        <f>B19+B37+B45+B51+B65+B70</f>
        <v>323267.3</v>
      </c>
      <c r="C71" s="163">
        <f>C19+C37+C45+C51+C65+C70</f>
        <v>11874.2</v>
      </c>
      <c r="D71" s="68">
        <f>D19+D37+D45+D51+D65+D70</f>
        <v>334888.69999999995</v>
      </c>
    </row>
    <row r="72" spans="1:4" x14ac:dyDescent="0.25">
      <c r="B72" s="78">
        <f>'ДОМА '!B148</f>
        <v>323267.3</v>
      </c>
      <c r="C72" s="78">
        <f>ЮРИКИ!B150</f>
        <v>11874.2</v>
      </c>
    </row>
    <row r="74" spans="1:4" x14ac:dyDescent="0.25">
      <c r="C74">
        <v>252.8</v>
      </c>
    </row>
    <row r="75" spans="1:4" x14ac:dyDescent="0.25">
      <c r="C75" s="78">
        <f>C72-C74</f>
        <v>11621.400000000001</v>
      </c>
    </row>
  </sheetData>
  <mergeCells count="5">
    <mergeCell ref="A2:A4"/>
    <mergeCell ref="B2:B4"/>
    <mergeCell ref="C2:C4"/>
    <mergeCell ref="B5:D5"/>
    <mergeCell ref="D2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ДОМА </vt:lpstr>
      <vt:lpstr>ЮРИКИ</vt:lpstr>
      <vt:lpstr>СВОД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2016-11-24T01:01:58Z</cp:lastPrinted>
  <dcterms:created xsi:type="dcterms:W3CDTF">2006-09-28T05:33:49Z</dcterms:created>
  <dcterms:modified xsi:type="dcterms:W3CDTF">2019-02-01T08:32:10Z</dcterms:modified>
</cp:coreProperties>
</file>